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daley\Desktop\"/>
    </mc:Choice>
  </mc:AlternateContent>
  <bookViews>
    <workbookView xWindow="0" yWindow="0" windowWidth="28800" windowHeight="12225" firstSheet="2" activeTab="5"/>
  </bookViews>
  <sheets>
    <sheet name="Summary" sheetId="1" r:id="rId1"/>
    <sheet name="JMC-3 As Filed" sheetId="2" r:id="rId2"/>
    <sheet name="JMC-4 As Filed" sheetId="3" r:id="rId3"/>
    <sheet name="JMC-3 No 0.5 g" sheetId="4" r:id="rId4"/>
    <sheet name="JMC-4 No 0.5g" sheetId="5" r:id="rId5"/>
    <sheet name="JMC-4 4 Years High Growth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" localSheetId="5" hidden="1">[1]lt!#REF!</definedName>
    <definedName name="__123Graph_A" hidden="1">[1]lt!#REF!</definedName>
    <definedName name="__123Graph_B" localSheetId="5" hidden="1">[1]lt!#REF!</definedName>
    <definedName name="__123Graph_B" hidden="1">[1]lt!#REF!</definedName>
    <definedName name="__123Graph_C" localSheetId="5" hidden="1">[1]lt!#REF!</definedName>
    <definedName name="__123Graph_C" hidden="1">[1]lt!#REF!</definedName>
    <definedName name="__123Graph_D" localSheetId="5" hidden="1">[1]lt!#REF!</definedName>
    <definedName name="__123Graph_D" hidden="1">[1]lt!#REF!</definedName>
    <definedName name="__123Graph_E" localSheetId="5" hidden="1">[1]lt!#REF!</definedName>
    <definedName name="__123Graph_E" hidden="1">[1]lt!#REF!</definedName>
    <definedName name="__123Graph_F" localSheetId="5" hidden="1">[1]lt!#REF!</definedName>
    <definedName name="__123Graph_F" hidden="1">[1]lt!#REF!</definedName>
    <definedName name="__123Graph_X" localSheetId="5" hidden="1">[1]lt!#REF!</definedName>
    <definedName name="__123Graph_X" hidden="1">[1]lt!#REF!</definedName>
    <definedName name="_Fill" localSheetId="5" hidden="1">#REF!</definedName>
    <definedName name="_Fill" hidden="1">#REF!</definedName>
    <definedName name="_Key1" localSheetId="5" hidden="1">#REF!</definedName>
    <definedName name="_Key1" hidden="1">#REF!</definedName>
    <definedName name="_Key11" localSheetId="5" hidden="1">#REF!</definedName>
    <definedName name="_Key11" hidden="1">#REF!</definedName>
    <definedName name="_key2" localSheetId="5" hidden="1">#REF!</definedName>
    <definedName name="_key2" hidden="1">#REF!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ort" localSheetId="5" hidden="1">#REF!</definedName>
    <definedName name="_Sort" hidden="1">#REF!</definedName>
    <definedName name="ACwvu.DATABASE." localSheetId="5" hidden="1">[2]DATABASE!#REF!</definedName>
    <definedName name="ACwvu.DATABASE." hidden="1">[2]DATABASE!#REF!</definedName>
    <definedName name="ACwvu.OP." localSheetId="5" hidden="1">#REF!</definedName>
    <definedName name="ACwvu.OP." hidden="1">#REF!</definedName>
    <definedName name="AGLCapExtoNetPlant" localSheetId="5">#REF!</definedName>
    <definedName name="AGLCapExtoNetPlant">#REF!</definedName>
    <definedName name="AGLCostofDebt" localSheetId="5">#REF!</definedName>
    <definedName name="AGLCostofDebt">#REF!</definedName>
    <definedName name="AGLDebttoCapital" localSheetId="5">#REF!</definedName>
    <definedName name="AGLDebttoCapital">#REF!</definedName>
    <definedName name="AGLDebttoEBITDA" localSheetId="5">#REF!</definedName>
    <definedName name="AGLDebttoEBITDA">#REF!</definedName>
    <definedName name="AGLEBITtoInterest" localSheetId="5">#REF!</definedName>
    <definedName name="AGLEBITtoInterest">#REF!</definedName>
    <definedName name="AGLFFO" localSheetId="5">#REF!</definedName>
    <definedName name="AGLFFO">#REF!</definedName>
    <definedName name="AGLFFOtoCapEx" localSheetId="5">#REF!</definedName>
    <definedName name="AGLFFOtoCapEx">#REF!</definedName>
    <definedName name="AGLFFOtoDebt" localSheetId="5">#REF!</definedName>
    <definedName name="AGLFFOtoDebt">#REF!</definedName>
    <definedName name="AGLFFOtoInterest" localSheetId="5">#REF!</definedName>
    <definedName name="AGLFFOtoInterest">#REF!</definedName>
    <definedName name="AGLGasCust" localSheetId="5">#REF!</definedName>
    <definedName name="AGLGasCust">#REF!</definedName>
    <definedName name="AGLIndSalesPerc" localSheetId="5">#REF!</definedName>
    <definedName name="AGLIndSalesPerc">#REF!</definedName>
    <definedName name="AGLNetPlant" localSheetId="5">#REF!</definedName>
    <definedName name="AGLNetPlant">#REF!</definedName>
    <definedName name="AGLOpRevGas" localSheetId="5">#REF!</definedName>
    <definedName name="AGLOpRevGas">#REF!</definedName>
    <definedName name="AGLOpRevTot" localSheetId="5">#REF!</definedName>
    <definedName name="AGLOpRevTot">#REF!</definedName>
    <definedName name="AGLYears" localSheetId="5">#REF!</definedName>
    <definedName name="AGLYears">#REF!</definedName>
    <definedName name="AS2DocOpenMode" hidden="1">"AS2DocumentEdit"</definedName>
    <definedName name="Bloomberg_Beta" localSheetId="5">#REF!</definedName>
    <definedName name="Bloomberg_Beta">#REF!</definedName>
    <definedName name="Bloomberg_Beta_Ticker" localSheetId="5">#REF!</definedName>
    <definedName name="Bloomberg_Beta_Ticker">#REF!</definedName>
    <definedName name="Bloomberg_Earnings_Growth" localSheetId="5">#REF!</definedName>
    <definedName name="Bloomberg_Earnings_Growth">#REF!</definedName>
    <definedName name="BLPH2" localSheetId="5" hidden="1">'[3]Commercial Paper'!#REF!</definedName>
    <definedName name="BLPH2" hidden="1">'[3]Commercial Paper'!#REF!</definedName>
    <definedName name="BLPH3" localSheetId="5" hidden="1">'[3]Commercial Paper'!#REF!</definedName>
    <definedName name="BLPH3" hidden="1">'[3]Commercial Paper'!#REF!</definedName>
    <definedName name="BLPH4" localSheetId="5" hidden="1">'[3]Commercial Paper'!#REF!</definedName>
    <definedName name="BLPH4" hidden="1">'[3]Commercial Paper'!#REF!</definedName>
    <definedName name="BLPH5" localSheetId="5" hidden="1">'[3]Commercial Paper'!#REF!</definedName>
    <definedName name="BLPH5" hidden="1">'[3]Commercial Paper'!#REF!</definedName>
    <definedName name="BLPH6" localSheetId="5" hidden="1">'[3]Commercial Paper'!#REF!</definedName>
    <definedName name="BLPH6" hidden="1">'[3]Commercial Paper'!#REF!</definedName>
    <definedName name="BR" localSheetId="5">#REF!</definedName>
    <definedName name="BR">#REF!</definedName>
    <definedName name="BR_SV" localSheetId="5">#REF!</definedName>
    <definedName name="BR_SV">#REF!</definedName>
    <definedName name="COGE" localSheetId="1" hidden="1">{"VUE95",#N/A,TRUE,"D";"VUE96",#N/A,TRUE,"E";"VUE97",#N/A,TRUE,"F";"VUE98",#N/A,TRUE,"G"}</definedName>
    <definedName name="COGE" localSheetId="3" hidden="1">{"VUE95",#N/A,TRUE,"D";"VUE96",#N/A,TRUE,"E";"VUE97",#N/A,TRUE,"F";"VUE98",#N/A,TRUE,"G"}</definedName>
    <definedName name="COGE" localSheetId="5" hidden="1">{"VUE95",#N/A,TRUE,"D";"VUE96",#N/A,TRUE,"E";"VUE97",#N/A,TRUE,"F";"VUE98",#N/A,TRUE,"G"}</definedName>
    <definedName name="COGE" localSheetId="2" hidden="1">{"VUE95",#N/A,TRUE,"D";"VUE96",#N/A,TRUE,"E";"VUE97",#N/A,TRUE,"F";"VUE98",#N/A,TRUE,"G"}</definedName>
    <definedName name="COGE" localSheetId="4" hidden="1">{"VUE95",#N/A,TRUE,"D";"VUE96",#N/A,TRUE,"E";"VUE97",#N/A,TRUE,"F";"VUE98",#N/A,TRUE,"G"}</definedName>
    <definedName name="COGE" hidden="1">{"VUE95",#N/A,TRUE,"D";"VUE96",#N/A,TRUE,"E";"VUE97",#N/A,TRUE,"F";"VUE98",#N/A,TRUE,"G"}</definedName>
    <definedName name="Common" hidden="1">{#N/A,#N/A,FALSE,"SCA";#N/A,#N/A,FALSE,"NCA";#N/A,#N/A,FALSE,"SAZ";#N/A,#N/A,FALSE,"CAZ";#N/A,#N/A,FALSE,"SNV";#N/A,#N/A,FALSE,"NNV";#N/A,#N/A,FALSE,"PP";#N/A,#N/A,FALSE,"SA"}</definedName>
    <definedName name="Company_Data_Analysts" localSheetId="5">#REF!</definedName>
    <definedName name="Company_Data_Analysts">#REF!</definedName>
    <definedName name="Company_Data_Avg_Beta" localSheetId="5">#REF!</definedName>
    <definedName name="Company_Data_Avg_Beta">#REF!</definedName>
    <definedName name="Company_Data_B_Beta" localSheetId="5">#REF!</definedName>
    <definedName name="Company_Data_B_Beta">#REF!</definedName>
    <definedName name="Company_Data_Coal" localSheetId="5">#REF!</definedName>
    <definedName name="Company_Data_Coal">#REF!</definedName>
    <definedName name="Company_Data_Credit_Rating" localSheetId="5">#REF!</definedName>
    <definedName name="Company_Data_Credit_Rating">#REF!</definedName>
    <definedName name="Company_Data_Gen_Assets" localSheetId="5">#REF!</definedName>
    <definedName name="Company_Data_Gen_Assets">#REF!</definedName>
    <definedName name="Company_Data_Hydro" localSheetId="5">#REF!</definedName>
    <definedName name="Company_Data_Hydro">#REF!</definedName>
    <definedName name="Company_Data_MA" localSheetId="5">#REF!</definedName>
    <definedName name="Company_Data_MA">#REF!</definedName>
    <definedName name="Company_Data_Nuclear" localSheetId="5">#REF!</definedName>
    <definedName name="Company_Data_Nuclear">#REF!</definedName>
    <definedName name="Company_Data_Oil" localSheetId="5">#REF!</definedName>
    <definedName name="Company_Data_Oil">#REF!</definedName>
    <definedName name="Company_Data_Other" localSheetId="5">#REF!</definedName>
    <definedName name="Company_Data_Other">#REF!</definedName>
    <definedName name="Company_Data_Pays_Dividends" localSheetId="5">#REF!</definedName>
    <definedName name="Company_Data_Pays_Dividends">#REF!</definedName>
    <definedName name="Company_Data_Purchased_Power" localSheetId="5">#REF!</definedName>
    <definedName name="Company_Data_Purchased_Power">#REF!</definedName>
    <definedName name="Company_Data_Reg_Assets">[4]Company_Data!$U$6:$U$67</definedName>
    <definedName name="Company_Data_Reg_Elec_Assets_To_Total_Assets">[4]Company_Data!$AD$6:$AD$67</definedName>
    <definedName name="Company_Data_Reg_Elec_Assets_To_Total_Reg">[4]Company_Data!$X$6:$X$67</definedName>
    <definedName name="Company_Data_Reg_Elec_Inc" localSheetId="5">#REF!</definedName>
    <definedName name="Company_Data_Reg_Elec_Inc">#REF!</definedName>
    <definedName name="Company_Data_Reg_Elec_Inc_To_Total_Inc">[4]Company_Data!$AC$6:$AC$67</definedName>
    <definedName name="Company_Data_Reg_Elec_Inc_To_Total_Reg">[4]Company_Data!$W$6:$W$67</definedName>
    <definedName name="Company_Data_Reg_Elec_Rev" localSheetId="5">#REF!</definedName>
    <definedName name="Company_Data_Reg_Elec_Rev">#REF!</definedName>
    <definedName name="Company_Data_Reg_Elec_Rev_To_Total_Reg">[4]Company_Data!$V$6:$V$67</definedName>
    <definedName name="Company_Data_Reg_Elec_Rev_To_Total_Rev">[4]Company_Data!$AB$6:$AB$67</definedName>
    <definedName name="Company_Data_Reg_Gas_Assets_To_Total_Assets">[4]Company_Data!$AG$6:$AG$67</definedName>
    <definedName name="Company_Data_Reg_Gas_Assets_To_Total_Reg">[4]Company_Data!$AA$6:$AA$67</definedName>
    <definedName name="Company_Data_Reg_Gas_Inc" localSheetId="5">#REF!</definedName>
    <definedName name="Company_Data_Reg_Gas_Inc">#REF!</definedName>
    <definedName name="Company_Data_Reg_Gas_Inc_To_Total_Inc">[4]Company_Data!$AF$6:$AF$67</definedName>
    <definedName name="Company_Data_Reg_Gas_Inc_To_Total_Reg">[4]Company_Data!$Z$6:$Z$67</definedName>
    <definedName name="Company_Data_Reg_Gas_Rev" localSheetId="5">#REF!</definedName>
    <definedName name="Company_Data_Reg_Gas_Rev">#REF!</definedName>
    <definedName name="Company_Data_Reg_Gas_Rev_To_Total_Reg">[4]Company_Data!$Y$6:$Y$67</definedName>
    <definedName name="Company_Data_Reg_Gas_Rev_To_Total_Rev">[4]Company_Data!$AE$6:$AE$67</definedName>
    <definedName name="Company_Data_Reg_Gen_Assets" localSheetId="5">#REF!</definedName>
    <definedName name="Company_Data_Reg_Gen_Assets">#REF!</definedName>
    <definedName name="Company_Data_Reg_Inc" localSheetId="5">#REF!</definedName>
    <definedName name="Company_Data_Reg_Inc">#REF!</definedName>
    <definedName name="Company_Data_Reg_Market" localSheetId="5">#REF!</definedName>
    <definedName name="Company_Data_Reg_Market">#REF!</definedName>
    <definedName name="Company_Data_Reg_Rev" localSheetId="5">#REF!</definedName>
    <definedName name="Company_Data_Reg_Rev">#REF!</definedName>
    <definedName name="Company_Data_Ticker" localSheetId="5">#REF!</definedName>
    <definedName name="Company_Data_Ticker">#REF!</definedName>
    <definedName name="Company_Data_VL_Beta" localSheetId="5">#REF!</definedName>
    <definedName name="Company_Data_VL_Beta">#REF!</definedName>
    <definedName name="Constant_DCF_All_Growth" localSheetId="5">#REF!</definedName>
    <definedName name="Constant_DCF_All_Growth">#REF!</definedName>
    <definedName name="Constant_DCF_Average_Growth" localSheetId="5">#REF!</definedName>
    <definedName name="Constant_DCF_Average_Growth">#REF!</definedName>
    <definedName name="Constant_DCF_Ticker" localSheetId="5">#REF!</definedName>
    <definedName name="Constant_DCF_Ticker">#REF!</definedName>
    <definedName name="cover" localSheetId="5" hidden="1">#REF!</definedName>
    <definedName name="cover" hidden="1">#REF!</definedName>
    <definedName name="Credit_Rating" localSheetId="5">#REF!</definedName>
    <definedName name="Credit_Rating">#REF!</definedName>
    <definedName name="Credit_Rating_Ticker" localSheetId="5">#REF!</definedName>
    <definedName name="Credit_Rating_Ticker">#REF!</definedName>
    <definedName name="CreditRatingsSNLInstKeys" localSheetId="5">#REF!</definedName>
    <definedName name="CreditRatingsSNLInstKeys">#REF!</definedName>
    <definedName name="CreditRatingsSP" localSheetId="5">#REF!</definedName>
    <definedName name="CreditRatingsSP">#REF!</definedName>
    <definedName name="CreditRatingsSPDate" localSheetId="5">#REF!</definedName>
    <definedName name="CreditRatingsSPDate">#REF!</definedName>
    <definedName name="CreditRatingsSPSenUnsec" localSheetId="5">#REF!</definedName>
    <definedName name="CreditRatingsSPSenUnsec">#REF!</definedName>
    <definedName name="CreditRatingsSPSenUnsecDate" localSheetId="5">#REF!</definedName>
    <definedName name="CreditRatingsSPSenUnsecDate">#REF!</definedName>
    <definedName name="d">[5]Credit_Rating!$C$5:$C$65</definedName>
    <definedName name="ddd" localSheetId="1" hidden="1">{"VUE95",#N/A,TRUE,"D";"VUE96",#N/A,TRUE,"E";"VUE97",#N/A,TRUE,"F";"VUE98",#N/A,TRUE,"G"}</definedName>
    <definedName name="ddd" localSheetId="3" hidden="1">{"VUE95",#N/A,TRUE,"D";"VUE96",#N/A,TRUE,"E";"VUE97",#N/A,TRUE,"F";"VUE98",#N/A,TRUE,"G"}</definedName>
    <definedName name="ddd" localSheetId="5" hidden="1">{"VUE95",#N/A,TRUE,"D";"VUE96",#N/A,TRUE,"E";"VUE97",#N/A,TRUE,"F";"VUE98",#N/A,TRUE,"G"}</definedName>
    <definedName name="ddd" localSheetId="2" hidden="1">{"VUE95",#N/A,TRUE,"D";"VUE96",#N/A,TRUE,"E";"VUE97",#N/A,TRUE,"F";"VUE98",#N/A,TRUE,"G"}</definedName>
    <definedName name="ddd" localSheetId="4" hidden="1">{"VUE95",#N/A,TRUE,"D";"VUE96",#N/A,TRUE,"E";"VUE97",#N/A,TRUE,"F";"VUE98",#N/A,TRUE,"G"}</definedName>
    <definedName name="ddd" hidden="1">{"VUE95",#N/A,TRUE,"D";"VUE96",#N/A,TRUE,"E";"VUE97",#N/A,TRUE,"F";"VUE98",#N/A,TRUE,"G"}</definedName>
    <definedName name="ddddddddddddddddddddddddddddd" localSheetId="1">'[6]SNL Data'!$BD$4:$BD$168</definedName>
    <definedName name="ddddddddddddddddddddddddddddd" localSheetId="3">'[6]SNL Data'!$BD$4:$BD$168</definedName>
    <definedName name="ddddddddddddddddddddddddddddd" localSheetId="5">'[6]SNL Data'!$BD$4:$BD$168</definedName>
    <definedName name="ddddddddddddddddddddddddddddd" localSheetId="2">'[6]SNL Data'!$BD$4:$BD$168</definedName>
    <definedName name="ddddddddddddddddddddddddddddd" localSheetId="4">'[6]SNL Data'!$BD$4:$BD$168</definedName>
    <definedName name="ddddddddddddddddddddddddddddd">'[6]SNL Data'!$BD$4:$BD$168</definedName>
    <definedName name="Dividend" localSheetId="1">#REF!</definedName>
    <definedName name="Dividend" localSheetId="3">#REF!</definedName>
    <definedName name="Dividend" localSheetId="5">#REF!</definedName>
    <definedName name="Dividend" localSheetId="2">#REF!</definedName>
    <definedName name="Dividend" localSheetId="4">#REF!</definedName>
    <definedName name="Dividend">#REF!</definedName>
    <definedName name="Dividend_Ticker" localSheetId="1">#REF!</definedName>
    <definedName name="Dividend_Ticker" localSheetId="3">#REF!</definedName>
    <definedName name="Dividend_Ticker" localSheetId="5">#REF!</definedName>
    <definedName name="Dividend_Ticker" localSheetId="2">#REF!</definedName>
    <definedName name="Dividend_Ticker" localSheetId="4">#REF!</definedName>
    <definedName name="Dividend_Ticker">#REF!</definedName>
    <definedName name="DIVIDENDS">[7]Dividends!$A$17:$Z$24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__LASTREFTIME__" hidden="1">39198.5712152778</definedName>
    <definedName name="f" localSheetId="5" hidden="1">#REF!</definedName>
    <definedName name="f" hidden="1">#REF!</definedName>
    <definedName name="Faib" localSheetId="1" hidden="1">{"VUE95",#N/A,TRUE,"D";"VUE96",#N/A,TRUE,"E";"VUE97",#N/A,TRUE,"F";"VUE98",#N/A,TRUE,"G"}</definedName>
    <definedName name="Faib" localSheetId="3" hidden="1">{"VUE95",#N/A,TRUE,"D";"VUE96",#N/A,TRUE,"E";"VUE97",#N/A,TRUE,"F";"VUE98",#N/A,TRUE,"G"}</definedName>
    <definedName name="Faib" localSheetId="5" hidden="1">{"VUE95",#N/A,TRUE,"D";"VUE96",#N/A,TRUE,"E";"VUE97",#N/A,TRUE,"F";"VUE98",#N/A,TRUE,"G"}</definedName>
    <definedName name="Faib" localSheetId="2" hidden="1">{"VUE95",#N/A,TRUE,"D";"VUE96",#N/A,TRUE,"E";"VUE97",#N/A,TRUE,"F";"VUE98",#N/A,TRUE,"G"}</definedName>
    <definedName name="Faib" localSheetId="4" hidden="1">{"VUE95",#N/A,TRUE,"D";"VUE96",#N/A,TRUE,"E";"VUE97",#N/A,TRUE,"F";"VUE98",#N/A,TRUE,"G"}</definedName>
    <definedName name="Faib" hidden="1">{"VUE95",#N/A,TRUE,"D";"VUE96",#N/A,TRUE,"E";"VUE97",#N/A,TRUE,"F";"VUE98",#N/A,TRUE,"G"}</definedName>
    <definedName name="Faible" localSheetId="1" hidden="1">{"VUE95",#N/A,TRUE,"D";"VUE96",#N/A,TRUE,"E";"VUE97",#N/A,TRUE,"F";"VUE98",#N/A,TRUE,"G"}</definedName>
    <definedName name="Faible" localSheetId="3" hidden="1">{"VUE95",#N/A,TRUE,"D";"VUE96",#N/A,TRUE,"E";"VUE97",#N/A,TRUE,"F";"VUE98",#N/A,TRUE,"G"}</definedName>
    <definedName name="Faible" localSheetId="5" hidden="1">{"VUE95",#N/A,TRUE,"D";"VUE96",#N/A,TRUE,"E";"VUE97",#N/A,TRUE,"F";"VUE98",#N/A,TRUE,"G"}</definedName>
    <definedName name="Faible" localSheetId="2" hidden="1">{"VUE95",#N/A,TRUE,"D";"VUE96",#N/A,TRUE,"E";"VUE97",#N/A,TRUE,"F";"VUE98",#N/A,TRUE,"G"}</definedName>
    <definedName name="Faible" localSheetId="4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f" localSheetId="5" hidden="1">#REF!</definedName>
    <definedName name="ff" hidden="1">#REF!</definedName>
    <definedName name="fffff" localSheetId="5" hidden="1">#REF!</definedName>
    <definedName name="fffff" hidden="1">#REF!</definedName>
    <definedName name="fffffffffffffffffffff" localSheetId="5" hidden="1">#REF!</definedName>
    <definedName name="fffffffffffffffffffff" hidden="1">#REF!</definedName>
    <definedName name="Fuel">[8]SNL_Coal!$E$6:$E$10196</definedName>
    <definedName name="GDP_Growth">'[9]AEB-2 - GDP Growth'!$F$27</definedName>
    <definedName name="Growth_Rates_Ticker" localSheetId="1">#REF!</definedName>
    <definedName name="Growth_Rates_Ticker" localSheetId="3">#REF!</definedName>
    <definedName name="Growth_Rates_Ticker" localSheetId="5">#REF!</definedName>
    <definedName name="Growth_Rates_Ticker" localSheetId="2">#REF!</definedName>
    <definedName name="Growth_Rates_Ticker" localSheetId="4">#REF!</definedName>
    <definedName name="Growth_Rates_Ticker">#REF!</definedName>
    <definedName name="Indicateurs1" localSheetId="1" hidden="1">{"VUE95",#N/A,TRUE,"D";"VUE96",#N/A,TRUE,"E";"VUE97",#N/A,TRUE,"F";"VUE98",#N/A,TRUE,"G"}</definedName>
    <definedName name="Indicateurs1" localSheetId="3" hidden="1">{"VUE95",#N/A,TRUE,"D";"VUE96",#N/A,TRUE,"E";"VUE97",#N/A,TRUE,"F";"VUE98",#N/A,TRUE,"G"}</definedName>
    <definedName name="Indicateurs1" localSheetId="5" hidden="1">{"VUE95",#N/A,TRUE,"D";"VUE96",#N/A,TRUE,"E";"VUE97",#N/A,TRUE,"F";"VUE98",#N/A,TRUE,"G"}</definedName>
    <definedName name="Indicateurs1" localSheetId="2" hidden="1">{"VUE95",#N/A,TRUE,"D";"VUE96",#N/A,TRUE,"E";"VUE97",#N/A,TRUE,"F";"VUE98",#N/A,TRUE,"G"}</definedName>
    <definedName name="Indicateurs1" localSheetId="4" hidden="1">{"VUE95",#N/A,TRUE,"D";"VUE96",#N/A,TRUE,"E";"VUE97",#N/A,TRUE,"F";"VUE98",#N/A,TRUE,"G"}</definedName>
    <definedName name="Indicateurs1" hidden="1">{"VUE95",#N/A,TRUE,"D";"VUE96",#N/A,TRUE,"E";"VUE97",#N/A,TRUE,"F";"VUE98",#N/A,TRUE,"G"}</definedName>
    <definedName name="Inputs_Credit_Rating" localSheetId="1">#REF!</definedName>
    <definedName name="Inputs_Credit_Rating" localSheetId="3">#REF!</definedName>
    <definedName name="Inputs_Credit_Rating" localSheetId="5">#REF!</definedName>
    <definedName name="Inputs_Credit_Rating" localSheetId="2">#REF!</definedName>
    <definedName name="Inputs_Credit_Rating" localSheetId="4">#REF!</definedName>
    <definedName name="Inputs_Credit_Rating">#REF!</definedName>
    <definedName name="Inputs_Credit_Rating_YesNo" localSheetId="1">#REF!</definedName>
    <definedName name="Inputs_Credit_Rating_YesNo" localSheetId="3">#REF!</definedName>
    <definedName name="Inputs_Credit_Rating_YesNo" localSheetId="5">#REF!</definedName>
    <definedName name="Inputs_Credit_Rating_YesNo" localSheetId="2">#REF!</definedName>
    <definedName name="Inputs_Credit_Rating_YesNo" localSheetId="4">#REF!</definedName>
    <definedName name="Inputs_Credit_Rating_YesNo">#REF!</definedName>
    <definedName name="Inputs_Group" localSheetId="1">#REF!</definedName>
    <definedName name="Inputs_Group" localSheetId="3">#REF!</definedName>
    <definedName name="Inputs_Group" localSheetId="5">#REF!</definedName>
    <definedName name="Inputs_Group" localSheetId="2">#REF!</definedName>
    <definedName name="Inputs_Group" localSheetId="4">#REF!</definedName>
    <definedName name="Inputs_Group">#REF!</definedName>
    <definedName name="Inputs_Ticker" localSheetId="1">#REF!</definedName>
    <definedName name="Inputs_Ticker" localSheetId="3">#REF!</definedName>
    <definedName name="Inputs_Ticker" localSheetId="5">#REF!</definedName>
    <definedName name="Inputs_Ticker" localSheetId="2">#REF!</definedName>
    <definedName name="Inputs_Ticker" localSheetId="4">#REF!</definedName>
    <definedName name="Inputs_Ticker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40164.5046875</definedName>
    <definedName name="IQ_NTM" hidden="1">6000</definedName>
    <definedName name="IQ_OPENED55" hidden="1">1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e" hidden="1">{#N/A,#N/A,FALSE,"SCA";#N/A,#N/A,FALSE,"NCA";#N/A,#N/A,FALSE,"SAZ";#N/A,#N/A,FALSE,"CAZ";#N/A,#N/A,FALSE,"SNV";#N/A,#N/A,FALSE,"NNV";#N/A,#N/A,FALSE,"PP";#N/A,#N/A,FALSE,"SA"}</definedName>
    <definedName name="k" localSheetId="1">#REF!</definedName>
    <definedName name="k" localSheetId="3">#REF!</definedName>
    <definedName name="k" localSheetId="5">#REF!</definedName>
    <definedName name="k" localSheetId="2">#REF!</definedName>
    <definedName name="k" localSheetId="4">#REF!</definedName>
    <definedName name="k">#REF!</definedName>
    <definedName name="KI" localSheetId="5" hidden="1">#REF!,#REF!</definedName>
    <definedName name="KI" hidden="1">#REF!,#REF!</definedName>
    <definedName name="KL" localSheetId="5" hidden="1">#REF!</definedName>
    <definedName name="KL" hidden="1">#REF!</definedName>
    <definedName name="l" localSheetId="5" hidden="1">#REF!</definedName>
    <definedName name="l" hidden="1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et_Gen">[8]SNL_Coal!$G$6:$G$10196</definedName>
    <definedName name="NONE" hidden="1">{#N/A,#N/A,FALSE,"SCA";#N/A,#N/A,FALSE,"NCA";#N/A,#N/A,FALSE,"SAZ";#N/A,#N/A,FALSE,"CAZ";#N/A,#N/A,FALSE,"SNV";#N/A,#N/A,FALSE,"NNV";#N/A,#N/A,FALSE,"PP";#N/A,#N/A,FALSE,"SA"}</definedName>
    <definedName name="Own_Gen">[8]SNL_Gen!$E$6:$E$202</definedName>
    <definedName name="Payout_Ratio_1" localSheetId="1">#REF!</definedName>
    <definedName name="Payout_Ratio_1" localSheetId="3">#REF!</definedName>
    <definedName name="Payout_Ratio_1" localSheetId="5">#REF!</definedName>
    <definedName name="Payout_Ratio_1" localSheetId="2">#REF!</definedName>
    <definedName name="Payout_Ratio_1" localSheetId="4">#REF!</definedName>
    <definedName name="Payout_Ratio_1">#REF!</definedName>
    <definedName name="Payout_Ratio_2" localSheetId="1">#REF!</definedName>
    <definedName name="Payout_Ratio_2" localSheetId="3">#REF!</definedName>
    <definedName name="Payout_Ratio_2" localSheetId="5">#REF!</definedName>
    <definedName name="Payout_Ratio_2" localSheetId="2">#REF!</definedName>
    <definedName name="Payout_Ratio_2" localSheetId="4">#REF!</definedName>
    <definedName name="Payout_Ratio_2">#REF!</definedName>
    <definedName name="Payout_Ratio_3" localSheetId="1">#REF!</definedName>
    <definedName name="Payout_Ratio_3" localSheetId="3">#REF!</definedName>
    <definedName name="Payout_Ratio_3" localSheetId="5">#REF!</definedName>
    <definedName name="Payout_Ratio_3" localSheetId="2">#REF!</definedName>
    <definedName name="Payout_Ratio_3" localSheetId="4">#REF!</definedName>
    <definedName name="Payout_Ratio_3">#REF!</definedName>
    <definedName name="PERO" hidden="1">{#N/A,#N/A,FALSE,"SCA";#N/A,#N/A,FALSE,"NCA";#N/A,#N/A,FALSE,"SAZ";#N/A,#N/A,FALSE,"CAZ";#N/A,#N/A,FALSE,"SNV";#N/A,#N/A,FALSE,"NNV";#N/A,#N/A,FALSE,"PP";#N/A,#N/A,FALSE,"SA"}</definedName>
    <definedName name="PNYCapExtoNetPlant" localSheetId="1">#REF!</definedName>
    <definedName name="PNYCapExtoNetPlant" localSheetId="3">#REF!</definedName>
    <definedName name="PNYCapExtoNetPlant" localSheetId="5">#REF!</definedName>
    <definedName name="PNYCapExtoNetPlant" localSheetId="2">#REF!</definedName>
    <definedName name="PNYCapExtoNetPlant" localSheetId="4">#REF!</definedName>
    <definedName name="PNYCapExtoNetPlant">#REF!</definedName>
    <definedName name="PNYCostofDebt" localSheetId="5">#REF!</definedName>
    <definedName name="PNYCostofDebt">#REF!</definedName>
    <definedName name="PNYDebttoCapital" localSheetId="5">#REF!</definedName>
    <definedName name="PNYDebttoCapital">#REF!</definedName>
    <definedName name="PNYDebttoEBITDA" localSheetId="5">#REF!</definedName>
    <definedName name="PNYDebttoEBITDA">#REF!</definedName>
    <definedName name="PNYEBITtoInterest" localSheetId="5">#REF!</definedName>
    <definedName name="PNYEBITtoInterest">#REF!</definedName>
    <definedName name="PNYFFOtoCapEx" localSheetId="5">#REF!</definedName>
    <definedName name="PNYFFOtoCapEx">#REF!</definedName>
    <definedName name="PNYFFOtoDebt" localSheetId="5">#REF!</definedName>
    <definedName name="PNYFFOtoDebt">#REF!</definedName>
    <definedName name="PNYFFOtoInterest" localSheetId="5">#REF!</definedName>
    <definedName name="PNYFFOtoInterest">#REF!</definedName>
    <definedName name="PNYGasCust" localSheetId="5">#REF!</definedName>
    <definedName name="PNYGasCust">#REF!</definedName>
    <definedName name="PNYGasSales" localSheetId="5">#REF!</definedName>
    <definedName name="PNYGasSales">#REF!</definedName>
    <definedName name="PNYIndGasPerc" localSheetId="5">#REF!</definedName>
    <definedName name="PNYIndGasPerc">#REF!</definedName>
    <definedName name="PNYNetPlant" localSheetId="5">#REF!</definedName>
    <definedName name="PNYNetPlant">#REF!</definedName>
    <definedName name="PNYOpRevGas" localSheetId="5">#REF!</definedName>
    <definedName name="PNYOpRevGas">#REF!</definedName>
    <definedName name="PNYOpRevTot" localSheetId="5">#REF!</definedName>
    <definedName name="PNYOpRevTot">#REF!</definedName>
    <definedName name="PNYyear" localSheetId="5">#REF!</definedName>
    <definedName name="PNYyear">#REF!</definedName>
    <definedName name="PopCache_GL_INTERFACE_REFERENCE7" hidden="1">[10]PopCache!$A$1:$A$2</definedName>
    <definedName name="Price" localSheetId="1">#REF!</definedName>
    <definedName name="Price" localSheetId="3">#REF!</definedName>
    <definedName name="Price" localSheetId="5">#REF!</definedName>
    <definedName name="Price" localSheetId="2">#REF!</definedName>
    <definedName name="Price" localSheetId="4">#REF!</definedName>
    <definedName name="Price">#REF!</definedName>
    <definedName name="Price_Ticker" localSheetId="1">#REF!</definedName>
    <definedName name="Price_Ticker" localSheetId="3">#REF!</definedName>
    <definedName name="Price_Ticker" localSheetId="5">#REF!</definedName>
    <definedName name="Price_Ticker" localSheetId="2">#REF!</definedName>
    <definedName name="Price_Ticker" localSheetId="4">#REF!</definedName>
    <definedName name="Price_Ticker">#REF!</definedName>
    <definedName name="_xlnm.Print_Area" localSheetId="1">'JMC-3 As Filed'!$A$1:$N$92</definedName>
    <definedName name="_xlnm.Print_Area" localSheetId="3">'JMC-3 No 0.5 g'!$A$1:$N$92</definedName>
    <definedName name="_xlnm.Print_Area" localSheetId="5">'JMC-4 4 Years High Growth'!$A$1:$I$92</definedName>
    <definedName name="_xlnm.Print_Area" localSheetId="2">'JMC-4 As Filed'!$A$1:$L$92</definedName>
    <definedName name="_xlnm.Print_Area" localSheetId="4">'JMC-4 No 0.5g'!$A$1:$L$92</definedName>
    <definedName name="_xlnm.Print_Area" localSheetId="0">Summary!$B$2:$E$21</definedName>
    <definedName name="q" localSheetId="1" hidden="1">{"VUE95",#N/A,TRUE,"D";"VUE96",#N/A,TRUE,"E";"VUE97",#N/A,TRUE,"F";"VUE98",#N/A,TRUE,"G"}</definedName>
    <definedName name="q" localSheetId="3" hidden="1">{"VUE95",#N/A,TRUE,"D";"VUE96",#N/A,TRUE,"E";"VUE97",#N/A,TRUE,"F";"VUE98",#N/A,TRUE,"G"}</definedName>
    <definedName name="q" localSheetId="5" hidden="1">{"VUE95",#N/A,TRUE,"D";"VUE96",#N/A,TRUE,"E";"VUE97",#N/A,TRUE,"F";"VUE98",#N/A,TRUE,"G"}</definedName>
    <definedName name="q" localSheetId="2" hidden="1">{"VUE95",#N/A,TRUE,"D";"VUE96",#N/A,TRUE,"E";"VUE97",#N/A,TRUE,"F";"VUE98",#N/A,TRUE,"G"}</definedName>
    <definedName name="q" localSheetId="4" hidden="1">{"VUE95",#N/A,TRUE,"D";"VUE96",#N/A,TRUE,"E";"VUE97",#N/A,TRUE,"F";"VUE98",#N/A,TRUE,"G"}</definedName>
    <definedName name="q" hidden="1">{"VUE95",#N/A,TRUE,"D";"VUE96",#N/A,TRUE,"E";"VUE97",#N/A,TRUE,"F";"VUE98",#N/A,TRUE,"G"}</definedName>
    <definedName name="Ratios">'[11]SNL Data'!$A$6:$S$226</definedName>
    <definedName name="Reg_Status">[8]SNL_Coal!$H$6:$H$10196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5" hidden="1">#REF!</definedName>
    <definedName name="S" hidden="1">#REF!</definedName>
    <definedName name="Segment_Year">[8]Screening!$G$3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NLCanCapExtoNetPlant" localSheetId="1">#REF!</definedName>
    <definedName name="SNLCanCapExtoNetPlant" localSheetId="3">#REF!</definedName>
    <definedName name="SNLCanCapExtoNetPlant" localSheetId="5">#REF!</definedName>
    <definedName name="SNLCanCapExtoNetPlant" localSheetId="2">#REF!</definedName>
    <definedName name="SNLCanCapExtoNetPlant" localSheetId="4">#REF!</definedName>
    <definedName name="SNLCanCapExtoNetPlant">#REF!</definedName>
    <definedName name="SNLCanCostofDebt" localSheetId="5">#REF!</definedName>
    <definedName name="SNLCanCostofDebt">#REF!</definedName>
    <definedName name="SNLCanDebttoCap" localSheetId="5">#REF!</definedName>
    <definedName name="SNLCanDebttoCap">#REF!</definedName>
    <definedName name="SNLCanDebttoEBITDA" localSheetId="5">#REF!</definedName>
    <definedName name="SNLCanDebttoEBITDA">#REF!</definedName>
    <definedName name="SNLCanEBITtoInt" localSheetId="5">#REF!</definedName>
    <definedName name="SNLCanEBITtoInt">#REF!</definedName>
    <definedName name="SNLCanElecCust" localSheetId="5">#REF!</definedName>
    <definedName name="SNLCanElecCust">#REF!</definedName>
    <definedName name="SNLCanFFOtoCapEx" localSheetId="5">#REF!</definedName>
    <definedName name="SNLCanFFOtoCapEx">#REF!</definedName>
    <definedName name="SNLCanFFOtoDebt" localSheetId="5">#REF!</definedName>
    <definedName name="SNLCanFFOtoDebt">#REF!</definedName>
    <definedName name="SNLCanFFOtoInterest" localSheetId="5">#REF!</definedName>
    <definedName name="SNLCanFFOtoInterest">#REF!</definedName>
    <definedName name="SNLCanGasCust" localSheetId="5">#REF!</definedName>
    <definedName name="SNLCanGasCust">#REF!</definedName>
    <definedName name="SNLCanIndSales" localSheetId="5">#REF!</definedName>
    <definedName name="SNLCanIndSales">#REF!</definedName>
    <definedName name="SNLCanInstKeys" localSheetId="5">#REF!</definedName>
    <definedName name="SNLCanInstKeys">#REF!</definedName>
    <definedName name="SNLCanNetUtilPlant" localSheetId="5">#REF!</definedName>
    <definedName name="SNLCanNetUtilPlant">#REF!</definedName>
    <definedName name="SNLCanRegRevElec" localSheetId="5">#REF!</definedName>
    <definedName name="SNLCanRegRevElec">#REF!</definedName>
    <definedName name="SNLCanRegRevGas" localSheetId="5">#REF!</definedName>
    <definedName name="SNLCanRegRevGas">#REF!</definedName>
    <definedName name="SNLCanRegRevTot" localSheetId="5">#REF!</definedName>
    <definedName name="SNLCanRegRevTot">#REF!</definedName>
    <definedName name="SNLCanYears" localSheetId="5">#REF!</definedName>
    <definedName name="SNLCanYears">#REF!</definedName>
    <definedName name="SNLDataCapExtoNetPlant" localSheetId="5">#REF!</definedName>
    <definedName name="SNLDataCapExtoNetPlant">#REF!</definedName>
    <definedName name="SNLDataCompanyName" localSheetId="5">#REF!</definedName>
    <definedName name="SNLDataCompanyName">#REF!</definedName>
    <definedName name="SNLDataCostofDebt" localSheetId="5">#REF!</definedName>
    <definedName name="SNLDataCostofDebt">#REF!</definedName>
    <definedName name="SNLDataDebttoCapital" localSheetId="5">#REF!</definedName>
    <definedName name="SNLDataDebttoCapital">#REF!</definedName>
    <definedName name="SNLDataDebtToEBITDA" localSheetId="5">#REF!</definedName>
    <definedName name="SNLDataDebtToEBITDA">#REF!</definedName>
    <definedName name="SNLDataEBITtoInt" localSheetId="5">#REF!</definedName>
    <definedName name="SNLDataEBITtoInt">#REF!</definedName>
    <definedName name="SNLDataElecStates" localSheetId="5">#REF!</definedName>
    <definedName name="SNLDataElecStates">#REF!</definedName>
    <definedName name="SNLDataFFOtoCapEx" localSheetId="5">#REF!</definedName>
    <definedName name="SNLDataFFOtoCapEx">#REF!</definedName>
    <definedName name="SNLDataFFOtoDebt" localSheetId="5">#REF!</definedName>
    <definedName name="SNLDataFFOtoDebt">#REF!</definedName>
    <definedName name="SNLDataFFOtoInt" localSheetId="5">#REF!</definedName>
    <definedName name="SNLDataFFOtoInt">#REF!</definedName>
    <definedName name="SNLDataGasStates" localSheetId="5">#REF!</definedName>
    <definedName name="SNLDataGasStates">#REF!</definedName>
    <definedName name="SNLDataIndElecRev" localSheetId="5">#REF!</definedName>
    <definedName name="SNLDataIndElecRev">#REF!</definedName>
    <definedName name="SNLDataInstKey" localSheetId="5">#REF!</definedName>
    <definedName name="SNLDataInstKey">#REF!</definedName>
    <definedName name="SNLDataNatGasEndUserCusts" localSheetId="5">#REF!</definedName>
    <definedName name="SNLDataNatGasEndUserCusts">#REF!</definedName>
    <definedName name="SNLDataNetPlantTotal" localSheetId="5">#REF!</definedName>
    <definedName name="SNLDataNetPlantTotal">#REF!</definedName>
    <definedName name="SNLDataOpRevGas" localSheetId="5">#REF!</definedName>
    <definedName name="SNLDataOpRevGas">#REF!</definedName>
    <definedName name="SNLDataParentInstKey" localSheetId="5">#REF!</definedName>
    <definedName name="SNLDataParentInstKey">#REF!</definedName>
    <definedName name="SNLDataPercIndGasSales" localSheetId="5">#REF!</definedName>
    <definedName name="SNLDataPercIndGasSales">#REF!</definedName>
    <definedName name="SNLDataRetailElecCustTotal" localSheetId="5">#REF!</definedName>
    <definedName name="SNLDataRetailElecCustTotal">#REF!</definedName>
    <definedName name="SNLDataTotElecSalesRev" localSheetId="5">#REF!</definedName>
    <definedName name="SNLDataTotElecSalesRev">#REF!</definedName>
    <definedName name="SNLDataTotOpRev" localSheetId="5">#REF!</definedName>
    <definedName name="SNLDataTotOpRev">#REF!</definedName>
    <definedName name="SNLDataYear" localSheetId="5">#REF!</definedName>
    <definedName name="SNLDataYear">#REF!</definedName>
    <definedName name="SNLHoldCoCapExtoNetPlant" localSheetId="1">'[12]SNL Data'!#REF!</definedName>
    <definedName name="SNLHoldCoCapExtoNetPlant" localSheetId="3">'[12]SNL Data'!#REF!</definedName>
    <definedName name="SNLHoldCoCapExtoNetPlant" localSheetId="5">'[12]SNL Data'!#REF!</definedName>
    <definedName name="SNLHoldCoCapExtoNetPlant" localSheetId="2">'[12]SNL Data'!#REF!</definedName>
    <definedName name="SNLHoldCoCapExtoNetPlant" localSheetId="4">'[12]SNL Data'!#REF!</definedName>
    <definedName name="SNLHoldCoCapExtoNetPlant">'[12]SNL Data'!#REF!</definedName>
    <definedName name="SNLHoldCoCostofDebt" localSheetId="1">'[12]SNL Data'!#REF!</definedName>
    <definedName name="SNLHoldCoCostofDebt" localSheetId="3">'[12]SNL Data'!#REF!</definedName>
    <definedName name="SNLHoldCoCostofDebt" localSheetId="5">'[12]SNL Data'!#REF!</definedName>
    <definedName name="SNLHoldCoCostofDebt" localSheetId="2">'[12]SNL Data'!#REF!</definedName>
    <definedName name="SNLHoldCoCostofDebt" localSheetId="4">'[12]SNL Data'!#REF!</definedName>
    <definedName name="SNLHoldCoCostofDebt">'[12]SNL Data'!#REF!</definedName>
    <definedName name="SNLHoldCoDebttoCapital" localSheetId="5">'[12]SNL Data'!#REF!</definedName>
    <definedName name="SNLHoldCoDebttoCapital">'[12]SNL Data'!#REF!</definedName>
    <definedName name="SNLHoldCoDebttoEBITDA" localSheetId="5">'[12]SNL Data'!#REF!</definedName>
    <definedName name="SNLHoldCoDebttoEBITDA">'[12]SNL Data'!#REF!</definedName>
    <definedName name="SNLHoldCoEBITtoInterest" localSheetId="5">'[12]SNL Data'!#REF!</definedName>
    <definedName name="SNLHoldCoEBITtoInterest">'[12]SNL Data'!#REF!</definedName>
    <definedName name="SNLHoldCoFFOtoCapEx" localSheetId="5">'[12]SNL Data'!#REF!</definedName>
    <definedName name="SNLHoldCoFFOtoCapEx">'[12]SNL Data'!#REF!</definedName>
    <definedName name="SNLHoldCoFFOtoDebt" localSheetId="5">'[12]SNL Data'!#REF!</definedName>
    <definedName name="SNLHoldCoFFOtoDebt">'[12]SNL Data'!#REF!</definedName>
    <definedName name="SNLHoldCoFFOtoInterest" localSheetId="5">'[12]SNL Data'!#REF!</definedName>
    <definedName name="SNLHoldCoFFOtoInterest">'[12]SNL Data'!#REF!</definedName>
    <definedName name="SNLHoldCoInstKeysLong">'[12]SNL Data'!$A$4:$A$168</definedName>
    <definedName name="SNLHoldCoYearLong">'[12]SNL Data'!$B$4:$B$168</definedName>
    <definedName name="SNLRegRevElec" localSheetId="1">#REF!</definedName>
    <definedName name="SNLRegRevElec" localSheetId="3">#REF!</definedName>
    <definedName name="SNLRegRevElec" localSheetId="5">#REF!</definedName>
    <definedName name="SNLRegRevElec" localSheetId="2">#REF!</definedName>
    <definedName name="SNLRegRevElec" localSheetId="4">#REF!</definedName>
    <definedName name="SNLRegRevElec">#REF!</definedName>
    <definedName name="SNLRegRevTot" localSheetId="5">#REF!</definedName>
    <definedName name="SNLRegRevTot">#REF!</definedName>
    <definedName name="SNLSubCapEx" localSheetId="5">#REF!</definedName>
    <definedName name="SNLSubCapEx">#REF!</definedName>
    <definedName name="SNLSubCapExtoNetPlant" localSheetId="5">#REF!</definedName>
    <definedName name="SNLSubCapExtoNetPlant">#REF!</definedName>
    <definedName name="SNLSubCostofDebt" localSheetId="5">#REF!</definedName>
    <definedName name="SNLSubCostofDebt">#REF!</definedName>
    <definedName name="SNLSubDebt" localSheetId="5">#REF!</definedName>
    <definedName name="SNLSubDebt">#REF!</definedName>
    <definedName name="SNLSubDebttoCapital" localSheetId="5">#REF!</definedName>
    <definedName name="SNLSubDebttoCapital">#REF!</definedName>
    <definedName name="SNLSubDebttoEBITDA" localSheetId="5">#REF!</definedName>
    <definedName name="SNLSubDebttoEBITDA">#REF!</definedName>
    <definedName name="SNLSubDebtYrEnd" localSheetId="5">#REF!</definedName>
    <definedName name="SNLSubDebtYrEnd">#REF!</definedName>
    <definedName name="SNLSubEBIT" localSheetId="5">#REF!</definedName>
    <definedName name="SNLSubEBIT">#REF!</definedName>
    <definedName name="SNLSubEBITDA" localSheetId="5">#REF!</definedName>
    <definedName name="SNLSubEBITDA">#REF!</definedName>
    <definedName name="SNLSubEBITtoInterest" localSheetId="5">#REF!</definedName>
    <definedName name="SNLSubEBITtoInterest">#REF!</definedName>
    <definedName name="SNLSubFFO" localSheetId="5">#REF!</definedName>
    <definedName name="SNLSubFFO">#REF!</definedName>
    <definedName name="SNLSubFFOtoCapEx" localSheetId="5">#REF!</definedName>
    <definedName name="SNLSubFFOtoCapEx">#REF!</definedName>
    <definedName name="SNLSubFFOtoDebt" localSheetId="5">#REF!</definedName>
    <definedName name="SNLSubFFOtoDebt">#REF!</definedName>
    <definedName name="SNLSubFFOtoInterest" localSheetId="5">#REF!</definedName>
    <definedName name="SNLSubFFOtoInterest">#REF!</definedName>
    <definedName name="SNLSubFilerKeys" localSheetId="5">#REF!</definedName>
    <definedName name="SNLSubFilerKeys">#REF!</definedName>
    <definedName name="SNLSubGasCustTot" localSheetId="5">#REF!</definedName>
    <definedName name="SNLSubGasCustTot">#REF!</definedName>
    <definedName name="SNLSubIndGasPer" localSheetId="5">#REF!</definedName>
    <definedName name="SNLSubIndGasPer">#REF!</definedName>
    <definedName name="SNLSubMaintGas" localSheetId="5">#REF!</definedName>
    <definedName name="SNLSubMaintGas">#REF!</definedName>
    <definedName name="SNLSubNetInterest" localSheetId="5">#REF!</definedName>
    <definedName name="SNLSubNetInterest">#REF!</definedName>
    <definedName name="SNLSubNetPlant" localSheetId="5">#REF!</definedName>
    <definedName name="SNLSubNetPlant">#REF!</definedName>
    <definedName name="SNLSubNetUtilOpIncGas" localSheetId="5">#REF!</definedName>
    <definedName name="SNLSubNetUtilOpIncGas">#REF!</definedName>
    <definedName name="SNLSubOpExpGas" localSheetId="5">#REF!</definedName>
    <definedName name="SNLSubOpExpGas">#REF!</definedName>
    <definedName name="SNLSubOpRevGas" localSheetId="5">#REF!</definedName>
    <definedName name="SNLSubOpRevGas">#REF!</definedName>
    <definedName name="SNLSubOpRevTot" localSheetId="5">#REF!</definedName>
    <definedName name="SNLSubOpRevTot">#REF!</definedName>
    <definedName name="SNLSubTaxes1" localSheetId="5">#REF!</definedName>
    <definedName name="SNLSubTaxes1">#REF!</definedName>
    <definedName name="SNLSubTaxes2" localSheetId="5">#REF!</definedName>
    <definedName name="SNLSubTaxes2">#REF!</definedName>
    <definedName name="SNLSubTaxes3" localSheetId="5">#REF!</definedName>
    <definedName name="SNLSubTaxes3">#REF!</definedName>
    <definedName name="SNLSubTaxes4" localSheetId="5">#REF!</definedName>
    <definedName name="SNLSubTaxes4">#REF!</definedName>
    <definedName name="SNLSubTaxes5" localSheetId="5">#REF!</definedName>
    <definedName name="SNLSubTaxes5">#REF!</definedName>
    <definedName name="SNLSubTaxes6" localSheetId="5">#REF!</definedName>
    <definedName name="SNLSubTaxes6">#REF!</definedName>
    <definedName name="SNLSubTotPropCap" localSheetId="5">#REF!</definedName>
    <definedName name="SNLSubTotPropCap">#REF!</definedName>
    <definedName name="SNLSubUtilEBITDAGas" localSheetId="5">#REF!</definedName>
    <definedName name="SNLSubUtilEBITDAGas">#REF!</definedName>
    <definedName name="SNLSubYears" localSheetId="5">#REF!</definedName>
    <definedName name="SNLSubYears">#REF!</definedName>
    <definedName name="SNLUtilDataEarnedROE">'[13]SNL - Util Data'!$R$6:$R$335</definedName>
    <definedName name="Sources_Energy">[8]SNL_Gen!$F$6:$F$202</definedName>
    <definedName name="SPLTIssuer" localSheetId="1">#REF!</definedName>
    <definedName name="SPLTIssuer" localSheetId="3">#REF!</definedName>
    <definedName name="SPLTIssuer" localSheetId="5">#REF!</definedName>
    <definedName name="SPLTIssuer" localSheetId="2">#REF!</definedName>
    <definedName name="SPLTIssuer" localSheetId="4">#REF!</definedName>
    <definedName name="SPLTIssuer">#REF!</definedName>
    <definedName name="ssss" localSheetId="1">'[6]SNL Data'!$B$4:$B$168</definedName>
    <definedName name="ssss" localSheetId="3">'[6]SNL Data'!$B$4:$B$168</definedName>
    <definedName name="ssss" localSheetId="5">'[6]SNL Data'!$B$4:$B$168</definedName>
    <definedName name="ssss" localSheetId="2">'[6]SNL Data'!$B$4:$B$168</definedName>
    <definedName name="ssss" localSheetId="4">'[6]SNL Data'!$B$4:$B$168</definedName>
    <definedName name="ssss">'[6]SNL Data'!$B$4:$B$168</definedName>
    <definedName name="StateList">[13]mstrStates!$A$1:$B$52</definedName>
    <definedName name="Swvu.DATABASE." localSheetId="5" hidden="1">[2]DATABASE!#REF!</definedName>
    <definedName name="Swvu.DATABASE." hidden="1">[2]DATABASE!#REF!</definedName>
    <definedName name="Swvu.OP." localSheetId="5" hidden="1">#REF!</definedName>
    <definedName name="Swvu.OP." hidden="1">#REF!</definedName>
    <definedName name="SWXOpRevGas" localSheetId="1">#REF!</definedName>
    <definedName name="SWXOpRevGas" localSheetId="3">#REF!</definedName>
    <definedName name="SWXOpRevGas" localSheetId="5">#REF!</definedName>
    <definedName name="SWXOpRevGas" localSheetId="2">#REF!</definedName>
    <definedName name="SWXOpRevGas" localSheetId="4">#REF!</definedName>
    <definedName name="SWXOpRevGas">#REF!</definedName>
    <definedName name="SWXOpRevTot" localSheetId="5">#REF!</definedName>
    <definedName name="SWXOpRevTot">#REF!</definedName>
    <definedName name="SWXYears" localSheetId="5">#REF!</definedName>
    <definedName name="SWXYears">#REF!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Ult_Parent">[8]SNL_Coal!$D$6:$D$10196</definedName>
    <definedName name="UtilDataGasStates">'[13]SNL - Util Data'!$M$6:$M$335</definedName>
    <definedName name="UtilDataSNLInstKey">'[13]SNL - Util Data'!$B$6:$B$335</definedName>
    <definedName name="UtilDataSNLYear">'[13]SNL - Util Data'!$C$6:$C$335</definedName>
    <definedName name="UtiliDataElecStates">'[13]SNL - Util Data'!$L$6:$L$335</definedName>
    <definedName name="Utilities">[8]SNL_Gen!$A$6:$A$202</definedName>
    <definedName name="utility_yld" localSheetId="1">'[14]Industrial 20 Year Debt'!$E$1:$AS$54</definedName>
    <definedName name="utility_yld" localSheetId="3">'[14]Industrial 20 Year Debt'!$E$1:$AS$54</definedName>
    <definedName name="utility_yld" localSheetId="5">'[14]Industrial 20 Year Debt'!$E$1:$AS$54</definedName>
    <definedName name="utility_yld" localSheetId="2">'[14]Industrial 20 Year Debt'!$E$1:$AS$54</definedName>
    <definedName name="utility_yld" localSheetId="4">'[14]Industrial 20 Year Debt'!$E$1:$AS$54</definedName>
    <definedName name="utility_yld">'[15]Industrial 20 Year Debt'!$E$1:$AS$54</definedName>
    <definedName name="Value_Line_Book_Value_Growth" localSheetId="1">#REF!</definedName>
    <definedName name="Value_Line_Book_Value_Growth" localSheetId="3">#REF!</definedName>
    <definedName name="Value_Line_Book_Value_Growth" localSheetId="5">#REF!</definedName>
    <definedName name="Value_Line_Book_Value_Growth" localSheetId="2">#REF!</definedName>
    <definedName name="Value_Line_Book_Value_Growth" localSheetId="4">#REF!</definedName>
    <definedName name="Value_Line_Book_Value_Growth">#REF!</definedName>
    <definedName name="Value_Line_Dividends_Growth" localSheetId="1">#REF!</definedName>
    <definedName name="Value_Line_Dividends_Growth" localSheetId="3">#REF!</definedName>
    <definedName name="Value_Line_Dividends_Growth" localSheetId="5">#REF!</definedName>
    <definedName name="Value_Line_Dividends_Growth" localSheetId="2">#REF!</definedName>
    <definedName name="Value_Line_Dividends_Growth" localSheetId="4">#REF!</definedName>
    <definedName name="Value_Line_Dividends_Growth">#REF!</definedName>
    <definedName name="Value_Line_Earnings_Growth" localSheetId="1">#REF!</definedName>
    <definedName name="Value_Line_Earnings_Growth" localSheetId="3">#REF!</definedName>
    <definedName name="Value_Line_Earnings_Growth" localSheetId="5">#REF!</definedName>
    <definedName name="Value_Line_Earnings_Growth" localSheetId="2">#REF!</definedName>
    <definedName name="Value_Line_Earnings_Growth" localSheetId="4">#REF!</definedName>
    <definedName name="Value_Line_Earnings_Growth">#REF!</definedName>
    <definedName name="wrn.agexpense." hidden="1">{"pb",#N/A,FALSE,"Sheet3";"pd",#N/A,FALSE,"Sheet3";"pe",#N/A,FALSE,"Sheet3"}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Comparaison." localSheetId="1" hidden="1">{"page1",#N/A,FALSE,"Comparaison";"page2",#N/A,FALSE,"Comparaison";"page3",#N/A,FALSE,"Comparaison";"page4",#N/A,FALSE,"Comparaison"}</definedName>
    <definedName name="wrn.Comparaison." localSheetId="3" hidden="1">{"page1",#N/A,FALSE,"Comparaison";"page2",#N/A,FALSE,"Comparaison";"page3",#N/A,FALSE,"Comparaison";"page4",#N/A,FALSE,"Comparaison"}</definedName>
    <definedName name="wrn.Comparaison." localSheetId="5" hidden="1">{"page1",#N/A,FALSE,"Comparaison";"page2",#N/A,FALSE,"Comparaison";"page3",#N/A,FALSE,"Comparaison";"page4",#N/A,FALSE,"Comparaison"}</definedName>
    <definedName name="wrn.Comparaison." localSheetId="2" hidden="1">{"page1",#N/A,FALSE,"Comparaison";"page2",#N/A,FALSE,"Comparaison";"page3",#N/A,FALSE,"Comparaison";"page4",#N/A,FALSE,"Comparaison"}</definedName>
    <definedName name="wrn.Comparaison." localSheetId="4" hidden="1">{"page1",#N/A,FALSE,"Comparaison";"page2",#N/A,FALSE,"Comparaison";"page3",#N/A,FALSE,"Comparaison";"page4",#N/A,FALSE,"Comparaison"}</definedName>
    <definedName name="wrn.Comparaison." hidden="1">{"page1",#N/A,FALSE,"Comparaison";"page2",#N/A,FALSE,"Comparaison";"page3",#N/A,FALSE,"Comparaison";"page4",#N/A,FALSE,"Comparaison"}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hidden="1">{"PF",#N/A,FALSE,"Sheet4";"PG",#N/A,FALSE,"Sheet4";"PH",#N/A,FALSE,"Sheet4";"PI",#N/A,FALSE,"Sheet4";"PJ",#N/A,FALSE,"Sheet4"}</definedName>
    <definedName name="wrn.PPJOURNAL._.ENTRY." hidden="1">{"PPDEFERREDBAL",#N/A,FALSE,"PRIOR PERIOD ADJMT";#N/A,#N/A,FALSE,"PRIOR PERIOD ADJMT";"PPJOURNALENTRY",#N/A,FALSE,"PRIOR PERIOD ADJMT"}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IOR._.PERIOD._.ADJMT." hidden="1">{#N/A,#N/A,FALSE,"PRIOR PERIOD ADJMT"}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9510." localSheetId="1" hidden="1">{"VUE95",#N/A,TRUE,"D";"VUE96",#N/A,TRUE,"E";"VUE97",#N/A,TRUE,"F";"VUE98",#N/A,TRUE,"G"}</definedName>
    <definedName name="wrn.TAB9510." localSheetId="3" hidden="1">{"VUE95",#N/A,TRUE,"D";"VUE96",#N/A,TRUE,"E";"VUE97",#N/A,TRUE,"F";"VUE98",#N/A,TRUE,"G"}</definedName>
    <definedName name="wrn.TAB9510." localSheetId="5" hidden="1">{"VUE95",#N/A,TRUE,"D";"VUE96",#N/A,TRUE,"E";"VUE97",#N/A,TRUE,"F";"VUE98",#N/A,TRUE,"G"}</definedName>
    <definedName name="wrn.TAB9510." localSheetId="2" hidden="1">{"VUE95",#N/A,TRUE,"D";"VUE96",#N/A,TRUE,"E";"VUE97",#N/A,TRUE,"F";"VUE98",#N/A,TRUE,"G"}</definedName>
    <definedName name="wrn.TAB9510." localSheetId="4" hidden="1">{"VUE95",#N/A,TRUE,"D";"VUE96",#N/A,TRUE,"E";"VUE97",#N/A,TRUE,"F";"VUE98",#N/A,TRUE,"G"}</definedName>
    <definedName name="wrn.TAB9510." hidden="1">{"VUE95",#N/A,TRUE,"D";"VUE96",#N/A,TRUE,"E";"VUE97",#N/A,TRUE,"F";"VUE98",#N/A,TRUE,"G"}</definedName>
    <definedName name="wrn.tables." hidden="1">{"print1",#N/A,FALSE,"D21CUSTS";"print2",#N/A,FALSE,"D21CUSTS";"print3",#N/A,FALSE,"D21CUSTS";"print4",#N/A,FALSE,"D21CUSTS"}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5" hidden="1">#REF!</definedName>
    <definedName name="X" hidden="1">#REF!</definedName>
    <definedName name="xxx" localSheetId="5" hidden="1">[1]lt!#REF!</definedName>
    <definedName name="xxx" hidden="1">[1]lt!#REF!</definedName>
    <definedName name="Y" localSheetId="5" hidden="1">#REF!</definedName>
    <definedName name="Y" hidden="1">#REF!</definedName>
    <definedName name="Yahoo_Earnings_Growth" localSheetId="5">#REF!</definedName>
    <definedName name="Yahoo_Earnings_Growth">#REF!</definedName>
    <definedName name="Yvan" localSheetId="1" hidden="1">{"VUE95",#N/A,TRUE,"D";"VUE96",#N/A,TRUE,"E";"VUE97",#N/A,TRUE,"F";"VUE98",#N/A,TRUE,"G"}</definedName>
    <definedName name="Yvan" localSheetId="3" hidden="1">{"VUE95",#N/A,TRUE,"D";"VUE96",#N/A,TRUE,"E";"VUE97",#N/A,TRUE,"F";"VUE98",#N/A,TRUE,"G"}</definedName>
    <definedName name="Yvan" localSheetId="5" hidden="1">{"VUE95",#N/A,TRUE,"D";"VUE96",#N/A,TRUE,"E";"VUE97",#N/A,TRUE,"F";"VUE98",#N/A,TRUE,"G"}</definedName>
    <definedName name="Yvan" localSheetId="2" hidden="1">{"VUE95",#N/A,TRUE,"D";"VUE96",#N/A,TRUE,"E";"VUE97",#N/A,TRUE,"F";"VUE98",#N/A,TRUE,"G"}</definedName>
    <definedName name="Yvan" localSheetId="4" hidden="1">{"VUE95",#N/A,TRUE,"D";"VUE96",#N/A,TRUE,"E";"VUE97",#N/A,TRUE,"F";"VUE98",#N/A,TRUE,"G"}</definedName>
    <definedName name="Yvan" hidden="1">{"VUE95",#N/A,TRUE,"D";"VUE96",#N/A,TRUE,"E";"VUE97",#N/A,TRUE,"F";"VUE98",#N/A,TRUE,"G"}</definedName>
    <definedName name="Z" localSheetId="1" hidden="1">{"VUE95",#N/A,TRUE,"D";"VUE96",#N/A,TRUE,"E";"VUE97",#N/A,TRUE,"F";"VUE98",#N/A,TRUE,"G"}</definedName>
    <definedName name="Z" localSheetId="3" hidden="1">{"VUE95",#N/A,TRUE,"D";"VUE96",#N/A,TRUE,"E";"VUE97",#N/A,TRUE,"F";"VUE98",#N/A,TRUE,"G"}</definedName>
    <definedName name="Z" localSheetId="5" hidden="1">{"VUE95",#N/A,TRUE,"D";"VUE96",#N/A,TRUE,"E";"VUE97",#N/A,TRUE,"F";"VUE98",#N/A,TRUE,"G"}</definedName>
    <definedName name="Z" localSheetId="2" hidden="1">{"VUE95",#N/A,TRUE,"D";"VUE96",#N/A,TRUE,"E";"VUE97",#N/A,TRUE,"F";"VUE98",#N/A,TRUE,"G"}</definedName>
    <definedName name="Z" localSheetId="4" hidden="1">{"VUE95",#N/A,TRUE,"D";"VUE96",#N/A,TRUE,"E";"VUE97",#N/A,TRUE,"F";"VUE98",#N/A,TRUE,"G"}</definedName>
    <definedName name="Z" hidden="1">{"VUE95",#N/A,TRUE,"D";"VUE96",#N/A,TRUE,"E";"VUE97",#N/A,TRUE,"F";"VUE98",#N/A,TRUE,"G"}</definedName>
    <definedName name="Z_055ABE5A_5E06_11D2_8EED_0008C7BCAF29_.wvu.PrintArea" localSheetId="5" hidden="1">#REF!</definedName>
    <definedName name="Z_055ABE5A_5E06_11D2_8EED_0008C7BCAF29_.wvu.PrintArea" hidden="1">#REF!</definedName>
    <definedName name="Z_055ABE5A_5E06_11D2_8EED_0008C7BCAF29_.wvu.PrintTitles" localSheetId="5" hidden="1">#REF!</definedName>
    <definedName name="Z_055ABE5A_5E06_11D2_8EED_0008C7BCAF29_.wvu.PrintTitles" hidden="1">#REF!</definedName>
    <definedName name="Z_055ABE69_5E06_11D2_8EED_0008C7BCAF29_.wvu.PrintArea" localSheetId="5" hidden="1">#REF!</definedName>
    <definedName name="Z_055ABE69_5E06_11D2_8EED_0008C7BCAF29_.wvu.PrintArea" hidden="1">#REF!</definedName>
    <definedName name="Z_055ABE69_5E06_11D2_8EED_0008C7BCAF29_.wvu.PrintTitles" localSheetId="5" hidden="1">#REF!</definedName>
    <definedName name="Z_055ABE69_5E06_11D2_8EED_0008C7BCAF29_.wvu.PrintTitles" hidden="1">#REF!</definedName>
    <definedName name="Z_055ABE76_5E06_11D2_8EED_0008C7BCAF29_.wvu.PrintArea" localSheetId="5" hidden="1">#REF!</definedName>
    <definedName name="Z_055ABE76_5E06_11D2_8EED_0008C7BCAF29_.wvu.PrintArea" hidden="1">#REF!</definedName>
    <definedName name="Z_055ABE76_5E06_11D2_8EED_0008C7BCAF29_.wvu.PrintTitles" localSheetId="5" hidden="1">#REF!,#REF!</definedName>
    <definedName name="Z_055ABE76_5E06_11D2_8EED_0008C7BCAF29_.wvu.PrintTitles" hidden="1">#REF!,#REF!</definedName>
    <definedName name="Z_055ABE84_5E06_11D2_8EED_0008C7BCAF29_.wvu.PrintArea" localSheetId="5" hidden="1">#REF!</definedName>
    <definedName name="Z_055ABE84_5E06_11D2_8EED_0008C7BCAF29_.wvu.PrintArea" hidden="1">#REF!</definedName>
    <definedName name="Z_055ABE84_5E06_11D2_8EED_0008C7BCAF29_.wvu.PrintTitles" localSheetId="5" hidden="1">#REF!</definedName>
    <definedName name="Z_055ABE84_5E06_11D2_8EED_0008C7BCAF29_.wvu.PrintTitles" hidden="1">#REF!</definedName>
    <definedName name="Z_055ABE93_5E06_11D2_8EED_0008C7BCAF29_.wvu.PrintArea" localSheetId="5" hidden="1">#REF!</definedName>
    <definedName name="Z_055ABE93_5E06_11D2_8EED_0008C7BCAF29_.wvu.PrintArea" hidden="1">#REF!</definedName>
    <definedName name="Z_055ABE93_5E06_11D2_8EED_0008C7BCAF29_.wvu.PrintTitles" localSheetId="5" hidden="1">#REF!</definedName>
    <definedName name="Z_055ABE93_5E06_11D2_8EED_0008C7BCAF29_.wvu.PrintTitles" hidden="1">#REF!</definedName>
    <definedName name="Z_055ABEA0_5E06_11D2_8EED_0008C7BCAF29_.wvu.PrintArea" localSheetId="5" hidden="1">#REF!</definedName>
    <definedName name="Z_055ABEA0_5E06_11D2_8EED_0008C7BCAF29_.wvu.PrintArea" hidden="1">#REF!</definedName>
    <definedName name="Z_055ABEA0_5E06_11D2_8EED_0008C7BCAF29_.wvu.PrintTitles" localSheetId="5" hidden="1">#REF!,#REF!</definedName>
    <definedName name="Z_055ABEA0_5E06_11D2_8EED_0008C7BCAF29_.wvu.PrintTitles" hidden="1">#REF!,#REF!</definedName>
    <definedName name="Z_05DE23E1_1046_11D2_8E70_0008C77C0743_.wvu.PrintArea" localSheetId="5" hidden="1">#REF!</definedName>
    <definedName name="Z_05DE23E1_1046_11D2_8E70_0008C77C0743_.wvu.PrintArea" hidden="1">#REF!</definedName>
    <definedName name="Z_05DE23E1_1046_11D2_8E70_0008C77C0743_.wvu.PrintTitles" localSheetId="5" hidden="1">#REF!,#REF!</definedName>
    <definedName name="Z_05DE23E1_1046_11D2_8E70_0008C77C0743_.wvu.PrintTitles" hidden="1">#REF!,#REF!</definedName>
    <definedName name="Z_05DE23E4_1046_11D2_8E70_0008C77C0743_.wvu.PrintArea" localSheetId="5" hidden="1">#REF!</definedName>
    <definedName name="Z_05DE23E4_1046_11D2_8E70_0008C77C0743_.wvu.PrintArea" hidden="1">#REF!</definedName>
    <definedName name="Z_05DE23E4_1046_11D2_8E70_0008C77C0743_.wvu.PrintTitles" localSheetId="5" hidden="1">#REF!</definedName>
    <definedName name="Z_05DE23E4_1046_11D2_8E70_0008C77C0743_.wvu.PrintTitles" hidden="1">#REF!</definedName>
    <definedName name="Z_05DE23E9_1046_11D2_8E70_0008C77C0743_.wvu.PrintArea" localSheetId="5" hidden="1">#REF!</definedName>
    <definedName name="Z_05DE23E9_1046_11D2_8E70_0008C77C0743_.wvu.PrintArea" hidden="1">#REF!</definedName>
    <definedName name="Z_05DE23E9_1046_11D2_8E70_0008C77C0743_.wvu.PrintTitles" localSheetId="5" hidden="1">#REF!,#REF!</definedName>
    <definedName name="Z_05DE23E9_1046_11D2_8E70_0008C77C0743_.wvu.PrintTitles" hidden="1">#REF!,#REF!</definedName>
    <definedName name="Z_05DE23EB_1046_11D2_8E70_0008C77C0743_.wvu.PrintArea" localSheetId="5" hidden="1">#REF!</definedName>
    <definedName name="Z_05DE23EB_1046_11D2_8E70_0008C77C0743_.wvu.PrintArea" hidden="1">#REF!</definedName>
    <definedName name="Z_05DE23EB_1046_11D2_8E70_0008C77C0743_.wvu.PrintTitles" localSheetId="5" hidden="1">#REF!,#REF!</definedName>
    <definedName name="Z_05DE23EB_1046_11D2_8E70_0008C77C0743_.wvu.PrintTitles" hidden="1">#REF!,#REF!</definedName>
    <definedName name="Z_05DE23EE_1046_11D2_8E70_0008C77C0743_.wvu.PrintArea" localSheetId="5" hidden="1">#REF!</definedName>
    <definedName name="Z_05DE23EE_1046_11D2_8E70_0008C77C0743_.wvu.PrintArea" hidden="1">#REF!</definedName>
    <definedName name="Z_05DE23EE_1046_11D2_8E70_0008C77C0743_.wvu.PrintTitles" localSheetId="5" hidden="1">#REF!</definedName>
    <definedName name="Z_05DE23EE_1046_11D2_8E70_0008C77C0743_.wvu.PrintTitles" hidden="1">#REF!</definedName>
    <definedName name="Z_05DE23F3_1046_11D2_8E70_0008C77C0743_.wvu.PrintArea" localSheetId="5" hidden="1">#REF!</definedName>
    <definedName name="Z_05DE23F3_1046_11D2_8E70_0008C77C0743_.wvu.PrintArea" hidden="1">#REF!</definedName>
    <definedName name="Z_05DE23F3_1046_11D2_8E70_0008C77C0743_.wvu.PrintTitles" localSheetId="5" hidden="1">#REF!,#REF!</definedName>
    <definedName name="Z_05DE23F3_1046_11D2_8E70_0008C77C0743_.wvu.PrintTitles" hidden="1">#REF!,#REF!</definedName>
    <definedName name="Z_05DE23F6_1046_11D2_8E70_0008C77C0743_.wvu.PrintArea" localSheetId="5" hidden="1">#REF!</definedName>
    <definedName name="Z_05DE23F6_1046_11D2_8E70_0008C77C0743_.wvu.PrintArea" hidden="1">#REF!</definedName>
    <definedName name="Z_05DE23F6_1046_11D2_8E70_0008C77C0743_.wvu.PrintTitles" localSheetId="5" hidden="1">#REF!,#REF!</definedName>
    <definedName name="Z_05DE23F6_1046_11D2_8E70_0008C77C0743_.wvu.PrintTitles" hidden="1">#REF!,#REF!</definedName>
    <definedName name="Z_0CE6A482_5DEF_11D2_8EC3_0008C77C0743_.wvu.PrintArea" localSheetId="5" hidden="1">#REF!</definedName>
    <definedName name="Z_0CE6A482_5DEF_11D2_8EC3_0008C77C0743_.wvu.PrintArea" hidden="1">#REF!</definedName>
    <definedName name="Z_0CE6A482_5DEF_11D2_8EC3_0008C77C0743_.wvu.PrintTitles" localSheetId="5" hidden="1">#REF!</definedName>
    <definedName name="Z_0CE6A482_5DEF_11D2_8EC3_0008C77C0743_.wvu.PrintTitles" hidden="1">#REF!</definedName>
    <definedName name="Z_0CE6A491_5DEF_11D2_8EC3_0008C77C0743_.wvu.PrintArea" localSheetId="5" hidden="1">#REF!</definedName>
    <definedName name="Z_0CE6A491_5DEF_11D2_8EC3_0008C77C0743_.wvu.PrintArea" hidden="1">#REF!</definedName>
    <definedName name="Z_0CE6A491_5DEF_11D2_8EC3_0008C77C0743_.wvu.PrintTitles" localSheetId="5" hidden="1">#REF!</definedName>
    <definedName name="Z_0CE6A491_5DEF_11D2_8EC3_0008C77C0743_.wvu.PrintTitles" hidden="1">#REF!</definedName>
    <definedName name="Z_0CE6A49E_5DEF_11D2_8EC3_0008C77C0743_.wvu.PrintArea" localSheetId="5" hidden="1">#REF!</definedName>
    <definedName name="Z_0CE6A49E_5DEF_11D2_8EC3_0008C77C0743_.wvu.PrintArea" hidden="1">#REF!</definedName>
    <definedName name="Z_0CE6A49E_5DEF_11D2_8EC3_0008C77C0743_.wvu.PrintTitles" localSheetId="5" hidden="1">#REF!,#REF!</definedName>
    <definedName name="Z_0CE6A49E_5DEF_11D2_8EC3_0008C77C0743_.wvu.PrintTitles" hidden="1">#REF!,#REF!</definedName>
    <definedName name="Z_0CE6A4AB_5DEF_11D2_8EC3_0008C77C0743_.wvu.PrintArea" localSheetId="5" hidden="1">#REF!</definedName>
    <definedName name="Z_0CE6A4AB_5DEF_11D2_8EC3_0008C77C0743_.wvu.PrintArea" hidden="1">#REF!</definedName>
    <definedName name="Z_0CE6A4AB_5DEF_11D2_8EC3_0008C77C0743_.wvu.PrintTitles" localSheetId="5" hidden="1">#REF!</definedName>
    <definedName name="Z_0CE6A4AB_5DEF_11D2_8EC3_0008C77C0743_.wvu.PrintTitles" hidden="1">#REF!</definedName>
    <definedName name="Z_0CE6A4BA_5DEF_11D2_8EC3_0008C77C0743_.wvu.PrintArea" localSheetId="5" hidden="1">#REF!</definedName>
    <definedName name="Z_0CE6A4BA_5DEF_11D2_8EC3_0008C77C0743_.wvu.PrintArea" hidden="1">#REF!</definedName>
    <definedName name="Z_0CE6A4BA_5DEF_11D2_8EC3_0008C77C0743_.wvu.PrintTitles" localSheetId="5" hidden="1">#REF!</definedName>
    <definedName name="Z_0CE6A4BA_5DEF_11D2_8EC3_0008C77C0743_.wvu.PrintTitles" hidden="1">#REF!</definedName>
    <definedName name="Z_0CE6A4C7_5DEF_11D2_8EC3_0008C77C0743_.wvu.PrintArea" localSheetId="5" hidden="1">#REF!</definedName>
    <definedName name="Z_0CE6A4C7_5DEF_11D2_8EC3_0008C77C0743_.wvu.PrintArea" hidden="1">#REF!</definedName>
    <definedName name="Z_0CE6A4C7_5DEF_11D2_8EC3_0008C77C0743_.wvu.PrintTitles" localSheetId="5" hidden="1">#REF!,#REF!</definedName>
    <definedName name="Z_0CE6A4C7_5DEF_11D2_8EC3_0008C77C0743_.wvu.PrintTitles" hidden="1">#REF!,#REF!</definedName>
    <definedName name="Z_0CE6A4D4_5DEF_11D2_8EC3_0008C77C0743_.wvu.PrintArea" localSheetId="5" hidden="1">#REF!</definedName>
    <definedName name="Z_0CE6A4D4_5DEF_11D2_8EC3_0008C77C0743_.wvu.PrintArea" hidden="1">#REF!</definedName>
    <definedName name="Z_0CE6A4D4_5DEF_11D2_8EC3_0008C77C0743_.wvu.PrintTitles" localSheetId="5" hidden="1">#REF!</definedName>
    <definedName name="Z_0CE6A4D4_5DEF_11D2_8EC3_0008C77C0743_.wvu.PrintTitles" hidden="1">#REF!</definedName>
    <definedName name="Z_0CE6A4E3_5DEF_11D2_8EC3_0008C77C0743_.wvu.PrintArea" localSheetId="5" hidden="1">#REF!</definedName>
    <definedName name="Z_0CE6A4E3_5DEF_11D2_8EC3_0008C77C0743_.wvu.PrintArea" hidden="1">#REF!</definedName>
    <definedName name="Z_0CE6A4E3_5DEF_11D2_8EC3_0008C77C0743_.wvu.PrintTitles" localSheetId="5" hidden="1">#REF!</definedName>
    <definedName name="Z_0CE6A4E3_5DEF_11D2_8EC3_0008C77C0743_.wvu.PrintTitles" hidden="1">#REF!</definedName>
    <definedName name="Z_0CE6A4F0_5DEF_11D2_8EC3_0008C77C0743_.wvu.PrintArea" localSheetId="5" hidden="1">#REF!</definedName>
    <definedName name="Z_0CE6A4F0_5DEF_11D2_8EC3_0008C77C0743_.wvu.PrintArea" hidden="1">#REF!</definedName>
    <definedName name="Z_0CE6A4F0_5DEF_11D2_8EC3_0008C77C0743_.wvu.PrintTitles" localSheetId="5" hidden="1">#REF!,#REF!</definedName>
    <definedName name="Z_0CE6A4F0_5DEF_11D2_8EC3_0008C77C0743_.wvu.PrintTitles" hidden="1">#REF!,#REF!</definedName>
    <definedName name="Z_0CE6A4FD_5DEF_11D2_8EC3_0008C77C0743_.wvu.PrintArea" localSheetId="5" hidden="1">#REF!</definedName>
    <definedName name="Z_0CE6A4FD_5DEF_11D2_8EC3_0008C77C0743_.wvu.PrintArea" hidden="1">#REF!</definedName>
    <definedName name="Z_0CE6A4FD_5DEF_11D2_8EC3_0008C77C0743_.wvu.PrintTitles" localSheetId="5" hidden="1">#REF!</definedName>
    <definedName name="Z_0CE6A4FD_5DEF_11D2_8EC3_0008C77C0743_.wvu.PrintTitles" hidden="1">#REF!</definedName>
    <definedName name="Z_0CE6A50C_5DEF_11D2_8EC3_0008C77C0743_.wvu.PrintArea" localSheetId="5" hidden="1">#REF!</definedName>
    <definedName name="Z_0CE6A50C_5DEF_11D2_8EC3_0008C77C0743_.wvu.PrintArea" hidden="1">#REF!</definedName>
    <definedName name="Z_0CE6A50C_5DEF_11D2_8EC3_0008C77C0743_.wvu.PrintTitles" localSheetId="5" hidden="1">#REF!</definedName>
    <definedName name="Z_0CE6A50C_5DEF_11D2_8EC3_0008C77C0743_.wvu.PrintTitles" hidden="1">#REF!</definedName>
    <definedName name="Z_0CE6A519_5DEF_11D2_8EC3_0008C77C0743_.wvu.PrintArea" localSheetId="5" hidden="1">#REF!</definedName>
    <definedName name="Z_0CE6A519_5DEF_11D2_8EC3_0008C77C0743_.wvu.PrintArea" hidden="1">#REF!</definedName>
    <definedName name="Z_0CE6A519_5DEF_11D2_8EC3_0008C77C0743_.wvu.PrintTitles" localSheetId="5" hidden="1">#REF!,#REF!</definedName>
    <definedName name="Z_0CE6A519_5DEF_11D2_8EC3_0008C77C0743_.wvu.PrintTitles" hidden="1">#REF!,#REF!</definedName>
    <definedName name="Z_0E8DEF60_5D61_11D2_8EEB_0008C7BCAF29_.wvu.PrintArea" localSheetId="5" hidden="1">#REF!</definedName>
    <definedName name="Z_0E8DEF60_5D61_11D2_8EEB_0008C7BCAF29_.wvu.PrintArea" hidden="1">#REF!</definedName>
    <definedName name="Z_0E8DEF60_5D61_11D2_8EEB_0008C7BCAF29_.wvu.PrintTitles" localSheetId="5" hidden="1">#REF!,#REF!</definedName>
    <definedName name="Z_0E8DEF60_5D61_11D2_8EEB_0008C7BCAF29_.wvu.PrintTitles" hidden="1">#REF!,#REF!</definedName>
    <definedName name="Z_0E8DEF63_5D61_11D2_8EEB_0008C7BCAF29_.wvu.PrintArea" localSheetId="5" hidden="1">#REF!</definedName>
    <definedName name="Z_0E8DEF63_5D61_11D2_8EEB_0008C7BCAF29_.wvu.PrintArea" hidden="1">#REF!</definedName>
    <definedName name="Z_0E8DEF63_5D61_11D2_8EEB_0008C7BCAF29_.wvu.PrintTitles" localSheetId="5" hidden="1">#REF!</definedName>
    <definedName name="Z_0E8DEF63_5D61_11D2_8EEB_0008C7BCAF29_.wvu.PrintTitles" hidden="1">#REF!</definedName>
    <definedName name="Z_0E8DEF68_5D61_11D2_8EEB_0008C7BCAF29_.wvu.PrintArea" localSheetId="5" hidden="1">#REF!</definedName>
    <definedName name="Z_0E8DEF68_5D61_11D2_8EEB_0008C7BCAF29_.wvu.PrintArea" hidden="1">#REF!</definedName>
    <definedName name="Z_0E8DEF68_5D61_11D2_8EEB_0008C7BCAF29_.wvu.PrintTitles" localSheetId="5" hidden="1">#REF!,#REF!</definedName>
    <definedName name="Z_0E8DEF68_5D61_11D2_8EEB_0008C7BCAF29_.wvu.PrintTitles" hidden="1">#REF!,#REF!</definedName>
    <definedName name="Z_0E8DEF6A_5D61_11D2_8EEB_0008C7BCAF29_.wvu.PrintArea" localSheetId="5" hidden="1">#REF!</definedName>
    <definedName name="Z_0E8DEF6A_5D61_11D2_8EEB_0008C7BCAF29_.wvu.PrintArea" hidden="1">#REF!</definedName>
    <definedName name="Z_0E8DEF6A_5D61_11D2_8EEB_0008C7BCAF29_.wvu.PrintTitles" localSheetId="5" hidden="1">#REF!,#REF!</definedName>
    <definedName name="Z_0E8DEF6A_5D61_11D2_8EEB_0008C7BCAF29_.wvu.PrintTitles" hidden="1">#REF!,#REF!</definedName>
    <definedName name="Z_0E8DEF6D_5D61_11D2_8EEB_0008C7BCAF29_.wvu.PrintArea" localSheetId="5" hidden="1">#REF!</definedName>
    <definedName name="Z_0E8DEF6D_5D61_11D2_8EEB_0008C7BCAF29_.wvu.PrintArea" hidden="1">#REF!</definedName>
    <definedName name="Z_0E8DEF6D_5D61_11D2_8EEB_0008C7BCAF29_.wvu.PrintTitles" localSheetId="5" hidden="1">#REF!</definedName>
    <definedName name="Z_0E8DEF6D_5D61_11D2_8EEB_0008C7BCAF29_.wvu.PrintTitles" hidden="1">#REF!</definedName>
    <definedName name="Z_0E8DEF72_5D61_11D2_8EEB_0008C7BCAF29_.wvu.PrintArea" localSheetId="5" hidden="1">#REF!</definedName>
    <definedName name="Z_0E8DEF72_5D61_11D2_8EEB_0008C7BCAF29_.wvu.PrintArea" hidden="1">#REF!</definedName>
    <definedName name="Z_0E8DEF72_5D61_11D2_8EEB_0008C7BCAF29_.wvu.PrintTitles" localSheetId="5" hidden="1">#REF!,#REF!</definedName>
    <definedName name="Z_0E8DEF72_5D61_11D2_8EEB_0008C7BCAF29_.wvu.PrintTitles" hidden="1">#REF!,#REF!</definedName>
    <definedName name="Z_0E8DEF75_5D61_11D2_8EEB_0008C7BCAF29_.wvu.PrintArea" localSheetId="5" hidden="1">#REF!</definedName>
    <definedName name="Z_0E8DEF75_5D61_11D2_8EEB_0008C7BCAF29_.wvu.PrintArea" hidden="1">#REF!</definedName>
    <definedName name="Z_0E8DEF75_5D61_11D2_8EEB_0008C7BCAF29_.wvu.PrintTitles" localSheetId="5" hidden="1">#REF!,#REF!</definedName>
    <definedName name="Z_0E8DEF75_5D61_11D2_8EEB_0008C7BCAF29_.wvu.PrintTitles" hidden="1">#REF!,#REF!</definedName>
    <definedName name="Z_179EFDC8_A1B1_11D3_8FA9_0008C7809E09_.wvu.PrintArea" localSheetId="5" hidden="1">#REF!</definedName>
    <definedName name="Z_179EFDC8_A1B1_11D3_8FA9_0008C7809E09_.wvu.PrintArea" hidden="1">#REF!</definedName>
    <definedName name="Z_179EFDC8_A1B1_11D3_8FA9_0008C7809E09_.wvu.PrintTitles" localSheetId="5" hidden="1">#REF!,#REF!</definedName>
    <definedName name="Z_179EFDC8_A1B1_11D3_8FA9_0008C7809E09_.wvu.PrintTitles" hidden="1">#REF!,#REF!</definedName>
    <definedName name="Z_179EFDC9_A1B1_11D3_8FA9_0008C7809E09_.wvu.PrintArea" localSheetId="5" hidden="1">#REF!</definedName>
    <definedName name="Z_179EFDC9_A1B1_11D3_8FA9_0008C7809E09_.wvu.PrintArea" hidden="1">#REF!</definedName>
    <definedName name="Z_179EFDC9_A1B1_11D3_8FA9_0008C7809E09_.wvu.PrintTitles" localSheetId="5" hidden="1">#REF!,#REF!</definedName>
    <definedName name="Z_179EFDC9_A1B1_11D3_8FA9_0008C7809E09_.wvu.PrintTitles" hidden="1">#REF!,#REF!</definedName>
    <definedName name="Z_179EFDCA_A1B1_11D3_8FA9_0008C7809E09_.wvu.PrintArea" localSheetId="5" hidden="1">#REF!</definedName>
    <definedName name="Z_179EFDCA_A1B1_11D3_8FA9_0008C7809E09_.wvu.PrintArea" hidden="1">#REF!</definedName>
    <definedName name="Z_179EFDCA_A1B1_11D3_8FA9_0008C7809E09_.wvu.PrintTitles" localSheetId="5" hidden="1">#REF!,#REF!</definedName>
    <definedName name="Z_179EFDCA_A1B1_11D3_8FA9_0008C7809E09_.wvu.PrintTitles" hidden="1">#REF!,#REF!</definedName>
    <definedName name="Z_179EFDCB_A1B1_11D3_8FA9_0008C7809E09_.wvu.PrintArea" localSheetId="5" hidden="1">#REF!</definedName>
    <definedName name="Z_179EFDCB_A1B1_11D3_8FA9_0008C7809E09_.wvu.PrintArea" hidden="1">#REF!</definedName>
    <definedName name="Z_179EFDCB_A1B1_11D3_8FA9_0008C7809E09_.wvu.PrintTitles" localSheetId="5" hidden="1">#REF!,#REF!</definedName>
    <definedName name="Z_179EFDCB_A1B1_11D3_8FA9_0008C7809E09_.wvu.PrintTitles" hidden="1">#REF!,#REF!</definedName>
    <definedName name="Z_179EFDCC_A1B1_11D3_8FA9_0008C7809E09_.wvu.PrintArea" localSheetId="5" hidden="1">#REF!</definedName>
    <definedName name="Z_179EFDCC_A1B1_11D3_8FA9_0008C7809E09_.wvu.PrintArea" hidden="1">#REF!</definedName>
    <definedName name="Z_179EFDCC_A1B1_11D3_8FA9_0008C7809E09_.wvu.PrintTitles" localSheetId="5" hidden="1">#REF!,#REF!</definedName>
    <definedName name="Z_179EFDCC_A1B1_11D3_8FA9_0008C7809E09_.wvu.PrintTitles" hidden="1">#REF!,#REF!</definedName>
    <definedName name="Z_179EFDCD_A1B1_11D3_8FA9_0008C7809E09_.wvu.PrintArea" localSheetId="5" hidden="1">#REF!</definedName>
    <definedName name="Z_179EFDCD_A1B1_11D3_8FA9_0008C7809E09_.wvu.PrintArea" hidden="1">#REF!</definedName>
    <definedName name="Z_179EFDCD_A1B1_11D3_8FA9_0008C7809E09_.wvu.PrintTitles" localSheetId="5" hidden="1">#REF!,#REF!</definedName>
    <definedName name="Z_179EFDCD_A1B1_11D3_8FA9_0008C7809E09_.wvu.PrintTitles" hidden="1">#REF!,#REF!</definedName>
    <definedName name="Z_179EFDCE_A1B1_11D3_8FA9_0008C7809E09_.wvu.PrintArea" localSheetId="5" hidden="1">#REF!</definedName>
    <definedName name="Z_179EFDCE_A1B1_11D3_8FA9_0008C7809E09_.wvu.PrintArea" hidden="1">#REF!</definedName>
    <definedName name="Z_179EFDCE_A1B1_11D3_8FA9_0008C7809E09_.wvu.PrintTitles" localSheetId="5" hidden="1">#REF!,#REF!</definedName>
    <definedName name="Z_179EFDCE_A1B1_11D3_8FA9_0008C7809E09_.wvu.PrintTitles" hidden="1">#REF!,#REF!</definedName>
    <definedName name="Z_179EFDCF_A1B1_11D3_8FA9_0008C7809E09_.wvu.PrintArea" localSheetId="5" hidden="1">#REF!</definedName>
    <definedName name="Z_179EFDCF_A1B1_11D3_8FA9_0008C7809E09_.wvu.PrintArea" hidden="1">#REF!</definedName>
    <definedName name="Z_179EFDCF_A1B1_11D3_8FA9_0008C7809E09_.wvu.PrintTitles" localSheetId="5" hidden="1">#REF!,#REF!</definedName>
    <definedName name="Z_179EFDCF_A1B1_11D3_8FA9_0008C7809E09_.wvu.PrintTitles" hidden="1">#REF!,#REF!</definedName>
    <definedName name="Z_179EFDD0_A1B1_11D3_8FA9_0008C7809E09_.wvu.PrintArea" localSheetId="5" hidden="1">#REF!</definedName>
    <definedName name="Z_179EFDD0_A1B1_11D3_8FA9_0008C7809E09_.wvu.PrintArea" hidden="1">#REF!</definedName>
    <definedName name="Z_179EFDD0_A1B1_11D3_8FA9_0008C7809E09_.wvu.PrintTitles" localSheetId="5" hidden="1">#REF!,#REF!</definedName>
    <definedName name="Z_179EFDD0_A1B1_11D3_8FA9_0008C7809E09_.wvu.PrintTitles" hidden="1">#REF!,#REF!</definedName>
    <definedName name="Z_179EFDD1_A1B1_11D3_8FA9_0008C7809E09_.wvu.PrintArea" localSheetId="5" hidden="1">#REF!</definedName>
    <definedName name="Z_179EFDD1_A1B1_11D3_8FA9_0008C7809E09_.wvu.PrintArea" hidden="1">#REF!</definedName>
    <definedName name="Z_179EFDD1_A1B1_11D3_8FA9_0008C7809E09_.wvu.PrintTitles" localSheetId="5" hidden="1">#REF!,#REF!</definedName>
    <definedName name="Z_179EFDD1_A1B1_11D3_8FA9_0008C7809E09_.wvu.PrintTitles" hidden="1">#REF!,#REF!</definedName>
    <definedName name="Z_179EFDD2_A1B1_11D3_8FA9_0008C7809E09_.wvu.PrintArea" localSheetId="5" hidden="1">#REF!</definedName>
    <definedName name="Z_179EFDD2_A1B1_11D3_8FA9_0008C7809E09_.wvu.PrintArea" hidden="1">#REF!</definedName>
    <definedName name="Z_179EFDD2_A1B1_11D3_8FA9_0008C7809E09_.wvu.PrintTitles" localSheetId="5" hidden="1">#REF!,#REF!</definedName>
    <definedName name="Z_179EFDD2_A1B1_11D3_8FA9_0008C7809E09_.wvu.PrintTitles" hidden="1">#REF!,#REF!</definedName>
    <definedName name="Z_179EFDD3_A1B1_11D3_8FA9_0008C7809E09_.wvu.PrintArea" localSheetId="5" hidden="1">#REF!</definedName>
    <definedName name="Z_179EFDD3_A1B1_11D3_8FA9_0008C7809E09_.wvu.PrintArea" hidden="1">#REF!</definedName>
    <definedName name="Z_179EFDD3_A1B1_11D3_8FA9_0008C7809E09_.wvu.PrintTitles" localSheetId="5" hidden="1">#REF!,#REF!</definedName>
    <definedName name="Z_179EFDD3_A1B1_11D3_8FA9_0008C7809E09_.wvu.PrintTitles" hidden="1">#REF!,#REF!</definedName>
    <definedName name="Z_179EFDD4_A1B1_11D3_8FA9_0008C7809E09_.wvu.PrintArea" localSheetId="5" hidden="1">#REF!</definedName>
    <definedName name="Z_179EFDD4_A1B1_11D3_8FA9_0008C7809E09_.wvu.PrintArea" hidden="1">#REF!</definedName>
    <definedName name="Z_179EFDD4_A1B1_11D3_8FA9_0008C7809E09_.wvu.PrintTitles" localSheetId="5" hidden="1">#REF!,#REF!</definedName>
    <definedName name="Z_179EFDD4_A1B1_11D3_8FA9_0008C7809E09_.wvu.PrintTitles" hidden="1">#REF!,#REF!</definedName>
    <definedName name="Z_179EFDD5_A1B1_11D3_8FA9_0008C7809E09_.wvu.PrintArea" localSheetId="5" hidden="1">#REF!</definedName>
    <definedName name="Z_179EFDD5_A1B1_11D3_8FA9_0008C7809E09_.wvu.PrintArea" hidden="1">#REF!</definedName>
    <definedName name="Z_179EFDD5_A1B1_11D3_8FA9_0008C7809E09_.wvu.PrintTitles" localSheetId="5" hidden="1">#REF!,#REF!</definedName>
    <definedName name="Z_179EFDD5_A1B1_11D3_8FA9_0008C7809E09_.wvu.PrintTitles" hidden="1">#REF!,#REF!</definedName>
    <definedName name="Z_179EFDD6_A1B1_11D3_8FA9_0008C7809E09_.wvu.PrintArea" localSheetId="5" hidden="1">#REF!</definedName>
    <definedName name="Z_179EFDD6_A1B1_11D3_8FA9_0008C7809E09_.wvu.PrintArea" hidden="1">#REF!</definedName>
    <definedName name="Z_179EFDD6_A1B1_11D3_8FA9_0008C7809E09_.wvu.PrintTitles" localSheetId="5" hidden="1">#REF!,#REF!</definedName>
    <definedName name="Z_179EFDD6_A1B1_11D3_8FA9_0008C7809E09_.wvu.PrintTitles" hidden="1">#REF!,#REF!</definedName>
    <definedName name="Z_179EFDD7_A1B1_11D3_8FA9_0008C7809E09_.wvu.PrintArea" localSheetId="5" hidden="1">#REF!</definedName>
    <definedName name="Z_179EFDD7_A1B1_11D3_8FA9_0008C7809E09_.wvu.PrintArea" hidden="1">#REF!</definedName>
    <definedName name="Z_179EFDD7_A1B1_11D3_8FA9_0008C7809E09_.wvu.PrintTitles" localSheetId="5" hidden="1">#REF!,#REF!</definedName>
    <definedName name="Z_179EFDD7_A1B1_11D3_8FA9_0008C7809E09_.wvu.PrintTitles" hidden="1">#REF!,#REF!</definedName>
    <definedName name="Z_179EFDD8_A1B1_11D3_8FA9_0008C7809E09_.wvu.PrintArea" localSheetId="5" hidden="1">#REF!</definedName>
    <definedName name="Z_179EFDD8_A1B1_11D3_8FA9_0008C7809E09_.wvu.PrintArea" hidden="1">#REF!</definedName>
    <definedName name="Z_179EFDD8_A1B1_11D3_8FA9_0008C7809E09_.wvu.PrintTitles" localSheetId="5" hidden="1">#REF!,#REF!</definedName>
    <definedName name="Z_179EFDD8_A1B1_11D3_8FA9_0008C7809E09_.wvu.PrintTitles" hidden="1">#REF!,#REF!</definedName>
    <definedName name="Z_179EFDD9_A1B1_11D3_8FA9_0008C7809E09_.wvu.PrintArea" localSheetId="5" hidden="1">#REF!</definedName>
    <definedName name="Z_179EFDD9_A1B1_11D3_8FA9_0008C7809E09_.wvu.PrintArea" hidden="1">#REF!</definedName>
    <definedName name="Z_179EFDD9_A1B1_11D3_8FA9_0008C7809E09_.wvu.PrintTitles" localSheetId="5" hidden="1">#REF!,#REF!</definedName>
    <definedName name="Z_179EFDD9_A1B1_11D3_8FA9_0008C7809E09_.wvu.PrintTitles" hidden="1">#REF!,#REF!</definedName>
    <definedName name="Z_179EFDDA_A1B1_11D3_8FA9_0008C7809E09_.wvu.PrintArea" localSheetId="5" hidden="1">#REF!</definedName>
    <definedName name="Z_179EFDDA_A1B1_11D3_8FA9_0008C7809E09_.wvu.PrintArea" hidden="1">#REF!</definedName>
    <definedName name="Z_179EFDDA_A1B1_11D3_8FA9_0008C7809E09_.wvu.PrintTitles" localSheetId="5" hidden="1">#REF!,#REF!</definedName>
    <definedName name="Z_179EFDDA_A1B1_11D3_8FA9_0008C7809E09_.wvu.PrintTitles" hidden="1">#REF!,#REF!</definedName>
    <definedName name="Z_179EFDDB_A1B1_11D3_8FA9_0008C7809E09_.wvu.PrintArea" localSheetId="5" hidden="1">#REF!</definedName>
    <definedName name="Z_179EFDDB_A1B1_11D3_8FA9_0008C7809E09_.wvu.PrintArea" hidden="1">#REF!</definedName>
    <definedName name="Z_179EFDDB_A1B1_11D3_8FA9_0008C7809E09_.wvu.PrintTitles" localSheetId="5" hidden="1">#REF!,#REF!</definedName>
    <definedName name="Z_179EFDDB_A1B1_11D3_8FA9_0008C7809E09_.wvu.PrintTitles" hidden="1">#REF!,#REF!</definedName>
    <definedName name="Z_179EFDDC_A1B1_11D3_8FA9_0008C7809E09_.wvu.PrintArea" localSheetId="5" hidden="1">#REF!</definedName>
    <definedName name="Z_179EFDDC_A1B1_11D3_8FA9_0008C7809E09_.wvu.PrintArea" hidden="1">#REF!</definedName>
    <definedName name="Z_179EFDDC_A1B1_11D3_8FA9_0008C7809E09_.wvu.PrintTitles" localSheetId="5" hidden="1">#REF!,#REF!</definedName>
    <definedName name="Z_179EFDDC_A1B1_11D3_8FA9_0008C7809E09_.wvu.PrintTitles" hidden="1">#REF!,#REF!</definedName>
    <definedName name="Z_179EFDDD_A1B1_11D3_8FA9_0008C7809E09_.wvu.PrintArea" localSheetId="5" hidden="1">#REF!</definedName>
    <definedName name="Z_179EFDDD_A1B1_11D3_8FA9_0008C7809E09_.wvu.PrintArea" hidden="1">#REF!</definedName>
    <definedName name="Z_179EFDDD_A1B1_11D3_8FA9_0008C7809E09_.wvu.PrintTitles" localSheetId="5" hidden="1">#REF!,#REF!</definedName>
    <definedName name="Z_179EFDDD_A1B1_11D3_8FA9_0008C7809E09_.wvu.PrintTitles" hidden="1">#REF!,#REF!</definedName>
    <definedName name="Z_179EFDDE_A1B1_11D3_8FA9_0008C7809E09_.wvu.PrintArea" localSheetId="5" hidden="1">#REF!</definedName>
    <definedName name="Z_179EFDDE_A1B1_11D3_8FA9_0008C7809E09_.wvu.PrintArea" hidden="1">#REF!</definedName>
    <definedName name="Z_179EFDDE_A1B1_11D3_8FA9_0008C7809E09_.wvu.PrintTitles" localSheetId="5" hidden="1">#REF!,#REF!</definedName>
    <definedName name="Z_179EFDDE_A1B1_11D3_8FA9_0008C7809E09_.wvu.PrintTitles" hidden="1">#REF!,#REF!</definedName>
    <definedName name="Z_179EFDDF_A1B1_11D3_8FA9_0008C7809E09_.wvu.PrintArea" localSheetId="5" hidden="1">#REF!</definedName>
    <definedName name="Z_179EFDDF_A1B1_11D3_8FA9_0008C7809E09_.wvu.PrintArea" hidden="1">#REF!</definedName>
    <definedName name="Z_179EFDDF_A1B1_11D3_8FA9_0008C7809E09_.wvu.PrintTitles" localSheetId="5" hidden="1">#REF!,#REF!</definedName>
    <definedName name="Z_179EFDDF_A1B1_11D3_8FA9_0008C7809E09_.wvu.PrintTitles" hidden="1">#REF!,#REF!</definedName>
    <definedName name="Z_179EFDE0_A1B1_11D3_8FA9_0008C7809E09_.wvu.PrintArea" localSheetId="5" hidden="1">#REF!</definedName>
    <definedName name="Z_179EFDE0_A1B1_11D3_8FA9_0008C7809E09_.wvu.PrintArea" hidden="1">#REF!</definedName>
    <definedName name="Z_179EFDE0_A1B1_11D3_8FA9_0008C7809E09_.wvu.PrintTitles" localSheetId="5" hidden="1">#REF!,#REF!</definedName>
    <definedName name="Z_179EFDE0_A1B1_11D3_8FA9_0008C7809E09_.wvu.PrintTitles" hidden="1">#REF!,#REF!</definedName>
    <definedName name="Z_179EFDE1_A1B1_11D3_8FA9_0008C7809E09_.wvu.PrintArea" localSheetId="5" hidden="1">#REF!</definedName>
    <definedName name="Z_179EFDE1_A1B1_11D3_8FA9_0008C7809E09_.wvu.PrintArea" hidden="1">#REF!</definedName>
    <definedName name="Z_179EFDE1_A1B1_11D3_8FA9_0008C7809E09_.wvu.PrintTitles" localSheetId="5" hidden="1">#REF!,#REF!</definedName>
    <definedName name="Z_179EFDE1_A1B1_11D3_8FA9_0008C7809E09_.wvu.PrintTitles" hidden="1">#REF!,#REF!</definedName>
    <definedName name="Z_179EFDE2_A1B1_11D3_8FA9_0008C7809E09_.wvu.PrintArea" localSheetId="5" hidden="1">#REF!</definedName>
    <definedName name="Z_179EFDE2_A1B1_11D3_8FA9_0008C7809E09_.wvu.PrintArea" hidden="1">#REF!</definedName>
    <definedName name="Z_179EFDE2_A1B1_11D3_8FA9_0008C7809E09_.wvu.PrintTitles" localSheetId="5" hidden="1">#REF!,#REF!</definedName>
    <definedName name="Z_179EFDE2_A1B1_11D3_8FA9_0008C7809E09_.wvu.PrintTitles" hidden="1">#REF!,#REF!</definedName>
    <definedName name="Z_179EFDE3_A1B1_11D3_8FA9_0008C7809E09_.wvu.PrintArea" localSheetId="5" hidden="1">#REF!</definedName>
    <definedName name="Z_179EFDE3_A1B1_11D3_8FA9_0008C7809E09_.wvu.PrintArea" hidden="1">#REF!</definedName>
    <definedName name="Z_179EFDE3_A1B1_11D3_8FA9_0008C7809E09_.wvu.PrintTitles" localSheetId="5" hidden="1">#REF!,#REF!</definedName>
    <definedName name="Z_179EFDE3_A1B1_11D3_8FA9_0008C7809E09_.wvu.PrintTitles" hidden="1">#REF!,#REF!</definedName>
    <definedName name="Z_179EFDE4_A1B1_11D3_8FA9_0008C7809E09_.wvu.PrintArea" localSheetId="5" hidden="1">#REF!</definedName>
    <definedName name="Z_179EFDE4_A1B1_11D3_8FA9_0008C7809E09_.wvu.PrintArea" hidden="1">#REF!</definedName>
    <definedName name="Z_179EFDE4_A1B1_11D3_8FA9_0008C7809E09_.wvu.PrintTitles" localSheetId="5" hidden="1">#REF!,#REF!</definedName>
    <definedName name="Z_179EFDE4_A1B1_11D3_8FA9_0008C7809E09_.wvu.PrintTitles" hidden="1">#REF!,#REF!</definedName>
    <definedName name="Z_179EFDE5_A1B1_11D3_8FA9_0008C7809E09_.wvu.PrintArea" localSheetId="5" hidden="1">#REF!</definedName>
    <definedName name="Z_179EFDE5_A1B1_11D3_8FA9_0008C7809E09_.wvu.PrintArea" hidden="1">#REF!</definedName>
    <definedName name="Z_179EFDE5_A1B1_11D3_8FA9_0008C7809E09_.wvu.PrintTitles" localSheetId="5" hidden="1">#REF!,#REF!</definedName>
    <definedName name="Z_179EFDE5_A1B1_11D3_8FA9_0008C7809E09_.wvu.PrintTitles" hidden="1">#REF!,#REF!</definedName>
    <definedName name="Z_179EFDE6_A1B1_11D3_8FA9_0008C7809E09_.wvu.PrintArea" localSheetId="5" hidden="1">#REF!</definedName>
    <definedName name="Z_179EFDE6_A1B1_11D3_8FA9_0008C7809E09_.wvu.PrintArea" hidden="1">#REF!</definedName>
    <definedName name="Z_179EFDE6_A1B1_11D3_8FA9_0008C7809E09_.wvu.PrintTitles" localSheetId="5" hidden="1">#REF!</definedName>
    <definedName name="Z_179EFDE6_A1B1_11D3_8FA9_0008C7809E09_.wvu.PrintTitles" hidden="1">#REF!</definedName>
    <definedName name="Z_179EFDE7_A1B1_11D3_8FA9_0008C7809E09_.wvu.PrintArea" localSheetId="5" hidden="1">#REF!</definedName>
    <definedName name="Z_179EFDE7_A1B1_11D3_8FA9_0008C7809E09_.wvu.PrintArea" hidden="1">#REF!</definedName>
    <definedName name="Z_179EFDE7_A1B1_11D3_8FA9_0008C7809E09_.wvu.PrintTitles" localSheetId="5" hidden="1">#REF!</definedName>
    <definedName name="Z_179EFDE7_A1B1_11D3_8FA9_0008C7809E09_.wvu.PrintTitles" hidden="1">#REF!</definedName>
    <definedName name="Z_179EFDE8_A1B1_11D3_8FA9_0008C7809E09_.wvu.PrintArea" localSheetId="5" hidden="1">#REF!</definedName>
    <definedName name="Z_179EFDE8_A1B1_11D3_8FA9_0008C7809E09_.wvu.PrintArea" hidden="1">#REF!</definedName>
    <definedName name="Z_179EFDE8_A1B1_11D3_8FA9_0008C7809E09_.wvu.PrintTitles" localSheetId="5" hidden="1">#REF!</definedName>
    <definedName name="Z_179EFDE8_A1B1_11D3_8FA9_0008C7809E09_.wvu.PrintTitles" hidden="1">#REF!</definedName>
    <definedName name="Z_179EFDE9_A1B1_11D3_8FA9_0008C7809E09_.wvu.PrintArea" localSheetId="5" hidden="1">#REF!</definedName>
    <definedName name="Z_179EFDE9_A1B1_11D3_8FA9_0008C7809E09_.wvu.PrintArea" hidden="1">#REF!</definedName>
    <definedName name="Z_179EFDE9_A1B1_11D3_8FA9_0008C7809E09_.wvu.PrintTitles" localSheetId="5" hidden="1">#REF!</definedName>
    <definedName name="Z_179EFDE9_A1B1_11D3_8FA9_0008C7809E09_.wvu.PrintTitles" hidden="1">#REF!</definedName>
    <definedName name="Z_179EFDEA_A1B1_11D3_8FA9_0008C7809E09_.wvu.PrintArea" localSheetId="5" hidden="1">#REF!</definedName>
    <definedName name="Z_179EFDEA_A1B1_11D3_8FA9_0008C7809E09_.wvu.PrintArea" hidden="1">#REF!</definedName>
    <definedName name="Z_179EFDEA_A1B1_11D3_8FA9_0008C7809E09_.wvu.PrintTitles" localSheetId="5" hidden="1">#REF!</definedName>
    <definedName name="Z_179EFDEA_A1B1_11D3_8FA9_0008C7809E09_.wvu.PrintTitles" hidden="1">#REF!</definedName>
    <definedName name="Z_179EFDEB_A1B1_11D3_8FA9_0008C7809E09_.wvu.PrintArea" localSheetId="5" hidden="1">#REF!</definedName>
    <definedName name="Z_179EFDEB_A1B1_11D3_8FA9_0008C7809E09_.wvu.PrintArea" hidden="1">#REF!</definedName>
    <definedName name="Z_179EFDEB_A1B1_11D3_8FA9_0008C7809E09_.wvu.PrintTitles" localSheetId="5" hidden="1">#REF!</definedName>
    <definedName name="Z_179EFDEB_A1B1_11D3_8FA9_0008C7809E09_.wvu.PrintTitles" hidden="1">#REF!</definedName>
    <definedName name="Z_179EFDEC_A1B1_11D3_8FA9_0008C7809E09_.wvu.PrintArea" localSheetId="5" hidden="1">#REF!</definedName>
    <definedName name="Z_179EFDEC_A1B1_11D3_8FA9_0008C7809E09_.wvu.PrintArea" hidden="1">#REF!</definedName>
    <definedName name="Z_179EFDEC_A1B1_11D3_8FA9_0008C7809E09_.wvu.PrintTitles" localSheetId="5" hidden="1">#REF!</definedName>
    <definedName name="Z_179EFDEC_A1B1_11D3_8FA9_0008C7809E09_.wvu.PrintTitles" hidden="1">#REF!</definedName>
    <definedName name="Z_179EFDED_A1B1_11D3_8FA9_0008C7809E09_.wvu.PrintArea" localSheetId="5" hidden="1">#REF!</definedName>
    <definedName name="Z_179EFDED_A1B1_11D3_8FA9_0008C7809E09_.wvu.PrintArea" hidden="1">#REF!</definedName>
    <definedName name="Z_179EFDED_A1B1_11D3_8FA9_0008C7809E09_.wvu.PrintTitles" localSheetId="5" hidden="1">#REF!</definedName>
    <definedName name="Z_179EFDED_A1B1_11D3_8FA9_0008C7809E09_.wvu.PrintTitles" hidden="1">#REF!</definedName>
    <definedName name="Z_179EFDEE_A1B1_11D3_8FA9_0008C7809E09_.wvu.PrintArea" localSheetId="5" hidden="1">#REF!</definedName>
    <definedName name="Z_179EFDEE_A1B1_11D3_8FA9_0008C7809E09_.wvu.PrintArea" hidden="1">#REF!</definedName>
    <definedName name="Z_179EFDEE_A1B1_11D3_8FA9_0008C7809E09_.wvu.PrintTitles" localSheetId="5" hidden="1">#REF!</definedName>
    <definedName name="Z_179EFDEE_A1B1_11D3_8FA9_0008C7809E09_.wvu.PrintTitles" hidden="1">#REF!</definedName>
    <definedName name="Z_179EFDEF_A1B1_11D3_8FA9_0008C7809E09_.wvu.PrintArea" localSheetId="5" hidden="1">#REF!</definedName>
    <definedName name="Z_179EFDEF_A1B1_11D3_8FA9_0008C7809E09_.wvu.PrintArea" hidden="1">#REF!</definedName>
    <definedName name="Z_179EFDEF_A1B1_11D3_8FA9_0008C7809E09_.wvu.PrintTitles" localSheetId="5" hidden="1">#REF!</definedName>
    <definedName name="Z_179EFDEF_A1B1_11D3_8FA9_0008C7809E09_.wvu.PrintTitles" hidden="1">#REF!</definedName>
    <definedName name="Z_179EFDF0_A1B1_11D3_8FA9_0008C7809E09_.wvu.PrintArea" localSheetId="5" hidden="1">#REF!</definedName>
    <definedName name="Z_179EFDF0_A1B1_11D3_8FA9_0008C7809E09_.wvu.PrintArea" hidden="1">#REF!</definedName>
    <definedName name="Z_179EFDF0_A1B1_11D3_8FA9_0008C7809E09_.wvu.PrintTitles" localSheetId="5" hidden="1">#REF!</definedName>
    <definedName name="Z_179EFDF0_A1B1_11D3_8FA9_0008C7809E09_.wvu.PrintTitles" hidden="1">#REF!</definedName>
    <definedName name="Z_179EFDF1_A1B1_11D3_8FA9_0008C7809E09_.wvu.PrintArea" localSheetId="5" hidden="1">#REF!</definedName>
    <definedName name="Z_179EFDF1_A1B1_11D3_8FA9_0008C7809E09_.wvu.PrintArea" hidden="1">#REF!</definedName>
    <definedName name="Z_179EFDF1_A1B1_11D3_8FA9_0008C7809E09_.wvu.PrintTitles" localSheetId="5" hidden="1">#REF!</definedName>
    <definedName name="Z_179EFDF1_A1B1_11D3_8FA9_0008C7809E09_.wvu.PrintTitles" hidden="1">#REF!</definedName>
    <definedName name="Z_179EFDF2_A1B1_11D3_8FA9_0008C7809E09_.wvu.PrintArea" localSheetId="5" hidden="1">#REF!</definedName>
    <definedName name="Z_179EFDF2_A1B1_11D3_8FA9_0008C7809E09_.wvu.PrintArea" hidden="1">#REF!</definedName>
    <definedName name="Z_179EFDF2_A1B1_11D3_8FA9_0008C7809E09_.wvu.PrintTitles" localSheetId="5" hidden="1">#REF!</definedName>
    <definedName name="Z_179EFDF2_A1B1_11D3_8FA9_0008C7809E09_.wvu.PrintTitles" hidden="1">#REF!</definedName>
    <definedName name="Z_179EFDF3_A1B1_11D3_8FA9_0008C7809E09_.wvu.PrintArea" localSheetId="5" hidden="1">#REF!</definedName>
    <definedName name="Z_179EFDF3_A1B1_11D3_8FA9_0008C7809E09_.wvu.PrintArea" hidden="1">#REF!</definedName>
    <definedName name="Z_179EFDF3_A1B1_11D3_8FA9_0008C7809E09_.wvu.PrintTitles" localSheetId="5" hidden="1">#REF!,#REF!</definedName>
    <definedName name="Z_179EFDF3_A1B1_11D3_8FA9_0008C7809E09_.wvu.PrintTitles" hidden="1">#REF!,#REF!</definedName>
    <definedName name="Z_179EFDF4_A1B1_11D3_8FA9_0008C7809E09_.wvu.PrintArea" localSheetId="5" hidden="1">#REF!</definedName>
    <definedName name="Z_179EFDF4_A1B1_11D3_8FA9_0008C7809E09_.wvu.PrintArea" hidden="1">#REF!</definedName>
    <definedName name="Z_179EFDF4_A1B1_11D3_8FA9_0008C7809E09_.wvu.PrintTitles" localSheetId="5" hidden="1">#REF!,#REF!</definedName>
    <definedName name="Z_179EFDF4_A1B1_11D3_8FA9_0008C7809E09_.wvu.PrintTitles" hidden="1">#REF!,#REF!</definedName>
    <definedName name="Z_179EFDF5_A1B1_11D3_8FA9_0008C7809E09_.wvu.PrintArea" localSheetId="5" hidden="1">#REF!</definedName>
    <definedName name="Z_179EFDF5_A1B1_11D3_8FA9_0008C7809E09_.wvu.PrintArea" hidden="1">#REF!</definedName>
    <definedName name="Z_179EFDF5_A1B1_11D3_8FA9_0008C7809E09_.wvu.PrintTitles" localSheetId="5" hidden="1">#REF!,#REF!</definedName>
    <definedName name="Z_179EFDF5_A1B1_11D3_8FA9_0008C7809E09_.wvu.PrintTitles" hidden="1">#REF!,#REF!</definedName>
    <definedName name="Z_179EFDF6_A1B1_11D3_8FA9_0008C7809E09_.wvu.PrintArea" localSheetId="5" hidden="1">#REF!</definedName>
    <definedName name="Z_179EFDF6_A1B1_11D3_8FA9_0008C7809E09_.wvu.PrintArea" hidden="1">#REF!</definedName>
    <definedName name="Z_179EFDF6_A1B1_11D3_8FA9_0008C7809E09_.wvu.PrintTitles" localSheetId="5" hidden="1">#REF!,#REF!</definedName>
    <definedName name="Z_179EFDF6_A1B1_11D3_8FA9_0008C7809E09_.wvu.PrintTitles" hidden="1">#REF!,#REF!</definedName>
    <definedName name="Z_179EFDF7_A1B1_11D3_8FA9_0008C7809E09_.wvu.PrintArea" localSheetId="5" hidden="1">#REF!</definedName>
    <definedName name="Z_179EFDF7_A1B1_11D3_8FA9_0008C7809E09_.wvu.PrintArea" hidden="1">#REF!</definedName>
    <definedName name="Z_179EFDF7_A1B1_11D3_8FA9_0008C7809E09_.wvu.PrintTitles" localSheetId="5" hidden="1">#REF!,#REF!</definedName>
    <definedName name="Z_179EFDF7_A1B1_11D3_8FA9_0008C7809E09_.wvu.PrintTitles" hidden="1">#REF!,#REF!</definedName>
    <definedName name="Z_179EFDF8_A1B1_11D3_8FA9_0008C7809E09_.wvu.PrintArea" localSheetId="5" hidden="1">#REF!</definedName>
    <definedName name="Z_179EFDF8_A1B1_11D3_8FA9_0008C7809E09_.wvu.PrintArea" hidden="1">#REF!</definedName>
    <definedName name="Z_179EFDF8_A1B1_11D3_8FA9_0008C7809E09_.wvu.PrintTitles" localSheetId="5" hidden="1">#REF!,#REF!</definedName>
    <definedName name="Z_179EFDF8_A1B1_11D3_8FA9_0008C7809E09_.wvu.PrintTitles" hidden="1">#REF!,#REF!</definedName>
    <definedName name="Z_179EFDF9_A1B1_11D3_8FA9_0008C7809E09_.wvu.PrintArea" localSheetId="5" hidden="1">#REF!</definedName>
    <definedName name="Z_179EFDF9_A1B1_11D3_8FA9_0008C7809E09_.wvu.PrintArea" hidden="1">#REF!</definedName>
    <definedName name="Z_179EFDF9_A1B1_11D3_8FA9_0008C7809E09_.wvu.PrintTitles" localSheetId="5" hidden="1">#REF!,#REF!</definedName>
    <definedName name="Z_179EFDF9_A1B1_11D3_8FA9_0008C7809E09_.wvu.PrintTitles" hidden="1">#REF!,#REF!</definedName>
    <definedName name="Z_179EFDFA_A1B1_11D3_8FA9_0008C7809E09_.wvu.PrintArea" localSheetId="5" hidden="1">#REF!</definedName>
    <definedName name="Z_179EFDFA_A1B1_11D3_8FA9_0008C7809E09_.wvu.PrintArea" hidden="1">#REF!</definedName>
    <definedName name="Z_179EFDFA_A1B1_11D3_8FA9_0008C7809E09_.wvu.PrintTitles" localSheetId="5" hidden="1">#REF!,#REF!</definedName>
    <definedName name="Z_179EFDFA_A1B1_11D3_8FA9_0008C7809E09_.wvu.PrintTitles" hidden="1">#REF!,#REF!</definedName>
    <definedName name="Z_179EFDFB_A1B1_11D3_8FA9_0008C7809E09_.wvu.PrintArea" localSheetId="5" hidden="1">#REF!</definedName>
    <definedName name="Z_179EFDFB_A1B1_11D3_8FA9_0008C7809E09_.wvu.PrintArea" hidden="1">#REF!</definedName>
    <definedName name="Z_179EFDFB_A1B1_11D3_8FA9_0008C7809E09_.wvu.PrintTitles" localSheetId="5" hidden="1">#REF!,#REF!</definedName>
    <definedName name="Z_179EFDFB_A1B1_11D3_8FA9_0008C7809E09_.wvu.PrintTitles" hidden="1">#REF!,#REF!</definedName>
    <definedName name="Z_179EFDFC_A1B1_11D3_8FA9_0008C7809E09_.wvu.PrintArea" localSheetId="5" hidden="1">#REF!</definedName>
    <definedName name="Z_179EFDFC_A1B1_11D3_8FA9_0008C7809E09_.wvu.PrintArea" hidden="1">#REF!</definedName>
    <definedName name="Z_179EFDFC_A1B1_11D3_8FA9_0008C7809E09_.wvu.PrintTitles" localSheetId="5" hidden="1">#REF!,#REF!</definedName>
    <definedName name="Z_179EFDFC_A1B1_11D3_8FA9_0008C7809E09_.wvu.PrintTitles" hidden="1">#REF!,#REF!</definedName>
    <definedName name="Z_179EFDFD_A1B1_11D3_8FA9_0008C7809E09_.wvu.PrintArea" localSheetId="5" hidden="1">#REF!</definedName>
    <definedName name="Z_179EFDFD_A1B1_11D3_8FA9_0008C7809E09_.wvu.PrintArea" hidden="1">#REF!</definedName>
    <definedName name="Z_179EFDFD_A1B1_11D3_8FA9_0008C7809E09_.wvu.PrintTitles" localSheetId="5" hidden="1">#REF!,#REF!</definedName>
    <definedName name="Z_179EFDFD_A1B1_11D3_8FA9_0008C7809E09_.wvu.PrintTitles" hidden="1">#REF!,#REF!</definedName>
    <definedName name="Z_179EFDFE_A1B1_11D3_8FA9_0008C7809E09_.wvu.PrintArea" localSheetId="5" hidden="1">#REF!</definedName>
    <definedName name="Z_179EFDFE_A1B1_11D3_8FA9_0008C7809E09_.wvu.PrintArea" hidden="1">#REF!</definedName>
    <definedName name="Z_179EFDFE_A1B1_11D3_8FA9_0008C7809E09_.wvu.PrintTitles" localSheetId="5" hidden="1">#REF!,#REF!</definedName>
    <definedName name="Z_179EFDFE_A1B1_11D3_8FA9_0008C7809E09_.wvu.PrintTitles" hidden="1">#REF!,#REF!</definedName>
    <definedName name="Z_179EFDFF_A1B1_11D3_8FA9_0008C7809E09_.wvu.PrintArea" localSheetId="5" hidden="1">#REF!</definedName>
    <definedName name="Z_179EFDFF_A1B1_11D3_8FA9_0008C7809E09_.wvu.PrintArea" hidden="1">#REF!</definedName>
    <definedName name="Z_179EFDFF_A1B1_11D3_8FA9_0008C7809E09_.wvu.PrintTitles" localSheetId="5" hidden="1">#REF!,#REF!</definedName>
    <definedName name="Z_179EFDFF_A1B1_11D3_8FA9_0008C7809E09_.wvu.PrintTitles" hidden="1">#REF!,#REF!</definedName>
    <definedName name="Z_179EFE00_A1B1_11D3_8FA9_0008C7809E09_.wvu.PrintArea" localSheetId="5" hidden="1">#REF!</definedName>
    <definedName name="Z_179EFE00_A1B1_11D3_8FA9_0008C7809E09_.wvu.PrintArea" hidden="1">#REF!</definedName>
    <definedName name="Z_179EFE00_A1B1_11D3_8FA9_0008C7809E09_.wvu.PrintTitles" localSheetId="5" hidden="1">#REF!,#REF!</definedName>
    <definedName name="Z_179EFE00_A1B1_11D3_8FA9_0008C7809E09_.wvu.PrintTitles" hidden="1">#REF!,#REF!</definedName>
    <definedName name="Z_179EFE01_A1B1_11D3_8FA9_0008C7809E09_.wvu.PrintArea" localSheetId="5" hidden="1">#REF!</definedName>
    <definedName name="Z_179EFE01_A1B1_11D3_8FA9_0008C7809E09_.wvu.PrintArea" hidden="1">#REF!</definedName>
    <definedName name="Z_179EFE01_A1B1_11D3_8FA9_0008C7809E09_.wvu.PrintTitles" localSheetId="5" hidden="1">#REF!,#REF!</definedName>
    <definedName name="Z_179EFE01_A1B1_11D3_8FA9_0008C7809E09_.wvu.PrintTitles" hidden="1">#REF!,#REF!</definedName>
    <definedName name="Z_179EFE02_A1B1_11D3_8FA9_0008C7809E09_.wvu.PrintArea" localSheetId="5" hidden="1">#REF!</definedName>
    <definedName name="Z_179EFE02_A1B1_11D3_8FA9_0008C7809E09_.wvu.PrintArea" hidden="1">#REF!</definedName>
    <definedName name="Z_179EFE02_A1B1_11D3_8FA9_0008C7809E09_.wvu.PrintTitles" localSheetId="5" hidden="1">#REF!,#REF!</definedName>
    <definedName name="Z_179EFE02_A1B1_11D3_8FA9_0008C7809E09_.wvu.PrintTitles" hidden="1">#REF!,#REF!</definedName>
    <definedName name="Z_179EFE03_A1B1_11D3_8FA9_0008C7809E09_.wvu.PrintArea" localSheetId="5" hidden="1">#REF!</definedName>
    <definedName name="Z_179EFE03_A1B1_11D3_8FA9_0008C7809E09_.wvu.PrintArea" hidden="1">#REF!</definedName>
    <definedName name="Z_179EFE03_A1B1_11D3_8FA9_0008C7809E09_.wvu.PrintTitles" localSheetId="5" hidden="1">#REF!,#REF!</definedName>
    <definedName name="Z_179EFE03_A1B1_11D3_8FA9_0008C7809E09_.wvu.PrintTitles" hidden="1">#REF!,#REF!</definedName>
    <definedName name="Z_179EFE04_A1B1_11D3_8FA9_0008C7809E09_.wvu.PrintArea" localSheetId="5" hidden="1">#REF!</definedName>
    <definedName name="Z_179EFE04_A1B1_11D3_8FA9_0008C7809E09_.wvu.PrintArea" hidden="1">#REF!</definedName>
    <definedName name="Z_179EFE04_A1B1_11D3_8FA9_0008C7809E09_.wvu.PrintTitles" localSheetId="5" hidden="1">#REF!,#REF!</definedName>
    <definedName name="Z_179EFE04_A1B1_11D3_8FA9_0008C7809E09_.wvu.PrintTitles" hidden="1">#REF!,#REF!</definedName>
    <definedName name="Z_179EFE05_A1B1_11D3_8FA9_0008C7809E09_.wvu.PrintArea" localSheetId="5" hidden="1">#REF!</definedName>
    <definedName name="Z_179EFE05_A1B1_11D3_8FA9_0008C7809E09_.wvu.PrintArea" hidden="1">#REF!</definedName>
    <definedName name="Z_179EFE05_A1B1_11D3_8FA9_0008C7809E09_.wvu.PrintTitles" localSheetId="5" hidden="1">#REF!,#REF!</definedName>
    <definedName name="Z_179EFE05_A1B1_11D3_8FA9_0008C7809E09_.wvu.PrintTitles" hidden="1">#REF!,#REF!</definedName>
    <definedName name="Z_179EFE06_A1B1_11D3_8FA9_0008C7809E09_.wvu.PrintArea" localSheetId="5" hidden="1">#REF!</definedName>
    <definedName name="Z_179EFE06_A1B1_11D3_8FA9_0008C7809E09_.wvu.PrintArea" hidden="1">#REF!</definedName>
    <definedName name="Z_179EFE06_A1B1_11D3_8FA9_0008C7809E09_.wvu.PrintTitles" localSheetId="5" hidden="1">#REF!,#REF!</definedName>
    <definedName name="Z_179EFE06_A1B1_11D3_8FA9_0008C7809E09_.wvu.PrintTitles" hidden="1">#REF!,#REF!</definedName>
    <definedName name="Z_179EFE07_A1B1_11D3_8FA9_0008C7809E09_.wvu.PrintArea" localSheetId="5" hidden="1">#REF!</definedName>
    <definedName name="Z_179EFE07_A1B1_11D3_8FA9_0008C7809E09_.wvu.PrintArea" hidden="1">#REF!</definedName>
    <definedName name="Z_179EFE07_A1B1_11D3_8FA9_0008C7809E09_.wvu.PrintTitles" localSheetId="5" hidden="1">#REF!,#REF!</definedName>
    <definedName name="Z_179EFE07_A1B1_11D3_8FA9_0008C7809E09_.wvu.PrintTitles" hidden="1">#REF!,#REF!</definedName>
    <definedName name="Z_179EFE08_A1B1_11D3_8FA9_0008C7809E09_.wvu.PrintArea" localSheetId="5" hidden="1">#REF!</definedName>
    <definedName name="Z_179EFE08_A1B1_11D3_8FA9_0008C7809E09_.wvu.PrintArea" hidden="1">#REF!</definedName>
    <definedName name="Z_179EFE08_A1B1_11D3_8FA9_0008C7809E09_.wvu.PrintTitles" localSheetId="5" hidden="1">#REF!,#REF!</definedName>
    <definedName name="Z_179EFE08_A1B1_11D3_8FA9_0008C7809E09_.wvu.PrintTitles" hidden="1">#REF!,#REF!</definedName>
    <definedName name="Z_179EFE09_A1B1_11D3_8FA9_0008C7809E09_.wvu.PrintArea" localSheetId="5" hidden="1">#REF!</definedName>
    <definedName name="Z_179EFE09_A1B1_11D3_8FA9_0008C7809E09_.wvu.PrintArea" hidden="1">#REF!</definedName>
    <definedName name="Z_179EFE09_A1B1_11D3_8FA9_0008C7809E09_.wvu.PrintTitles" localSheetId="5" hidden="1">#REF!,#REF!</definedName>
    <definedName name="Z_179EFE09_A1B1_11D3_8FA9_0008C7809E09_.wvu.PrintTitles" hidden="1">#REF!,#REF!</definedName>
    <definedName name="Z_179EFE0A_A1B1_11D3_8FA9_0008C7809E09_.wvu.PrintArea" localSheetId="5" hidden="1">#REF!</definedName>
    <definedName name="Z_179EFE0A_A1B1_11D3_8FA9_0008C7809E09_.wvu.PrintArea" hidden="1">#REF!</definedName>
    <definedName name="Z_179EFE0A_A1B1_11D3_8FA9_0008C7809E09_.wvu.PrintTitles" localSheetId="5" hidden="1">#REF!,#REF!</definedName>
    <definedName name="Z_179EFE0A_A1B1_11D3_8FA9_0008C7809E09_.wvu.PrintTitles" hidden="1">#REF!,#REF!</definedName>
    <definedName name="Z_179EFE0B_A1B1_11D3_8FA9_0008C7809E09_.wvu.PrintArea" localSheetId="5" hidden="1">#REF!</definedName>
    <definedName name="Z_179EFE0B_A1B1_11D3_8FA9_0008C7809E09_.wvu.PrintArea" hidden="1">#REF!</definedName>
    <definedName name="Z_179EFE0B_A1B1_11D3_8FA9_0008C7809E09_.wvu.PrintTitles" localSheetId="5" hidden="1">#REF!,#REF!</definedName>
    <definedName name="Z_179EFE0B_A1B1_11D3_8FA9_0008C7809E09_.wvu.PrintTitles" hidden="1">#REF!,#REF!</definedName>
    <definedName name="Z_179EFE0C_A1B1_11D3_8FA9_0008C7809E09_.wvu.PrintArea" localSheetId="5" hidden="1">#REF!</definedName>
    <definedName name="Z_179EFE0C_A1B1_11D3_8FA9_0008C7809E09_.wvu.PrintArea" hidden="1">#REF!</definedName>
    <definedName name="Z_179EFE0C_A1B1_11D3_8FA9_0008C7809E09_.wvu.PrintTitles" localSheetId="5" hidden="1">#REF!,#REF!</definedName>
    <definedName name="Z_179EFE0C_A1B1_11D3_8FA9_0008C7809E09_.wvu.PrintTitles" hidden="1">#REF!,#REF!</definedName>
    <definedName name="Z_179EFE0D_A1B1_11D3_8FA9_0008C7809E09_.wvu.PrintArea" localSheetId="5" hidden="1">#REF!</definedName>
    <definedName name="Z_179EFE0D_A1B1_11D3_8FA9_0008C7809E09_.wvu.PrintArea" hidden="1">#REF!</definedName>
    <definedName name="Z_179EFE0D_A1B1_11D3_8FA9_0008C7809E09_.wvu.PrintTitles" localSheetId="5" hidden="1">#REF!,#REF!</definedName>
    <definedName name="Z_179EFE0D_A1B1_11D3_8FA9_0008C7809E09_.wvu.PrintTitles" hidden="1">#REF!,#REF!</definedName>
    <definedName name="Z_179EFE0E_A1B1_11D3_8FA9_0008C7809E09_.wvu.PrintArea" localSheetId="5" hidden="1">#REF!</definedName>
    <definedName name="Z_179EFE0E_A1B1_11D3_8FA9_0008C7809E09_.wvu.PrintArea" hidden="1">#REF!</definedName>
    <definedName name="Z_179EFE0E_A1B1_11D3_8FA9_0008C7809E09_.wvu.PrintTitles" localSheetId="5" hidden="1">#REF!,#REF!</definedName>
    <definedName name="Z_179EFE0E_A1B1_11D3_8FA9_0008C7809E09_.wvu.PrintTitles" hidden="1">#REF!,#REF!</definedName>
    <definedName name="Z_179EFE0F_A1B1_11D3_8FA9_0008C7809E09_.wvu.PrintArea" localSheetId="5" hidden="1">#REF!</definedName>
    <definedName name="Z_179EFE0F_A1B1_11D3_8FA9_0008C7809E09_.wvu.PrintArea" hidden="1">#REF!</definedName>
    <definedName name="Z_179EFE0F_A1B1_11D3_8FA9_0008C7809E09_.wvu.PrintTitles" localSheetId="5" hidden="1">#REF!,#REF!</definedName>
    <definedName name="Z_179EFE0F_A1B1_11D3_8FA9_0008C7809E09_.wvu.PrintTitles" hidden="1">#REF!,#REF!</definedName>
    <definedName name="Z_179EFE10_A1B1_11D3_8FA9_0008C7809E09_.wvu.PrintArea" localSheetId="5" hidden="1">#REF!</definedName>
    <definedName name="Z_179EFE10_A1B1_11D3_8FA9_0008C7809E09_.wvu.PrintArea" hidden="1">#REF!</definedName>
    <definedName name="Z_179EFE10_A1B1_11D3_8FA9_0008C7809E09_.wvu.PrintTitles" localSheetId="5" hidden="1">#REF!,#REF!</definedName>
    <definedName name="Z_179EFE10_A1B1_11D3_8FA9_0008C7809E09_.wvu.PrintTitles" hidden="1">#REF!,#REF!</definedName>
    <definedName name="Z_179EFE11_A1B1_11D3_8FA9_0008C7809E09_.wvu.PrintArea" localSheetId="5" hidden="1">#REF!</definedName>
    <definedName name="Z_179EFE11_A1B1_11D3_8FA9_0008C7809E09_.wvu.PrintArea" hidden="1">#REF!</definedName>
    <definedName name="Z_179EFE11_A1B1_11D3_8FA9_0008C7809E09_.wvu.PrintTitles" localSheetId="5" hidden="1">#REF!,#REF!</definedName>
    <definedName name="Z_179EFE11_A1B1_11D3_8FA9_0008C7809E09_.wvu.PrintTitles" hidden="1">#REF!,#REF!</definedName>
    <definedName name="Z_179EFE12_A1B1_11D3_8FA9_0008C7809E09_.wvu.PrintArea" localSheetId="5" hidden="1">#REF!</definedName>
    <definedName name="Z_179EFE12_A1B1_11D3_8FA9_0008C7809E09_.wvu.PrintArea" hidden="1">#REF!</definedName>
    <definedName name="Z_179EFE12_A1B1_11D3_8FA9_0008C7809E09_.wvu.PrintTitles" localSheetId="5" hidden="1">#REF!,#REF!</definedName>
    <definedName name="Z_179EFE12_A1B1_11D3_8FA9_0008C7809E09_.wvu.PrintTitles" hidden="1">#REF!,#REF!</definedName>
    <definedName name="Z_179EFE13_A1B1_11D3_8FA9_0008C7809E09_.wvu.PrintArea" localSheetId="5" hidden="1">#REF!</definedName>
    <definedName name="Z_179EFE13_A1B1_11D3_8FA9_0008C7809E09_.wvu.PrintArea" hidden="1">#REF!</definedName>
    <definedName name="Z_179EFE13_A1B1_11D3_8FA9_0008C7809E09_.wvu.PrintTitles" localSheetId="5" hidden="1">#REF!,#REF!</definedName>
    <definedName name="Z_179EFE13_A1B1_11D3_8FA9_0008C7809E09_.wvu.PrintTitles" hidden="1">#REF!,#REF!</definedName>
    <definedName name="Z_179EFE14_A1B1_11D3_8FA9_0008C7809E09_.wvu.PrintArea" localSheetId="5" hidden="1">#REF!</definedName>
    <definedName name="Z_179EFE14_A1B1_11D3_8FA9_0008C7809E09_.wvu.PrintArea" hidden="1">#REF!</definedName>
    <definedName name="Z_179EFE14_A1B1_11D3_8FA9_0008C7809E09_.wvu.PrintTitles" localSheetId="5" hidden="1">#REF!,#REF!</definedName>
    <definedName name="Z_179EFE14_A1B1_11D3_8FA9_0008C7809E09_.wvu.PrintTitles" hidden="1">#REF!,#REF!</definedName>
    <definedName name="Z_179EFE15_A1B1_11D3_8FA9_0008C7809E09_.wvu.PrintArea" localSheetId="5" hidden="1">#REF!</definedName>
    <definedName name="Z_179EFE15_A1B1_11D3_8FA9_0008C7809E09_.wvu.PrintArea" hidden="1">#REF!</definedName>
    <definedName name="Z_179EFE15_A1B1_11D3_8FA9_0008C7809E09_.wvu.PrintTitles" localSheetId="5" hidden="1">#REF!,#REF!</definedName>
    <definedName name="Z_179EFE15_A1B1_11D3_8FA9_0008C7809E09_.wvu.PrintTitles" hidden="1">#REF!,#REF!</definedName>
    <definedName name="Z_179EFE16_A1B1_11D3_8FA9_0008C7809E09_.wvu.PrintArea" localSheetId="5" hidden="1">#REF!</definedName>
    <definedName name="Z_179EFE16_A1B1_11D3_8FA9_0008C7809E09_.wvu.PrintArea" hidden="1">#REF!</definedName>
    <definedName name="Z_179EFE16_A1B1_11D3_8FA9_0008C7809E09_.wvu.PrintTitles" localSheetId="5" hidden="1">#REF!,#REF!</definedName>
    <definedName name="Z_179EFE16_A1B1_11D3_8FA9_0008C7809E09_.wvu.PrintTitles" hidden="1">#REF!,#REF!</definedName>
    <definedName name="Z_179EFE17_A1B1_11D3_8FA9_0008C7809E09_.wvu.PrintArea" localSheetId="5" hidden="1">#REF!</definedName>
    <definedName name="Z_179EFE17_A1B1_11D3_8FA9_0008C7809E09_.wvu.PrintArea" hidden="1">#REF!</definedName>
    <definedName name="Z_179EFE17_A1B1_11D3_8FA9_0008C7809E09_.wvu.PrintTitles" localSheetId="5" hidden="1">#REF!,#REF!</definedName>
    <definedName name="Z_179EFE17_A1B1_11D3_8FA9_0008C7809E09_.wvu.PrintTitles" hidden="1">#REF!,#REF!</definedName>
    <definedName name="Z_179EFE18_A1B1_11D3_8FA9_0008C7809E09_.wvu.PrintArea" localSheetId="5" hidden="1">#REF!</definedName>
    <definedName name="Z_179EFE18_A1B1_11D3_8FA9_0008C7809E09_.wvu.PrintArea" hidden="1">#REF!</definedName>
    <definedName name="Z_179EFE18_A1B1_11D3_8FA9_0008C7809E09_.wvu.PrintTitles" localSheetId="5" hidden="1">#REF!,#REF!</definedName>
    <definedName name="Z_179EFE18_A1B1_11D3_8FA9_0008C7809E09_.wvu.PrintTitles" hidden="1">#REF!,#REF!</definedName>
    <definedName name="Z_179EFE19_A1B1_11D3_8FA9_0008C7809E09_.wvu.PrintArea" localSheetId="5" hidden="1">#REF!</definedName>
    <definedName name="Z_179EFE19_A1B1_11D3_8FA9_0008C7809E09_.wvu.PrintArea" hidden="1">#REF!</definedName>
    <definedName name="Z_179EFE19_A1B1_11D3_8FA9_0008C7809E09_.wvu.PrintTitles" localSheetId="5" hidden="1">#REF!,#REF!</definedName>
    <definedName name="Z_179EFE19_A1B1_11D3_8FA9_0008C7809E09_.wvu.PrintTitles" hidden="1">#REF!,#REF!</definedName>
    <definedName name="Z_179EFE1A_A1B1_11D3_8FA9_0008C7809E09_.wvu.PrintArea" localSheetId="5" hidden="1">#REF!</definedName>
    <definedName name="Z_179EFE1A_A1B1_11D3_8FA9_0008C7809E09_.wvu.PrintArea" hidden="1">#REF!</definedName>
    <definedName name="Z_179EFE1A_A1B1_11D3_8FA9_0008C7809E09_.wvu.PrintTitles" localSheetId="5" hidden="1">#REF!,#REF!</definedName>
    <definedName name="Z_179EFE1A_A1B1_11D3_8FA9_0008C7809E09_.wvu.PrintTitles" hidden="1">#REF!,#REF!</definedName>
    <definedName name="Z_179EFE1B_A1B1_11D3_8FA9_0008C7809E09_.wvu.PrintArea" localSheetId="5" hidden="1">#REF!</definedName>
    <definedName name="Z_179EFE1B_A1B1_11D3_8FA9_0008C7809E09_.wvu.PrintArea" hidden="1">#REF!</definedName>
    <definedName name="Z_179EFE1B_A1B1_11D3_8FA9_0008C7809E09_.wvu.PrintTitles" localSheetId="5" hidden="1">#REF!,#REF!</definedName>
    <definedName name="Z_179EFE1B_A1B1_11D3_8FA9_0008C7809E09_.wvu.PrintTitles" hidden="1">#REF!,#REF!</definedName>
    <definedName name="Z_179EFE1C_A1B1_11D3_8FA9_0008C7809E09_.wvu.PrintArea" localSheetId="5" hidden="1">#REF!</definedName>
    <definedName name="Z_179EFE1C_A1B1_11D3_8FA9_0008C7809E09_.wvu.PrintArea" hidden="1">#REF!</definedName>
    <definedName name="Z_179EFE1C_A1B1_11D3_8FA9_0008C7809E09_.wvu.PrintTitles" localSheetId="5" hidden="1">#REF!,#REF!</definedName>
    <definedName name="Z_179EFE1C_A1B1_11D3_8FA9_0008C7809E09_.wvu.PrintTitles" hidden="1">#REF!,#REF!</definedName>
    <definedName name="Z_179EFE1D_A1B1_11D3_8FA9_0008C7809E09_.wvu.PrintArea" localSheetId="5" hidden="1">#REF!</definedName>
    <definedName name="Z_179EFE1D_A1B1_11D3_8FA9_0008C7809E09_.wvu.PrintArea" hidden="1">#REF!</definedName>
    <definedName name="Z_179EFE1D_A1B1_11D3_8FA9_0008C7809E09_.wvu.PrintTitles" localSheetId="5" hidden="1">#REF!,#REF!</definedName>
    <definedName name="Z_179EFE1D_A1B1_11D3_8FA9_0008C7809E09_.wvu.PrintTitles" hidden="1">#REF!,#REF!</definedName>
    <definedName name="Z_179EFE1E_A1B1_11D3_8FA9_0008C7809E09_.wvu.PrintArea" localSheetId="5" hidden="1">#REF!</definedName>
    <definedName name="Z_179EFE1E_A1B1_11D3_8FA9_0008C7809E09_.wvu.PrintArea" hidden="1">#REF!</definedName>
    <definedName name="Z_179EFE1E_A1B1_11D3_8FA9_0008C7809E09_.wvu.PrintTitles" localSheetId="5" hidden="1">#REF!,#REF!</definedName>
    <definedName name="Z_179EFE1E_A1B1_11D3_8FA9_0008C7809E09_.wvu.PrintTitles" hidden="1">#REF!,#REF!</definedName>
    <definedName name="Z_179EFE1F_A1B1_11D3_8FA9_0008C7809E09_.wvu.PrintArea" localSheetId="5" hidden="1">#REF!</definedName>
    <definedName name="Z_179EFE1F_A1B1_11D3_8FA9_0008C7809E09_.wvu.PrintArea" hidden="1">#REF!</definedName>
    <definedName name="Z_179EFE1F_A1B1_11D3_8FA9_0008C7809E09_.wvu.PrintTitles" localSheetId="5" hidden="1">#REF!,#REF!</definedName>
    <definedName name="Z_179EFE1F_A1B1_11D3_8FA9_0008C7809E09_.wvu.PrintTitles" hidden="1">#REF!,#REF!</definedName>
    <definedName name="Z_179EFE20_A1B1_11D3_8FA9_0008C7809E09_.wvu.PrintArea" localSheetId="5" hidden="1">#REF!</definedName>
    <definedName name="Z_179EFE20_A1B1_11D3_8FA9_0008C7809E09_.wvu.PrintArea" hidden="1">#REF!</definedName>
    <definedName name="Z_179EFE20_A1B1_11D3_8FA9_0008C7809E09_.wvu.PrintTitles" localSheetId="5" hidden="1">#REF!,#REF!</definedName>
    <definedName name="Z_179EFE20_A1B1_11D3_8FA9_0008C7809E09_.wvu.PrintTitles" hidden="1">#REF!,#REF!</definedName>
    <definedName name="Z_179EFE21_A1B1_11D3_8FA9_0008C7809E09_.wvu.PrintArea" localSheetId="5" hidden="1">#REF!</definedName>
    <definedName name="Z_179EFE21_A1B1_11D3_8FA9_0008C7809E09_.wvu.PrintArea" hidden="1">#REF!</definedName>
    <definedName name="Z_179EFE21_A1B1_11D3_8FA9_0008C7809E09_.wvu.PrintTitles" localSheetId="5" hidden="1">#REF!,#REF!</definedName>
    <definedName name="Z_179EFE21_A1B1_11D3_8FA9_0008C7809E09_.wvu.PrintTitles" hidden="1">#REF!,#REF!</definedName>
    <definedName name="Z_179EFE22_A1B1_11D3_8FA9_0008C7809E09_.wvu.PrintArea" localSheetId="5" hidden="1">#REF!</definedName>
    <definedName name="Z_179EFE22_A1B1_11D3_8FA9_0008C7809E09_.wvu.PrintArea" hidden="1">#REF!</definedName>
    <definedName name="Z_179EFE22_A1B1_11D3_8FA9_0008C7809E09_.wvu.PrintTitles" localSheetId="5" hidden="1">#REF!,#REF!</definedName>
    <definedName name="Z_179EFE22_A1B1_11D3_8FA9_0008C7809E09_.wvu.PrintTitles" hidden="1">#REF!,#REF!</definedName>
    <definedName name="Z_179EFE23_A1B1_11D3_8FA9_0008C7809E09_.wvu.PrintArea" localSheetId="5" hidden="1">#REF!</definedName>
    <definedName name="Z_179EFE23_A1B1_11D3_8FA9_0008C7809E09_.wvu.PrintArea" hidden="1">#REF!</definedName>
    <definedName name="Z_179EFE23_A1B1_11D3_8FA9_0008C7809E09_.wvu.PrintTitles" localSheetId="5" hidden="1">#REF!,#REF!</definedName>
    <definedName name="Z_179EFE23_A1B1_11D3_8FA9_0008C7809E09_.wvu.PrintTitles" hidden="1">#REF!,#REF!</definedName>
    <definedName name="Z_179EFE24_A1B1_11D3_8FA9_0008C7809E09_.wvu.PrintArea" localSheetId="5" hidden="1">#REF!</definedName>
    <definedName name="Z_179EFE24_A1B1_11D3_8FA9_0008C7809E09_.wvu.PrintArea" hidden="1">#REF!</definedName>
    <definedName name="Z_179EFE24_A1B1_11D3_8FA9_0008C7809E09_.wvu.PrintTitles" localSheetId="5" hidden="1">#REF!,#REF!</definedName>
    <definedName name="Z_179EFE24_A1B1_11D3_8FA9_0008C7809E09_.wvu.PrintTitles" hidden="1">#REF!,#REF!</definedName>
    <definedName name="Z_179EFE25_A1B1_11D3_8FA9_0008C7809E09_.wvu.PrintArea" localSheetId="5" hidden="1">#REF!</definedName>
    <definedName name="Z_179EFE25_A1B1_11D3_8FA9_0008C7809E09_.wvu.PrintArea" hidden="1">#REF!</definedName>
    <definedName name="Z_179EFE25_A1B1_11D3_8FA9_0008C7809E09_.wvu.PrintTitles" localSheetId="5" hidden="1">#REF!,#REF!</definedName>
    <definedName name="Z_179EFE25_A1B1_11D3_8FA9_0008C7809E09_.wvu.PrintTitles" hidden="1">#REF!,#REF!</definedName>
    <definedName name="Z_179EFE26_A1B1_11D3_8FA9_0008C7809E09_.wvu.PrintArea" localSheetId="5" hidden="1">#REF!</definedName>
    <definedName name="Z_179EFE26_A1B1_11D3_8FA9_0008C7809E09_.wvu.PrintArea" hidden="1">#REF!</definedName>
    <definedName name="Z_179EFE26_A1B1_11D3_8FA9_0008C7809E09_.wvu.PrintTitles" localSheetId="5" hidden="1">#REF!,#REF!</definedName>
    <definedName name="Z_179EFE26_A1B1_11D3_8FA9_0008C7809E09_.wvu.PrintTitles" hidden="1">#REF!,#REF!</definedName>
    <definedName name="Z_179EFE27_A1B1_11D3_8FA9_0008C7809E09_.wvu.PrintArea" localSheetId="5" hidden="1">#REF!</definedName>
    <definedName name="Z_179EFE27_A1B1_11D3_8FA9_0008C7809E09_.wvu.PrintArea" hidden="1">#REF!</definedName>
    <definedName name="Z_179EFE27_A1B1_11D3_8FA9_0008C7809E09_.wvu.PrintTitles" localSheetId="5" hidden="1">#REF!,#REF!</definedName>
    <definedName name="Z_179EFE27_A1B1_11D3_8FA9_0008C7809E09_.wvu.PrintTitles" hidden="1">#REF!,#REF!</definedName>
    <definedName name="Z_179EFE28_A1B1_11D3_8FA9_0008C7809E09_.wvu.PrintArea" localSheetId="5" hidden="1">#REF!</definedName>
    <definedName name="Z_179EFE28_A1B1_11D3_8FA9_0008C7809E09_.wvu.PrintArea" hidden="1">#REF!</definedName>
    <definedName name="Z_179EFE28_A1B1_11D3_8FA9_0008C7809E09_.wvu.PrintTitles" localSheetId="5" hidden="1">#REF!,#REF!</definedName>
    <definedName name="Z_179EFE28_A1B1_11D3_8FA9_0008C7809E09_.wvu.PrintTitles" hidden="1">#REF!,#REF!</definedName>
    <definedName name="Z_179EFE29_A1B1_11D3_8FA9_0008C7809E09_.wvu.PrintArea" localSheetId="5" hidden="1">#REF!</definedName>
    <definedName name="Z_179EFE29_A1B1_11D3_8FA9_0008C7809E09_.wvu.PrintArea" hidden="1">#REF!</definedName>
    <definedName name="Z_179EFE29_A1B1_11D3_8FA9_0008C7809E09_.wvu.PrintTitles" localSheetId="5" hidden="1">#REF!,#REF!</definedName>
    <definedName name="Z_179EFE29_A1B1_11D3_8FA9_0008C7809E09_.wvu.PrintTitles" hidden="1">#REF!,#REF!</definedName>
    <definedName name="Z_179EFE2A_A1B1_11D3_8FA9_0008C7809E09_.wvu.PrintArea" localSheetId="5" hidden="1">#REF!</definedName>
    <definedName name="Z_179EFE2A_A1B1_11D3_8FA9_0008C7809E09_.wvu.PrintArea" hidden="1">#REF!</definedName>
    <definedName name="Z_179EFE2A_A1B1_11D3_8FA9_0008C7809E09_.wvu.PrintTitles" localSheetId="5" hidden="1">#REF!,#REF!</definedName>
    <definedName name="Z_179EFE2A_A1B1_11D3_8FA9_0008C7809E09_.wvu.PrintTitles" hidden="1">#REF!,#REF!</definedName>
    <definedName name="Z_179EFE2B_A1B1_11D3_8FA9_0008C7809E09_.wvu.PrintArea" localSheetId="5" hidden="1">#REF!</definedName>
    <definedName name="Z_179EFE2B_A1B1_11D3_8FA9_0008C7809E09_.wvu.PrintArea" hidden="1">#REF!</definedName>
    <definedName name="Z_179EFE2B_A1B1_11D3_8FA9_0008C7809E09_.wvu.PrintTitles" localSheetId="5" hidden="1">#REF!,#REF!</definedName>
    <definedName name="Z_179EFE2B_A1B1_11D3_8FA9_0008C7809E09_.wvu.PrintTitles" hidden="1">#REF!,#REF!</definedName>
    <definedName name="Z_179EFE2C_A1B1_11D3_8FA9_0008C7809E09_.wvu.PrintArea" localSheetId="5" hidden="1">#REF!</definedName>
    <definedName name="Z_179EFE2C_A1B1_11D3_8FA9_0008C7809E09_.wvu.PrintArea" hidden="1">#REF!</definedName>
    <definedName name="Z_179EFE2C_A1B1_11D3_8FA9_0008C7809E09_.wvu.PrintTitles" localSheetId="5" hidden="1">#REF!,#REF!</definedName>
    <definedName name="Z_179EFE2C_A1B1_11D3_8FA9_0008C7809E09_.wvu.PrintTitles" hidden="1">#REF!,#REF!</definedName>
    <definedName name="Z_179EFE2D_A1B1_11D3_8FA9_0008C7809E09_.wvu.PrintArea" localSheetId="5" hidden="1">#REF!</definedName>
    <definedName name="Z_179EFE2D_A1B1_11D3_8FA9_0008C7809E09_.wvu.PrintArea" hidden="1">#REF!</definedName>
    <definedName name="Z_179EFE2D_A1B1_11D3_8FA9_0008C7809E09_.wvu.PrintTitles" localSheetId="5" hidden="1">#REF!,#REF!</definedName>
    <definedName name="Z_179EFE2D_A1B1_11D3_8FA9_0008C7809E09_.wvu.PrintTitles" hidden="1">#REF!,#REF!</definedName>
    <definedName name="Z_179EFE2E_A1B1_11D3_8FA9_0008C7809E09_.wvu.PrintArea" localSheetId="5" hidden="1">#REF!</definedName>
    <definedName name="Z_179EFE2E_A1B1_11D3_8FA9_0008C7809E09_.wvu.PrintArea" hidden="1">#REF!</definedName>
    <definedName name="Z_179EFE2E_A1B1_11D3_8FA9_0008C7809E09_.wvu.PrintTitles" localSheetId="5" hidden="1">#REF!,#REF!</definedName>
    <definedName name="Z_179EFE2E_A1B1_11D3_8FA9_0008C7809E09_.wvu.PrintTitles" hidden="1">#REF!,#REF!</definedName>
    <definedName name="Z_179EFE2F_A1B1_11D3_8FA9_0008C7809E09_.wvu.PrintArea" localSheetId="5" hidden="1">#REF!</definedName>
    <definedName name="Z_179EFE2F_A1B1_11D3_8FA9_0008C7809E09_.wvu.PrintArea" hidden="1">#REF!</definedName>
    <definedName name="Z_179EFE2F_A1B1_11D3_8FA9_0008C7809E09_.wvu.PrintTitles" localSheetId="5" hidden="1">#REF!</definedName>
    <definedName name="Z_179EFE2F_A1B1_11D3_8FA9_0008C7809E09_.wvu.PrintTitles" hidden="1">#REF!</definedName>
    <definedName name="Z_179EFE30_A1B1_11D3_8FA9_0008C7809E09_.wvu.PrintArea" localSheetId="5" hidden="1">#REF!</definedName>
    <definedName name="Z_179EFE30_A1B1_11D3_8FA9_0008C7809E09_.wvu.PrintArea" hidden="1">#REF!</definedName>
    <definedName name="Z_179EFE30_A1B1_11D3_8FA9_0008C7809E09_.wvu.PrintTitles" localSheetId="5" hidden="1">#REF!</definedName>
    <definedName name="Z_179EFE30_A1B1_11D3_8FA9_0008C7809E09_.wvu.PrintTitles" hidden="1">#REF!</definedName>
    <definedName name="Z_179EFE31_A1B1_11D3_8FA9_0008C7809E09_.wvu.PrintArea" localSheetId="5" hidden="1">#REF!</definedName>
    <definedName name="Z_179EFE31_A1B1_11D3_8FA9_0008C7809E09_.wvu.PrintArea" hidden="1">#REF!</definedName>
    <definedName name="Z_179EFE31_A1B1_11D3_8FA9_0008C7809E09_.wvu.PrintTitles" localSheetId="5" hidden="1">#REF!</definedName>
    <definedName name="Z_179EFE31_A1B1_11D3_8FA9_0008C7809E09_.wvu.PrintTitles" hidden="1">#REF!</definedName>
    <definedName name="Z_179EFE32_A1B1_11D3_8FA9_0008C7809E09_.wvu.PrintArea" localSheetId="5" hidden="1">#REF!</definedName>
    <definedName name="Z_179EFE32_A1B1_11D3_8FA9_0008C7809E09_.wvu.PrintArea" hidden="1">#REF!</definedName>
    <definedName name="Z_179EFE32_A1B1_11D3_8FA9_0008C7809E09_.wvu.PrintTitles" localSheetId="5" hidden="1">#REF!</definedName>
    <definedName name="Z_179EFE32_A1B1_11D3_8FA9_0008C7809E09_.wvu.PrintTitles" hidden="1">#REF!</definedName>
    <definedName name="Z_179EFE33_A1B1_11D3_8FA9_0008C7809E09_.wvu.PrintArea" localSheetId="5" hidden="1">#REF!</definedName>
    <definedName name="Z_179EFE33_A1B1_11D3_8FA9_0008C7809E09_.wvu.PrintArea" hidden="1">#REF!</definedName>
    <definedName name="Z_179EFE33_A1B1_11D3_8FA9_0008C7809E09_.wvu.PrintTitles" localSheetId="5" hidden="1">#REF!</definedName>
    <definedName name="Z_179EFE33_A1B1_11D3_8FA9_0008C7809E09_.wvu.PrintTitles" hidden="1">#REF!</definedName>
    <definedName name="Z_179EFE34_A1B1_11D3_8FA9_0008C7809E09_.wvu.PrintArea" localSheetId="5" hidden="1">#REF!</definedName>
    <definedName name="Z_179EFE34_A1B1_11D3_8FA9_0008C7809E09_.wvu.PrintArea" hidden="1">#REF!</definedName>
    <definedName name="Z_179EFE34_A1B1_11D3_8FA9_0008C7809E09_.wvu.PrintTitles" localSheetId="5" hidden="1">#REF!</definedName>
    <definedName name="Z_179EFE34_A1B1_11D3_8FA9_0008C7809E09_.wvu.PrintTitles" hidden="1">#REF!</definedName>
    <definedName name="Z_179EFE35_A1B1_11D3_8FA9_0008C7809E09_.wvu.PrintArea" localSheetId="5" hidden="1">#REF!</definedName>
    <definedName name="Z_179EFE35_A1B1_11D3_8FA9_0008C7809E09_.wvu.PrintArea" hidden="1">#REF!</definedName>
    <definedName name="Z_179EFE35_A1B1_11D3_8FA9_0008C7809E09_.wvu.PrintTitles" localSheetId="5" hidden="1">#REF!</definedName>
    <definedName name="Z_179EFE35_A1B1_11D3_8FA9_0008C7809E09_.wvu.PrintTitles" hidden="1">#REF!</definedName>
    <definedName name="Z_179EFE36_A1B1_11D3_8FA9_0008C7809E09_.wvu.PrintArea" localSheetId="5" hidden="1">#REF!</definedName>
    <definedName name="Z_179EFE36_A1B1_11D3_8FA9_0008C7809E09_.wvu.PrintArea" hidden="1">#REF!</definedName>
    <definedName name="Z_179EFE36_A1B1_11D3_8FA9_0008C7809E09_.wvu.PrintTitles" localSheetId="5" hidden="1">#REF!</definedName>
    <definedName name="Z_179EFE36_A1B1_11D3_8FA9_0008C7809E09_.wvu.PrintTitles" hidden="1">#REF!</definedName>
    <definedName name="Z_179EFE37_A1B1_11D3_8FA9_0008C7809E09_.wvu.PrintArea" localSheetId="5" hidden="1">#REF!</definedName>
    <definedName name="Z_179EFE37_A1B1_11D3_8FA9_0008C7809E09_.wvu.PrintArea" hidden="1">#REF!</definedName>
    <definedName name="Z_179EFE37_A1B1_11D3_8FA9_0008C7809E09_.wvu.PrintTitles" localSheetId="5" hidden="1">#REF!</definedName>
    <definedName name="Z_179EFE37_A1B1_11D3_8FA9_0008C7809E09_.wvu.PrintTitles" hidden="1">#REF!</definedName>
    <definedName name="Z_179EFE38_A1B1_11D3_8FA9_0008C7809E09_.wvu.PrintArea" localSheetId="5" hidden="1">#REF!</definedName>
    <definedName name="Z_179EFE38_A1B1_11D3_8FA9_0008C7809E09_.wvu.PrintArea" hidden="1">#REF!</definedName>
    <definedName name="Z_179EFE38_A1B1_11D3_8FA9_0008C7809E09_.wvu.PrintTitles" localSheetId="5" hidden="1">#REF!</definedName>
    <definedName name="Z_179EFE38_A1B1_11D3_8FA9_0008C7809E09_.wvu.PrintTitles" hidden="1">#REF!</definedName>
    <definedName name="Z_179EFE39_A1B1_11D3_8FA9_0008C7809E09_.wvu.PrintArea" localSheetId="5" hidden="1">#REF!</definedName>
    <definedName name="Z_179EFE39_A1B1_11D3_8FA9_0008C7809E09_.wvu.PrintArea" hidden="1">#REF!</definedName>
    <definedName name="Z_179EFE39_A1B1_11D3_8FA9_0008C7809E09_.wvu.PrintTitles" localSheetId="5" hidden="1">#REF!</definedName>
    <definedName name="Z_179EFE39_A1B1_11D3_8FA9_0008C7809E09_.wvu.PrintTitles" hidden="1">#REF!</definedName>
    <definedName name="Z_179EFE3A_A1B1_11D3_8FA9_0008C7809E09_.wvu.PrintArea" localSheetId="5" hidden="1">#REF!</definedName>
    <definedName name="Z_179EFE3A_A1B1_11D3_8FA9_0008C7809E09_.wvu.PrintArea" hidden="1">#REF!</definedName>
    <definedName name="Z_179EFE3A_A1B1_11D3_8FA9_0008C7809E09_.wvu.PrintTitles" localSheetId="5" hidden="1">#REF!</definedName>
    <definedName name="Z_179EFE3A_A1B1_11D3_8FA9_0008C7809E09_.wvu.PrintTitles" hidden="1">#REF!</definedName>
    <definedName name="Z_179EFE3B_A1B1_11D3_8FA9_0008C7809E09_.wvu.PrintArea" localSheetId="5" hidden="1">#REF!</definedName>
    <definedName name="Z_179EFE3B_A1B1_11D3_8FA9_0008C7809E09_.wvu.PrintArea" hidden="1">#REF!</definedName>
    <definedName name="Z_179EFE3B_A1B1_11D3_8FA9_0008C7809E09_.wvu.PrintTitles" localSheetId="5" hidden="1">#REF!</definedName>
    <definedName name="Z_179EFE3B_A1B1_11D3_8FA9_0008C7809E09_.wvu.PrintTitles" hidden="1">#REF!</definedName>
    <definedName name="Z_179EFE3C_A1B1_11D3_8FA9_0008C7809E09_.wvu.PrintArea" localSheetId="5" hidden="1">#REF!</definedName>
    <definedName name="Z_179EFE3C_A1B1_11D3_8FA9_0008C7809E09_.wvu.PrintArea" hidden="1">#REF!</definedName>
    <definedName name="Z_179EFE3C_A1B1_11D3_8FA9_0008C7809E09_.wvu.PrintTitles" localSheetId="5" hidden="1">#REF!,#REF!</definedName>
    <definedName name="Z_179EFE3C_A1B1_11D3_8FA9_0008C7809E09_.wvu.PrintTitles" hidden="1">#REF!,#REF!</definedName>
    <definedName name="Z_179EFE3D_A1B1_11D3_8FA9_0008C7809E09_.wvu.PrintArea" localSheetId="5" hidden="1">#REF!</definedName>
    <definedName name="Z_179EFE3D_A1B1_11D3_8FA9_0008C7809E09_.wvu.PrintArea" hidden="1">#REF!</definedName>
    <definedName name="Z_179EFE3D_A1B1_11D3_8FA9_0008C7809E09_.wvu.PrintTitles" localSheetId="5" hidden="1">#REF!,#REF!</definedName>
    <definedName name="Z_179EFE3D_A1B1_11D3_8FA9_0008C7809E09_.wvu.PrintTitles" hidden="1">#REF!,#REF!</definedName>
    <definedName name="Z_179EFE3E_A1B1_11D3_8FA9_0008C7809E09_.wvu.PrintArea" localSheetId="5" hidden="1">#REF!</definedName>
    <definedName name="Z_179EFE3E_A1B1_11D3_8FA9_0008C7809E09_.wvu.PrintArea" hidden="1">#REF!</definedName>
    <definedName name="Z_179EFE3E_A1B1_11D3_8FA9_0008C7809E09_.wvu.PrintTitles" localSheetId="5" hidden="1">#REF!,#REF!</definedName>
    <definedName name="Z_179EFE3E_A1B1_11D3_8FA9_0008C7809E09_.wvu.PrintTitles" hidden="1">#REF!,#REF!</definedName>
    <definedName name="Z_179EFE3F_A1B1_11D3_8FA9_0008C7809E09_.wvu.PrintArea" localSheetId="5" hidden="1">#REF!</definedName>
    <definedName name="Z_179EFE3F_A1B1_11D3_8FA9_0008C7809E09_.wvu.PrintArea" hidden="1">#REF!</definedName>
    <definedName name="Z_179EFE3F_A1B1_11D3_8FA9_0008C7809E09_.wvu.PrintTitles" localSheetId="5" hidden="1">#REF!,#REF!</definedName>
    <definedName name="Z_179EFE3F_A1B1_11D3_8FA9_0008C7809E09_.wvu.PrintTitles" hidden="1">#REF!,#REF!</definedName>
    <definedName name="Z_179EFE40_A1B1_11D3_8FA9_0008C7809E09_.wvu.PrintArea" localSheetId="5" hidden="1">#REF!</definedName>
    <definedName name="Z_179EFE40_A1B1_11D3_8FA9_0008C7809E09_.wvu.PrintArea" hidden="1">#REF!</definedName>
    <definedName name="Z_179EFE40_A1B1_11D3_8FA9_0008C7809E09_.wvu.PrintTitles" localSheetId="5" hidden="1">#REF!,#REF!</definedName>
    <definedName name="Z_179EFE40_A1B1_11D3_8FA9_0008C7809E09_.wvu.PrintTitles" hidden="1">#REF!,#REF!</definedName>
    <definedName name="Z_179EFE41_A1B1_11D3_8FA9_0008C7809E09_.wvu.PrintArea" localSheetId="5" hidden="1">#REF!</definedName>
    <definedName name="Z_179EFE41_A1B1_11D3_8FA9_0008C7809E09_.wvu.PrintArea" hidden="1">#REF!</definedName>
    <definedName name="Z_179EFE41_A1B1_11D3_8FA9_0008C7809E09_.wvu.PrintTitles" localSheetId="5" hidden="1">#REF!,#REF!</definedName>
    <definedName name="Z_179EFE41_A1B1_11D3_8FA9_0008C7809E09_.wvu.PrintTitles" hidden="1">#REF!,#REF!</definedName>
    <definedName name="Z_179EFE42_A1B1_11D3_8FA9_0008C7809E09_.wvu.PrintArea" localSheetId="5" hidden="1">#REF!</definedName>
    <definedName name="Z_179EFE42_A1B1_11D3_8FA9_0008C7809E09_.wvu.PrintArea" hidden="1">#REF!</definedName>
    <definedName name="Z_179EFE42_A1B1_11D3_8FA9_0008C7809E09_.wvu.PrintTitles" localSheetId="5" hidden="1">#REF!,#REF!</definedName>
    <definedName name="Z_179EFE42_A1B1_11D3_8FA9_0008C7809E09_.wvu.PrintTitles" hidden="1">#REF!,#REF!</definedName>
    <definedName name="Z_179EFE43_A1B1_11D3_8FA9_0008C7809E09_.wvu.PrintArea" localSheetId="5" hidden="1">#REF!</definedName>
    <definedName name="Z_179EFE43_A1B1_11D3_8FA9_0008C7809E09_.wvu.PrintArea" hidden="1">#REF!</definedName>
    <definedName name="Z_179EFE43_A1B1_11D3_8FA9_0008C7809E09_.wvu.PrintTitles" localSheetId="5" hidden="1">#REF!,#REF!</definedName>
    <definedName name="Z_179EFE43_A1B1_11D3_8FA9_0008C7809E09_.wvu.PrintTitles" hidden="1">#REF!,#REF!</definedName>
    <definedName name="Z_179EFE44_A1B1_11D3_8FA9_0008C7809E09_.wvu.PrintArea" localSheetId="5" hidden="1">#REF!</definedName>
    <definedName name="Z_179EFE44_A1B1_11D3_8FA9_0008C7809E09_.wvu.PrintArea" hidden="1">#REF!</definedName>
    <definedName name="Z_179EFE44_A1B1_11D3_8FA9_0008C7809E09_.wvu.PrintTitles" localSheetId="5" hidden="1">#REF!,#REF!</definedName>
    <definedName name="Z_179EFE44_A1B1_11D3_8FA9_0008C7809E09_.wvu.PrintTitles" hidden="1">#REF!,#REF!</definedName>
    <definedName name="Z_179EFE45_A1B1_11D3_8FA9_0008C7809E09_.wvu.PrintArea" localSheetId="5" hidden="1">#REF!</definedName>
    <definedName name="Z_179EFE45_A1B1_11D3_8FA9_0008C7809E09_.wvu.PrintArea" hidden="1">#REF!</definedName>
    <definedName name="Z_179EFE45_A1B1_11D3_8FA9_0008C7809E09_.wvu.PrintTitles" localSheetId="5" hidden="1">#REF!,#REF!</definedName>
    <definedName name="Z_179EFE45_A1B1_11D3_8FA9_0008C7809E09_.wvu.PrintTitles" hidden="1">#REF!,#REF!</definedName>
    <definedName name="Z_179EFE46_A1B1_11D3_8FA9_0008C7809E09_.wvu.PrintArea" localSheetId="5" hidden="1">#REF!</definedName>
    <definedName name="Z_179EFE46_A1B1_11D3_8FA9_0008C7809E09_.wvu.PrintArea" hidden="1">#REF!</definedName>
    <definedName name="Z_179EFE46_A1B1_11D3_8FA9_0008C7809E09_.wvu.PrintTitles" localSheetId="5" hidden="1">#REF!,#REF!</definedName>
    <definedName name="Z_179EFE46_A1B1_11D3_8FA9_0008C7809E09_.wvu.PrintTitles" hidden="1">#REF!,#REF!</definedName>
    <definedName name="Z_179EFE47_A1B1_11D3_8FA9_0008C7809E09_.wvu.PrintArea" localSheetId="5" hidden="1">#REF!</definedName>
    <definedName name="Z_179EFE47_A1B1_11D3_8FA9_0008C7809E09_.wvu.PrintArea" hidden="1">#REF!</definedName>
    <definedName name="Z_179EFE47_A1B1_11D3_8FA9_0008C7809E09_.wvu.PrintTitles" localSheetId="5" hidden="1">#REF!,#REF!</definedName>
    <definedName name="Z_179EFE47_A1B1_11D3_8FA9_0008C7809E09_.wvu.PrintTitles" hidden="1">#REF!,#REF!</definedName>
    <definedName name="Z_179EFE48_A1B1_11D3_8FA9_0008C7809E09_.wvu.PrintArea" localSheetId="5" hidden="1">#REF!</definedName>
    <definedName name="Z_179EFE48_A1B1_11D3_8FA9_0008C7809E09_.wvu.PrintArea" hidden="1">#REF!</definedName>
    <definedName name="Z_179EFE48_A1B1_11D3_8FA9_0008C7809E09_.wvu.PrintTitles" localSheetId="5" hidden="1">#REF!,#REF!</definedName>
    <definedName name="Z_179EFE48_A1B1_11D3_8FA9_0008C7809E09_.wvu.PrintTitles" hidden="1">#REF!,#REF!</definedName>
    <definedName name="Z_179EFE49_A1B1_11D3_8FA9_0008C7809E09_.wvu.PrintArea" localSheetId="5" hidden="1">#REF!</definedName>
    <definedName name="Z_179EFE49_A1B1_11D3_8FA9_0008C7809E09_.wvu.PrintArea" hidden="1">#REF!</definedName>
    <definedName name="Z_179EFE49_A1B1_11D3_8FA9_0008C7809E09_.wvu.PrintTitles" localSheetId="5" hidden="1">#REF!,#REF!</definedName>
    <definedName name="Z_179EFE49_A1B1_11D3_8FA9_0008C7809E09_.wvu.PrintTitles" hidden="1">#REF!,#REF!</definedName>
    <definedName name="Z_179EFE4A_A1B1_11D3_8FA9_0008C7809E09_.wvu.PrintArea" localSheetId="5" hidden="1">#REF!</definedName>
    <definedName name="Z_179EFE4A_A1B1_11D3_8FA9_0008C7809E09_.wvu.PrintArea" hidden="1">#REF!</definedName>
    <definedName name="Z_179EFE4A_A1B1_11D3_8FA9_0008C7809E09_.wvu.PrintTitles" localSheetId="5" hidden="1">#REF!,#REF!</definedName>
    <definedName name="Z_179EFE4A_A1B1_11D3_8FA9_0008C7809E09_.wvu.PrintTitles" hidden="1">#REF!,#REF!</definedName>
    <definedName name="Z_179EFE4B_A1B1_11D3_8FA9_0008C7809E09_.wvu.PrintArea" localSheetId="5" hidden="1">#REF!</definedName>
    <definedName name="Z_179EFE4B_A1B1_11D3_8FA9_0008C7809E09_.wvu.PrintArea" hidden="1">#REF!</definedName>
    <definedName name="Z_179EFE4B_A1B1_11D3_8FA9_0008C7809E09_.wvu.PrintTitles" localSheetId="5" hidden="1">#REF!,#REF!</definedName>
    <definedName name="Z_179EFE4B_A1B1_11D3_8FA9_0008C7809E09_.wvu.PrintTitles" hidden="1">#REF!,#REF!</definedName>
    <definedName name="Z_179EFE4C_A1B1_11D3_8FA9_0008C7809E09_.wvu.PrintArea" localSheetId="5" hidden="1">#REF!</definedName>
    <definedName name="Z_179EFE4C_A1B1_11D3_8FA9_0008C7809E09_.wvu.PrintArea" hidden="1">#REF!</definedName>
    <definedName name="Z_179EFE4C_A1B1_11D3_8FA9_0008C7809E09_.wvu.PrintTitles" localSheetId="5" hidden="1">#REF!,#REF!</definedName>
    <definedName name="Z_179EFE4C_A1B1_11D3_8FA9_0008C7809E09_.wvu.PrintTitles" hidden="1">#REF!,#REF!</definedName>
    <definedName name="Z_179EFE4D_A1B1_11D3_8FA9_0008C7809E09_.wvu.PrintArea" localSheetId="5" hidden="1">#REF!</definedName>
    <definedName name="Z_179EFE4D_A1B1_11D3_8FA9_0008C7809E09_.wvu.PrintArea" hidden="1">#REF!</definedName>
    <definedName name="Z_179EFE4D_A1B1_11D3_8FA9_0008C7809E09_.wvu.PrintTitles" localSheetId="5" hidden="1">#REF!,#REF!</definedName>
    <definedName name="Z_179EFE4D_A1B1_11D3_8FA9_0008C7809E09_.wvu.PrintTitles" hidden="1">#REF!,#REF!</definedName>
    <definedName name="Z_179EFE4E_A1B1_11D3_8FA9_0008C7809E09_.wvu.PrintArea" localSheetId="5" hidden="1">#REF!</definedName>
    <definedName name="Z_179EFE4E_A1B1_11D3_8FA9_0008C7809E09_.wvu.PrintArea" hidden="1">#REF!</definedName>
    <definedName name="Z_179EFE4E_A1B1_11D3_8FA9_0008C7809E09_.wvu.PrintTitles" localSheetId="5" hidden="1">#REF!,#REF!</definedName>
    <definedName name="Z_179EFE4E_A1B1_11D3_8FA9_0008C7809E09_.wvu.PrintTitles" hidden="1">#REF!,#REF!</definedName>
    <definedName name="Z_179EFE4F_A1B1_11D3_8FA9_0008C7809E09_.wvu.PrintArea" localSheetId="5" hidden="1">#REF!</definedName>
    <definedName name="Z_179EFE4F_A1B1_11D3_8FA9_0008C7809E09_.wvu.PrintArea" hidden="1">#REF!</definedName>
    <definedName name="Z_179EFE4F_A1B1_11D3_8FA9_0008C7809E09_.wvu.PrintTitles" localSheetId="5" hidden="1">#REF!,#REF!</definedName>
    <definedName name="Z_179EFE4F_A1B1_11D3_8FA9_0008C7809E09_.wvu.PrintTitles" hidden="1">#REF!,#REF!</definedName>
    <definedName name="Z_179EFE50_A1B1_11D3_8FA9_0008C7809E09_.wvu.PrintArea" localSheetId="5" hidden="1">#REF!</definedName>
    <definedName name="Z_179EFE50_A1B1_11D3_8FA9_0008C7809E09_.wvu.PrintArea" hidden="1">#REF!</definedName>
    <definedName name="Z_179EFE50_A1B1_11D3_8FA9_0008C7809E09_.wvu.PrintTitles" localSheetId="5" hidden="1">#REF!,#REF!</definedName>
    <definedName name="Z_179EFE50_A1B1_11D3_8FA9_0008C7809E09_.wvu.PrintTitles" hidden="1">#REF!,#REF!</definedName>
    <definedName name="Z_179EFE51_A1B1_11D3_8FA9_0008C7809E09_.wvu.PrintArea" localSheetId="5" hidden="1">#REF!</definedName>
    <definedName name="Z_179EFE51_A1B1_11D3_8FA9_0008C7809E09_.wvu.PrintArea" hidden="1">#REF!</definedName>
    <definedName name="Z_179EFE51_A1B1_11D3_8FA9_0008C7809E09_.wvu.PrintTitles" localSheetId="5" hidden="1">#REF!,#REF!</definedName>
    <definedName name="Z_179EFE51_A1B1_11D3_8FA9_0008C7809E09_.wvu.PrintTitles" hidden="1">#REF!,#REF!</definedName>
    <definedName name="Z_179EFE52_A1B1_11D3_8FA9_0008C7809E09_.wvu.PrintArea" localSheetId="5" hidden="1">#REF!</definedName>
    <definedName name="Z_179EFE52_A1B1_11D3_8FA9_0008C7809E09_.wvu.PrintArea" hidden="1">#REF!</definedName>
    <definedName name="Z_179EFE52_A1B1_11D3_8FA9_0008C7809E09_.wvu.PrintTitles" localSheetId="5" hidden="1">#REF!,#REF!</definedName>
    <definedName name="Z_179EFE52_A1B1_11D3_8FA9_0008C7809E09_.wvu.PrintTitles" hidden="1">#REF!,#REF!</definedName>
    <definedName name="Z_179EFE53_A1B1_11D3_8FA9_0008C7809E09_.wvu.PrintArea" localSheetId="5" hidden="1">#REF!</definedName>
    <definedName name="Z_179EFE53_A1B1_11D3_8FA9_0008C7809E09_.wvu.PrintArea" hidden="1">#REF!</definedName>
    <definedName name="Z_179EFE53_A1B1_11D3_8FA9_0008C7809E09_.wvu.PrintTitles" localSheetId="5" hidden="1">#REF!,#REF!</definedName>
    <definedName name="Z_179EFE53_A1B1_11D3_8FA9_0008C7809E09_.wvu.PrintTitles" hidden="1">#REF!,#REF!</definedName>
    <definedName name="Z_179EFE54_A1B1_11D3_8FA9_0008C7809E09_.wvu.PrintArea" localSheetId="5" hidden="1">#REF!</definedName>
    <definedName name="Z_179EFE54_A1B1_11D3_8FA9_0008C7809E09_.wvu.PrintArea" hidden="1">#REF!</definedName>
    <definedName name="Z_179EFE54_A1B1_11D3_8FA9_0008C7809E09_.wvu.PrintTitles" localSheetId="5" hidden="1">#REF!,#REF!</definedName>
    <definedName name="Z_179EFE54_A1B1_11D3_8FA9_0008C7809E09_.wvu.PrintTitles" hidden="1">#REF!,#REF!</definedName>
    <definedName name="Z_179EFE55_A1B1_11D3_8FA9_0008C7809E09_.wvu.PrintArea" localSheetId="5" hidden="1">#REF!</definedName>
    <definedName name="Z_179EFE55_A1B1_11D3_8FA9_0008C7809E09_.wvu.PrintArea" hidden="1">#REF!</definedName>
    <definedName name="Z_179EFE55_A1B1_11D3_8FA9_0008C7809E09_.wvu.PrintTitles" localSheetId="5" hidden="1">#REF!</definedName>
    <definedName name="Z_179EFE55_A1B1_11D3_8FA9_0008C7809E09_.wvu.PrintTitles" hidden="1">#REF!</definedName>
    <definedName name="Z_179EFE56_A1B1_11D3_8FA9_0008C7809E09_.wvu.PrintArea" localSheetId="5" hidden="1">#REF!</definedName>
    <definedName name="Z_179EFE56_A1B1_11D3_8FA9_0008C7809E09_.wvu.PrintArea" hidden="1">#REF!</definedName>
    <definedName name="Z_179EFE56_A1B1_11D3_8FA9_0008C7809E09_.wvu.PrintTitles" localSheetId="5" hidden="1">#REF!,#REF!</definedName>
    <definedName name="Z_179EFE56_A1B1_11D3_8FA9_0008C7809E09_.wvu.PrintTitles" hidden="1">#REF!,#REF!</definedName>
    <definedName name="Z_179EFE57_A1B1_11D3_8FA9_0008C7809E09_.wvu.PrintArea" localSheetId="5" hidden="1">#REF!</definedName>
    <definedName name="Z_179EFE57_A1B1_11D3_8FA9_0008C7809E09_.wvu.PrintArea" hidden="1">#REF!</definedName>
    <definedName name="Z_179EFE57_A1B1_11D3_8FA9_0008C7809E09_.wvu.PrintTitles" localSheetId="5" hidden="1">#REF!,#REF!</definedName>
    <definedName name="Z_179EFE57_A1B1_11D3_8FA9_0008C7809E09_.wvu.PrintTitles" hidden="1">#REF!,#REF!</definedName>
    <definedName name="Z_179EFE58_A1B1_11D3_8FA9_0008C7809E09_.wvu.PrintArea" localSheetId="5" hidden="1">#REF!</definedName>
    <definedName name="Z_179EFE58_A1B1_11D3_8FA9_0008C7809E09_.wvu.PrintArea" hidden="1">#REF!</definedName>
    <definedName name="Z_179EFE58_A1B1_11D3_8FA9_0008C7809E09_.wvu.PrintTitles" localSheetId="5" hidden="1">#REF!,#REF!</definedName>
    <definedName name="Z_179EFE58_A1B1_11D3_8FA9_0008C7809E09_.wvu.PrintTitles" hidden="1">#REF!,#REF!</definedName>
    <definedName name="Z_179EFE59_A1B1_11D3_8FA9_0008C7809E09_.wvu.PrintArea" localSheetId="5" hidden="1">#REF!</definedName>
    <definedName name="Z_179EFE59_A1B1_11D3_8FA9_0008C7809E09_.wvu.PrintArea" hidden="1">#REF!</definedName>
    <definedName name="Z_179EFE59_A1B1_11D3_8FA9_0008C7809E09_.wvu.PrintTitles" localSheetId="5" hidden="1">#REF!,#REF!</definedName>
    <definedName name="Z_179EFE59_A1B1_11D3_8FA9_0008C7809E09_.wvu.PrintTitles" hidden="1">#REF!,#REF!</definedName>
    <definedName name="Z_179EFE5A_A1B1_11D3_8FA9_0008C7809E09_.wvu.PrintArea" localSheetId="5" hidden="1">#REF!</definedName>
    <definedName name="Z_179EFE5A_A1B1_11D3_8FA9_0008C7809E09_.wvu.PrintArea" hidden="1">#REF!</definedName>
    <definedName name="Z_179EFE5A_A1B1_11D3_8FA9_0008C7809E09_.wvu.PrintTitles" localSheetId="5" hidden="1">#REF!,#REF!</definedName>
    <definedName name="Z_179EFE5A_A1B1_11D3_8FA9_0008C7809E09_.wvu.PrintTitles" hidden="1">#REF!,#REF!</definedName>
    <definedName name="Z_1DA8B6E2_5DE1_11D2_8EEC_0008C7BCAF29_.wvu.PrintArea" localSheetId="5" hidden="1">#REF!</definedName>
    <definedName name="Z_1DA8B6E2_5DE1_11D2_8EEC_0008C7BCAF29_.wvu.PrintArea" hidden="1">#REF!</definedName>
    <definedName name="Z_1DA8B6E2_5DE1_11D2_8EEC_0008C7BCAF29_.wvu.PrintTitles" localSheetId="5" hidden="1">#REF!</definedName>
    <definedName name="Z_1DA8B6E2_5DE1_11D2_8EEC_0008C7BCAF29_.wvu.PrintTitles" hidden="1">#REF!</definedName>
    <definedName name="Z_1DA8B6F1_5DE1_11D2_8EEC_0008C7BCAF29_.wvu.PrintArea" localSheetId="5" hidden="1">#REF!</definedName>
    <definedName name="Z_1DA8B6F1_5DE1_11D2_8EEC_0008C7BCAF29_.wvu.PrintArea" hidden="1">#REF!</definedName>
    <definedName name="Z_1DA8B6F1_5DE1_11D2_8EEC_0008C7BCAF29_.wvu.PrintTitles" localSheetId="5" hidden="1">#REF!</definedName>
    <definedName name="Z_1DA8B6F1_5DE1_11D2_8EEC_0008C7BCAF29_.wvu.PrintTitles" hidden="1">#REF!</definedName>
    <definedName name="Z_1DA8B6FE_5DE1_11D2_8EEC_0008C7BCAF29_.wvu.PrintArea" localSheetId="5" hidden="1">#REF!</definedName>
    <definedName name="Z_1DA8B6FE_5DE1_11D2_8EEC_0008C7BCAF29_.wvu.PrintArea" hidden="1">#REF!</definedName>
    <definedName name="Z_1DA8B6FE_5DE1_11D2_8EEC_0008C7BCAF29_.wvu.PrintTitles" localSheetId="5" hidden="1">#REF!,#REF!</definedName>
    <definedName name="Z_1DA8B6FE_5DE1_11D2_8EEC_0008C7BCAF29_.wvu.PrintTitles" hidden="1">#REF!,#REF!</definedName>
    <definedName name="Z_2DA61901_F1AB_11D2_8EBB_0008C77C0743_.wvu.PrintArea" localSheetId="5" hidden="1">#REF!</definedName>
    <definedName name="Z_2DA61901_F1AB_11D2_8EBB_0008C77C0743_.wvu.PrintArea" hidden="1">#REF!</definedName>
    <definedName name="Z_2DA61901_F1AB_11D2_8EBB_0008C77C0743_.wvu.PrintTitles" localSheetId="5" hidden="1">#REF!</definedName>
    <definedName name="Z_2DA61901_F1AB_11D2_8EBB_0008C77C0743_.wvu.PrintTitles" hidden="1">#REF!</definedName>
    <definedName name="Z_2DA61914_F1AB_11D2_8EBB_0008C77C0743_.wvu.PrintArea" localSheetId="5" hidden="1">#REF!</definedName>
    <definedName name="Z_2DA61914_F1AB_11D2_8EBB_0008C77C0743_.wvu.PrintArea" hidden="1">#REF!</definedName>
    <definedName name="Z_2DA61914_F1AB_11D2_8EBB_0008C77C0743_.wvu.PrintTitles" localSheetId="5" hidden="1">#REF!</definedName>
    <definedName name="Z_2DA61914_F1AB_11D2_8EBB_0008C77C0743_.wvu.PrintTitles" hidden="1">#REF!</definedName>
    <definedName name="Z_2DA61924_F1AB_11D2_8EBB_0008C77C0743_.wvu.PrintArea" localSheetId="5" hidden="1">#REF!</definedName>
    <definedName name="Z_2DA61924_F1AB_11D2_8EBB_0008C77C0743_.wvu.PrintArea" hidden="1">#REF!</definedName>
    <definedName name="Z_2DA61924_F1AB_11D2_8EBB_0008C77C0743_.wvu.PrintTitles" localSheetId="5" hidden="1">#REF!,#REF!</definedName>
    <definedName name="Z_2DA61924_F1AB_11D2_8EBB_0008C77C0743_.wvu.PrintTitles" hidden="1">#REF!,#REF!</definedName>
    <definedName name="Z_3FBA103C_5DE2_11D2_8EE8_0008C77CC149_.wvu.PrintArea" localSheetId="5" hidden="1">#REF!</definedName>
    <definedName name="Z_3FBA103C_5DE2_11D2_8EE8_0008C77CC149_.wvu.PrintArea" hidden="1">#REF!</definedName>
    <definedName name="Z_3FBA103C_5DE2_11D2_8EE8_0008C77CC149_.wvu.PrintTitles" localSheetId="5" hidden="1">#REF!</definedName>
    <definedName name="Z_3FBA103C_5DE2_11D2_8EE8_0008C77CC149_.wvu.PrintTitles" hidden="1">#REF!</definedName>
    <definedName name="Z_3FBA104B_5DE2_11D2_8EE8_0008C77CC149_.wvu.PrintArea" localSheetId="5" hidden="1">#REF!</definedName>
    <definedName name="Z_3FBA104B_5DE2_11D2_8EE8_0008C77CC149_.wvu.PrintArea" hidden="1">#REF!</definedName>
    <definedName name="Z_3FBA104B_5DE2_11D2_8EE8_0008C77CC149_.wvu.PrintTitles" localSheetId="5" hidden="1">#REF!</definedName>
    <definedName name="Z_3FBA104B_5DE2_11D2_8EE8_0008C77CC149_.wvu.PrintTitles" hidden="1">#REF!</definedName>
    <definedName name="Z_3FBA1058_5DE2_11D2_8EE8_0008C77CC149_.wvu.PrintArea" localSheetId="5" hidden="1">#REF!</definedName>
    <definedName name="Z_3FBA1058_5DE2_11D2_8EE8_0008C77CC149_.wvu.PrintArea" hidden="1">#REF!</definedName>
    <definedName name="Z_3FBA1058_5DE2_11D2_8EE8_0008C77CC149_.wvu.PrintTitles" localSheetId="5" hidden="1">#REF!,#REF!</definedName>
    <definedName name="Z_3FBA1058_5DE2_11D2_8EE8_0008C77CC149_.wvu.PrintTitles" hidden="1">#REF!,#REF!</definedName>
    <definedName name="Z_3FE15DB3_17FC_11D2_8E97_0008C77CC149_.wvu.PrintArea" localSheetId="5" hidden="1">#REF!</definedName>
    <definedName name="Z_3FE15DB3_17FC_11D2_8E97_0008C77CC149_.wvu.PrintArea" hidden="1">#REF!</definedName>
    <definedName name="Z_3FE15DB3_17FC_11D2_8E97_0008C77CC149_.wvu.PrintTitles" localSheetId="5" hidden="1">#REF!</definedName>
    <definedName name="Z_3FE15DB3_17FC_11D2_8E97_0008C77CC149_.wvu.PrintTitles" hidden="1">#REF!</definedName>
    <definedName name="Z_3FE15DC2_17FC_11D2_8E97_0008C77CC149_.wvu.PrintArea" localSheetId="5" hidden="1">#REF!</definedName>
    <definedName name="Z_3FE15DC2_17FC_11D2_8E97_0008C77CC149_.wvu.PrintArea" hidden="1">#REF!</definedName>
    <definedName name="Z_3FE15DC2_17FC_11D2_8E97_0008C77CC149_.wvu.PrintTitles" localSheetId="5" hidden="1">#REF!</definedName>
    <definedName name="Z_3FE15DC2_17FC_11D2_8E97_0008C77CC149_.wvu.PrintTitles" hidden="1">#REF!</definedName>
    <definedName name="Z_3FE15DCF_17FC_11D2_8E97_0008C77CC149_.wvu.PrintArea" localSheetId="5" hidden="1">#REF!</definedName>
    <definedName name="Z_3FE15DCF_17FC_11D2_8E97_0008C77CC149_.wvu.PrintArea" hidden="1">#REF!</definedName>
    <definedName name="Z_3FE15DCF_17FC_11D2_8E97_0008C77CC149_.wvu.PrintTitles" localSheetId="5" hidden="1">#REF!,#REF!</definedName>
    <definedName name="Z_3FE15DCF_17FC_11D2_8E97_0008C77CC149_.wvu.PrintTitles" hidden="1">#REF!,#REF!</definedName>
    <definedName name="Z_4CC3570C_99A5_11D2_8E90_0008C7BCAF29_.wvu.PrintArea" localSheetId="5" hidden="1">#REF!</definedName>
    <definedName name="Z_4CC3570C_99A5_11D2_8E90_0008C7BCAF29_.wvu.PrintArea" hidden="1">#REF!</definedName>
    <definedName name="Z_4CC3570C_99A5_11D2_8E90_0008C7BCAF29_.wvu.PrintTitles" localSheetId="5" hidden="1">#REF!,#REF!</definedName>
    <definedName name="Z_4CC3570C_99A5_11D2_8E90_0008C7BCAF29_.wvu.PrintTitles" hidden="1">#REF!,#REF!</definedName>
    <definedName name="Z_4CC3570F_99A5_11D2_8E90_0008C7BCAF29_.wvu.PrintArea" localSheetId="5" hidden="1">#REF!</definedName>
    <definedName name="Z_4CC3570F_99A5_11D2_8E90_0008C7BCAF29_.wvu.PrintArea" hidden="1">#REF!</definedName>
    <definedName name="Z_4CC3570F_99A5_11D2_8E90_0008C7BCAF29_.wvu.PrintTitles" localSheetId="5" hidden="1">#REF!</definedName>
    <definedName name="Z_4CC3570F_99A5_11D2_8E90_0008C7BCAF29_.wvu.PrintTitles" hidden="1">#REF!</definedName>
    <definedName name="Z_4CC35714_99A5_11D2_8E90_0008C7BCAF29_.wvu.PrintArea" localSheetId="5" hidden="1">#REF!</definedName>
    <definedName name="Z_4CC35714_99A5_11D2_8E90_0008C7BCAF29_.wvu.PrintArea" hidden="1">#REF!</definedName>
    <definedName name="Z_4CC35714_99A5_11D2_8E90_0008C7BCAF29_.wvu.PrintTitles" localSheetId="5" hidden="1">#REF!,#REF!</definedName>
    <definedName name="Z_4CC35714_99A5_11D2_8E90_0008C7BCAF29_.wvu.PrintTitles" hidden="1">#REF!,#REF!</definedName>
    <definedName name="Z_4CC35716_99A5_11D2_8E90_0008C7BCAF29_.wvu.PrintArea" localSheetId="5" hidden="1">#REF!</definedName>
    <definedName name="Z_4CC35716_99A5_11D2_8E90_0008C7BCAF29_.wvu.PrintArea" hidden="1">#REF!</definedName>
    <definedName name="Z_4CC35716_99A5_11D2_8E90_0008C7BCAF29_.wvu.PrintTitles" localSheetId="5" hidden="1">#REF!,#REF!</definedName>
    <definedName name="Z_4CC35716_99A5_11D2_8E90_0008C7BCAF29_.wvu.PrintTitles" hidden="1">#REF!,#REF!</definedName>
    <definedName name="Z_4CC35719_99A5_11D2_8E90_0008C7BCAF29_.wvu.PrintArea" localSheetId="5" hidden="1">#REF!</definedName>
    <definedName name="Z_4CC35719_99A5_11D2_8E90_0008C7BCAF29_.wvu.PrintArea" hidden="1">#REF!</definedName>
    <definedName name="Z_4CC35719_99A5_11D2_8E90_0008C7BCAF29_.wvu.PrintTitles" localSheetId="5" hidden="1">#REF!</definedName>
    <definedName name="Z_4CC35719_99A5_11D2_8E90_0008C7BCAF29_.wvu.PrintTitles" hidden="1">#REF!</definedName>
    <definedName name="Z_4CC3571E_99A5_11D2_8E90_0008C7BCAF29_.wvu.PrintArea" localSheetId="5" hidden="1">#REF!</definedName>
    <definedName name="Z_4CC3571E_99A5_11D2_8E90_0008C7BCAF29_.wvu.PrintArea" hidden="1">#REF!</definedName>
    <definedName name="Z_4CC3571E_99A5_11D2_8E90_0008C7BCAF29_.wvu.PrintTitles" localSheetId="5" hidden="1">#REF!,#REF!</definedName>
    <definedName name="Z_4CC3571E_99A5_11D2_8E90_0008C7BCAF29_.wvu.PrintTitles" hidden="1">#REF!,#REF!</definedName>
    <definedName name="Z_4CC35721_99A5_11D2_8E90_0008C7BCAF29_.wvu.PrintArea" localSheetId="5" hidden="1">#REF!</definedName>
    <definedName name="Z_4CC35721_99A5_11D2_8E90_0008C7BCAF29_.wvu.PrintArea" hidden="1">#REF!</definedName>
    <definedName name="Z_4CC35721_99A5_11D2_8E90_0008C7BCAF29_.wvu.PrintTitles" localSheetId="5" hidden="1">#REF!,#REF!</definedName>
    <definedName name="Z_4CC35721_99A5_11D2_8E90_0008C7BCAF29_.wvu.PrintTitles" hidden="1">#REF!,#REF!</definedName>
    <definedName name="Z_5F95E421_892A_11D2_8E7F_0008C7809E09_.wvu.PrintArea" localSheetId="5" hidden="1">#REF!</definedName>
    <definedName name="Z_5F95E421_892A_11D2_8E7F_0008C7809E09_.wvu.PrintArea" hidden="1">#REF!</definedName>
    <definedName name="Z_5F95E421_892A_11D2_8E7F_0008C7809E09_.wvu.PrintTitles" localSheetId="5" hidden="1">#REF!,#REF!</definedName>
    <definedName name="Z_5F95E421_892A_11D2_8E7F_0008C7809E09_.wvu.PrintTitles" hidden="1">#REF!,#REF!</definedName>
    <definedName name="Z_5F95E424_892A_11D2_8E7F_0008C7809E09_.wvu.PrintArea" localSheetId="5" hidden="1">#REF!</definedName>
    <definedName name="Z_5F95E424_892A_11D2_8E7F_0008C7809E09_.wvu.PrintArea" hidden="1">#REF!</definedName>
    <definedName name="Z_5F95E424_892A_11D2_8E7F_0008C7809E09_.wvu.PrintTitles" localSheetId="5" hidden="1">#REF!</definedName>
    <definedName name="Z_5F95E424_892A_11D2_8E7F_0008C7809E09_.wvu.PrintTitles" hidden="1">#REF!</definedName>
    <definedName name="Z_5F95E429_892A_11D2_8E7F_0008C7809E09_.wvu.PrintArea" localSheetId="5" hidden="1">#REF!</definedName>
    <definedName name="Z_5F95E429_892A_11D2_8E7F_0008C7809E09_.wvu.PrintArea" hidden="1">#REF!</definedName>
    <definedName name="Z_5F95E429_892A_11D2_8E7F_0008C7809E09_.wvu.PrintTitles" localSheetId="5" hidden="1">#REF!,#REF!</definedName>
    <definedName name="Z_5F95E429_892A_11D2_8E7F_0008C7809E09_.wvu.PrintTitles" hidden="1">#REF!,#REF!</definedName>
    <definedName name="Z_5F95E42B_892A_11D2_8E7F_0008C7809E09_.wvu.PrintArea" localSheetId="5" hidden="1">#REF!</definedName>
    <definedName name="Z_5F95E42B_892A_11D2_8E7F_0008C7809E09_.wvu.PrintArea" hidden="1">#REF!</definedName>
    <definedName name="Z_5F95E42B_892A_11D2_8E7F_0008C7809E09_.wvu.PrintTitles" localSheetId="5" hidden="1">#REF!,#REF!</definedName>
    <definedName name="Z_5F95E42B_892A_11D2_8E7F_0008C7809E09_.wvu.PrintTitles" hidden="1">#REF!,#REF!</definedName>
    <definedName name="Z_5F95E42E_892A_11D2_8E7F_0008C7809E09_.wvu.PrintArea" localSheetId="5" hidden="1">#REF!</definedName>
    <definedName name="Z_5F95E42E_892A_11D2_8E7F_0008C7809E09_.wvu.PrintArea" hidden="1">#REF!</definedName>
    <definedName name="Z_5F95E42E_892A_11D2_8E7F_0008C7809E09_.wvu.PrintTitles" localSheetId="5" hidden="1">#REF!</definedName>
    <definedName name="Z_5F95E42E_892A_11D2_8E7F_0008C7809E09_.wvu.PrintTitles" hidden="1">#REF!</definedName>
    <definedName name="Z_5F95E433_892A_11D2_8E7F_0008C7809E09_.wvu.PrintArea" localSheetId="5" hidden="1">#REF!</definedName>
    <definedName name="Z_5F95E433_892A_11D2_8E7F_0008C7809E09_.wvu.PrintArea" hidden="1">#REF!</definedName>
    <definedName name="Z_5F95E433_892A_11D2_8E7F_0008C7809E09_.wvu.PrintTitles" localSheetId="5" hidden="1">#REF!,#REF!</definedName>
    <definedName name="Z_5F95E433_892A_11D2_8E7F_0008C7809E09_.wvu.PrintTitles" hidden="1">#REF!,#REF!</definedName>
    <definedName name="Z_5F95E436_892A_11D2_8E7F_0008C7809E09_.wvu.PrintArea" localSheetId="5" hidden="1">#REF!</definedName>
    <definedName name="Z_5F95E436_892A_11D2_8E7F_0008C7809E09_.wvu.PrintArea" hidden="1">#REF!</definedName>
    <definedName name="Z_5F95E436_892A_11D2_8E7F_0008C7809E09_.wvu.PrintTitles" localSheetId="5" hidden="1">#REF!,#REF!</definedName>
    <definedName name="Z_5F95E436_892A_11D2_8E7F_0008C7809E09_.wvu.PrintTitles" hidden="1">#REF!,#REF!</definedName>
    <definedName name="Z_61DB0F02_10ED_11D2_8E73_0008C77C0743_.wvu.PrintArea" localSheetId="5" hidden="1">#REF!</definedName>
    <definedName name="Z_61DB0F02_10ED_11D2_8E73_0008C77C0743_.wvu.PrintArea" hidden="1">#REF!</definedName>
    <definedName name="Z_61DB0F02_10ED_11D2_8E73_0008C77C0743_.wvu.PrintTitles" localSheetId="5" hidden="1">#REF!</definedName>
    <definedName name="Z_61DB0F02_10ED_11D2_8E73_0008C77C0743_.wvu.PrintTitles" hidden="1">#REF!</definedName>
    <definedName name="Z_61DB0F11_10ED_11D2_8E73_0008C77C0743_.wvu.PrintArea" localSheetId="5" hidden="1">#REF!</definedName>
    <definedName name="Z_61DB0F11_10ED_11D2_8E73_0008C77C0743_.wvu.PrintArea" hidden="1">#REF!</definedName>
    <definedName name="Z_61DB0F11_10ED_11D2_8E73_0008C77C0743_.wvu.PrintTitles" localSheetId="5" hidden="1">#REF!</definedName>
    <definedName name="Z_61DB0F11_10ED_11D2_8E73_0008C77C0743_.wvu.PrintTitles" hidden="1">#REF!</definedName>
    <definedName name="Z_61DB0F1E_10ED_11D2_8E73_0008C77C0743_.wvu.PrintArea" localSheetId="5" hidden="1">#REF!</definedName>
    <definedName name="Z_61DB0F1E_10ED_11D2_8E73_0008C77C0743_.wvu.PrintArea" hidden="1">#REF!</definedName>
    <definedName name="Z_61DB0F1E_10ED_11D2_8E73_0008C77C0743_.wvu.PrintTitles" localSheetId="5" hidden="1">#REF!,#REF!</definedName>
    <definedName name="Z_61DB0F1E_10ED_11D2_8E73_0008C77C0743_.wvu.PrintTitles" hidden="1">#REF!,#REF!</definedName>
    <definedName name="Z_6749F589_14FD_11D3_8EF9_0008C7BCAF29_.wvu.PrintArea" localSheetId="5" hidden="1">#REF!</definedName>
    <definedName name="Z_6749F589_14FD_11D3_8EF9_0008C7BCAF29_.wvu.PrintArea" hidden="1">#REF!</definedName>
    <definedName name="Z_6749F589_14FD_11D3_8EF9_0008C7BCAF29_.wvu.PrintTitles" localSheetId="5" hidden="1">#REF!</definedName>
    <definedName name="Z_6749F589_14FD_11D3_8EF9_0008C7BCAF29_.wvu.PrintTitles" hidden="1">#REF!</definedName>
    <definedName name="Z_6749F59C_14FD_11D3_8EF9_0008C7BCAF29_.wvu.PrintArea" localSheetId="5" hidden="1">#REF!</definedName>
    <definedName name="Z_6749F59C_14FD_11D3_8EF9_0008C7BCAF29_.wvu.PrintArea" hidden="1">#REF!</definedName>
    <definedName name="Z_6749F59C_14FD_11D3_8EF9_0008C7BCAF29_.wvu.PrintTitles" localSheetId="5" hidden="1">#REF!</definedName>
    <definedName name="Z_6749F59C_14FD_11D3_8EF9_0008C7BCAF29_.wvu.PrintTitles" hidden="1">#REF!</definedName>
    <definedName name="Z_6749F5AC_14FD_11D3_8EF9_0008C7BCAF29_.wvu.PrintArea" localSheetId="5" hidden="1">#REF!</definedName>
    <definedName name="Z_6749F5AC_14FD_11D3_8EF9_0008C7BCAF29_.wvu.PrintArea" hidden="1">#REF!</definedName>
    <definedName name="Z_6749F5AC_14FD_11D3_8EF9_0008C7BCAF29_.wvu.PrintTitles" localSheetId="5" hidden="1">#REF!,#REF!</definedName>
    <definedName name="Z_6749F5AC_14FD_11D3_8EF9_0008C7BCAF29_.wvu.PrintTitles" hidden="1">#REF!,#REF!</definedName>
    <definedName name="Z_68F84A93_5E0B_11D2_8EEE_0008C7BCAF29_.wvu.PrintArea" localSheetId="5" hidden="1">#REF!</definedName>
    <definedName name="Z_68F84A93_5E0B_11D2_8EEE_0008C7BCAF29_.wvu.PrintArea" hidden="1">#REF!</definedName>
    <definedName name="Z_68F84A93_5E0B_11D2_8EEE_0008C7BCAF29_.wvu.PrintTitles" localSheetId="5" hidden="1">#REF!</definedName>
    <definedName name="Z_68F84A93_5E0B_11D2_8EEE_0008C7BCAF29_.wvu.PrintTitles" hidden="1">#REF!</definedName>
    <definedName name="Z_68F84AA2_5E0B_11D2_8EEE_0008C7BCAF29_.wvu.PrintArea" localSheetId="5" hidden="1">#REF!</definedName>
    <definedName name="Z_68F84AA2_5E0B_11D2_8EEE_0008C7BCAF29_.wvu.PrintArea" hidden="1">#REF!</definedName>
    <definedName name="Z_68F84AA2_5E0B_11D2_8EEE_0008C7BCAF29_.wvu.PrintTitles" localSheetId="5" hidden="1">#REF!</definedName>
    <definedName name="Z_68F84AA2_5E0B_11D2_8EEE_0008C7BCAF29_.wvu.PrintTitles" hidden="1">#REF!</definedName>
    <definedName name="Z_68F84AAF_5E0B_11D2_8EEE_0008C7BCAF29_.wvu.PrintArea" localSheetId="5" hidden="1">#REF!</definedName>
    <definedName name="Z_68F84AAF_5E0B_11D2_8EEE_0008C7BCAF29_.wvu.PrintArea" hidden="1">#REF!</definedName>
    <definedName name="Z_68F84AAF_5E0B_11D2_8EEE_0008C7BCAF29_.wvu.PrintTitles" localSheetId="5" hidden="1">#REF!,#REF!</definedName>
    <definedName name="Z_68F84AAF_5E0B_11D2_8EEE_0008C7BCAF29_.wvu.PrintTitles" hidden="1">#REF!,#REF!</definedName>
    <definedName name="Z_68F84ABA_5E0B_11D2_8EEE_0008C7BCAF29_.wvu.PrintArea" localSheetId="5" hidden="1">#REF!</definedName>
    <definedName name="Z_68F84ABA_5E0B_11D2_8EEE_0008C7BCAF29_.wvu.PrintArea" hidden="1">#REF!</definedName>
    <definedName name="Z_68F84ABA_5E0B_11D2_8EEE_0008C7BCAF29_.wvu.PrintTitles" localSheetId="5" hidden="1">#REF!,#REF!</definedName>
    <definedName name="Z_68F84ABA_5E0B_11D2_8EEE_0008C7BCAF29_.wvu.PrintTitles" hidden="1">#REF!,#REF!</definedName>
    <definedName name="Z_68F84ABC_5E0B_11D2_8EEE_0008C7BCAF29_.wvu.PrintArea" localSheetId="5" hidden="1">#REF!</definedName>
    <definedName name="Z_68F84ABC_5E0B_11D2_8EEE_0008C7BCAF29_.wvu.PrintArea" hidden="1">#REF!</definedName>
    <definedName name="Z_68F84ABC_5E0B_11D2_8EEE_0008C7BCAF29_.wvu.PrintTitles" localSheetId="5" hidden="1">#REF!</definedName>
    <definedName name="Z_68F84ABC_5E0B_11D2_8EEE_0008C7BCAF29_.wvu.PrintTitles" hidden="1">#REF!</definedName>
    <definedName name="Z_68F84ABF_5E0B_11D2_8EEE_0008C7BCAF29_.wvu.PrintArea" localSheetId="5" hidden="1">#REF!</definedName>
    <definedName name="Z_68F84ABF_5E0B_11D2_8EEE_0008C7BCAF29_.wvu.PrintArea" hidden="1">#REF!</definedName>
    <definedName name="Z_68F84ABF_5E0B_11D2_8EEE_0008C7BCAF29_.wvu.PrintTitles" localSheetId="5" hidden="1">#REF!,#REF!</definedName>
    <definedName name="Z_68F84ABF_5E0B_11D2_8EEE_0008C7BCAF29_.wvu.PrintTitles" hidden="1">#REF!,#REF!</definedName>
    <definedName name="Z_68F84AC1_5E0B_11D2_8EEE_0008C7BCAF29_.wvu.PrintArea" localSheetId="5" hidden="1">#REF!</definedName>
    <definedName name="Z_68F84AC1_5E0B_11D2_8EEE_0008C7BCAF29_.wvu.PrintArea" hidden="1">#REF!</definedName>
    <definedName name="Z_68F84AC1_5E0B_11D2_8EEE_0008C7BCAF29_.wvu.PrintTitles" localSheetId="5" hidden="1">#REF!,#REF!</definedName>
    <definedName name="Z_68F84AC1_5E0B_11D2_8EEE_0008C7BCAF29_.wvu.PrintTitles" hidden="1">#REF!,#REF!</definedName>
    <definedName name="Z_68F84AC3_5E0B_11D2_8EEE_0008C7BCAF29_.wvu.PrintArea" localSheetId="5" hidden="1">#REF!</definedName>
    <definedName name="Z_68F84AC3_5E0B_11D2_8EEE_0008C7BCAF29_.wvu.PrintArea" hidden="1">#REF!</definedName>
    <definedName name="Z_68F84AC3_5E0B_11D2_8EEE_0008C7BCAF29_.wvu.PrintTitles" localSheetId="5" hidden="1">#REF!</definedName>
    <definedName name="Z_68F84AC3_5E0B_11D2_8EEE_0008C7BCAF29_.wvu.PrintTitles" hidden="1">#REF!</definedName>
    <definedName name="Z_68F84AC6_5E0B_11D2_8EEE_0008C7BCAF29_.wvu.PrintArea" localSheetId="5" hidden="1">#REF!</definedName>
    <definedName name="Z_68F84AC6_5E0B_11D2_8EEE_0008C7BCAF29_.wvu.PrintArea" hidden="1">#REF!</definedName>
    <definedName name="Z_68F84AC6_5E0B_11D2_8EEE_0008C7BCAF29_.wvu.PrintTitles" localSheetId="5" hidden="1">#REF!,#REF!</definedName>
    <definedName name="Z_68F84AC6_5E0B_11D2_8EEE_0008C7BCAF29_.wvu.PrintTitles" hidden="1">#REF!,#REF!</definedName>
    <definedName name="Z_68F84AC8_5E0B_11D2_8EEE_0008C7BCAF29_.wvu.PrintArea" localSheetId="5" hidden="1">#REF!</definedName>
    <definedName name="Z_68F84AC8_5E0B_11D2_8EEE_0008C7BCAF29_.wvu.PrintArea" hidden="1">#REF!</definedName>
    <definedName name="Z_68F84AC8_5E0B_11D2_8EEE_0008C7BCAF29_.wvu.PrintTitles" localSheetId="5" hidden="1">#REF!,#REF!</definedName>
    <definedName name="Z_68F84AC8_5E0B_11D2_8EEE_0008C7BCAF29_.wvu.PrintTitles" hidden="1">#REF!,#REF!</definedName>
    <definedName name="Z_68F84ACE_5E0B_11D2_8EEE_0008C7BCAF29_.wvu.PrintArea" localSheetId="5" hidden="1">#REF!</definedName>
    <definedName name="Z_68F84ACE_5E0B_11D2_8EEE_0008C7BCAF29_.wvu.PrintArea" hidden="1">#REF!</definedName>
    <definedName name="Z_68F84ACE_5E0B_11D2_8EEE_0008C7BCAF29_.wvu.PrintTitles" localSheetId="5" hidden="1">#REF!</definedName>
    <definedName name="Z_68F84ACE_5E0B_11D2_8EEE_0008C7BCAF29_.wvu.PrintTitles" hidden="1">#REF!</definedName>
    <definedName name="Z_68F84ADD_5E0B_11D2_8EEE_0008C7BCAF29_.wvu.PrintArea" localSheetId="5" hidden="1">#REF!</definedName>
    <definedName name="Z_68F84ADD_5E0B_11D2_8EEE_0008C7BCAF29_.wvu.PrintArea" hidden="1">#REF!</definedName>
    <definedName name="Z_68F84ADD_5E0B_11D2_8EEE_0008C7BCAF29_.wvu.PrintTitles" localSheetId="5" hidden="1">#REF!</definedName>
    <definedName name="Z_68F84ADD_5E0B_11D2_8EEE_0008C7BCAF29_.wvu.PrintTitles" hidden="1">#REF!</definedName>
    <definedName name="Z_68F84AEA_5E0B_11D2_8EEE_0008C7BCAF29_.wvu.PrintArea" localSheetId="5" hidden="1">#REF!</definedName>
    <definedName name="Z_68F84AEA_5E0B_11D2_8EEE_0008C7BCAF29_.wvu.PrintArea" hidden="1">#REF!</definedName>
    <definedName name="Z_68F84AEA_5E0B_11D2_8EEE_0008C7BCAF29_.wvu.PrintTitles" localSheetId="5" hidden="1">#REF!,#REF!</definedName>
    <definedName name="Z_68F84AEA_5E0B_11D2_8EEE_0008C7BCAF29_.wvu.PrintTitles" hidden="1">#REF!,#REF!</definedName>
    <definedName name="Z_68F84AF6_5E0B_11D2_8EEE_0008C7BCAF29_.wvu.PrintArea" localSheetId="5" hidden="1">#REF!</definedName>
    <definedName name="Z_68F84AF6_5E0B_11D2_8EEE_0008C7BCAF29_.wvu.PrintArea" hidden="1">#REF!</definedName>
    <definedName name="Z_68F84AF6_5E0B_11D2_8EEE_0008C7BCAF29_.wvu.PrintTitles" localSheetId="5" hidden="1">#REF!,#REF!</definedName>
    <definedName name="Z_68F84AF6_5E0B_11D2_8EEE_0008C7BCAF29_.wvu.PrintTitles" hidden="1">#REF!,#REF!</definedName>
    <definedName name="Z_68F84AF9_5E0B_11D2_8EEE_0008C7BCAF29_.wvu.PrintArea" localSheetId="5" hidden="1">#REF!</definedName>
    <definedName name="Z_68F84AF9_5E0B_11D2_8EEE_0008C7BCAF29_.wvu.PrintArea" hidden="1">#REF!</definedName>
    <definedName name="Z_68F84AF9_5E0B_11D2_8EEE_0008C7BCAF29_.wvu.PrintTitles" localSheetId="5" hidden="1">#REF!</definedName>
    <definedName name="Z_68F84AF9_5E0B_11D2_8EEE_0008C7BCAF29_.wvu.PrintTitles" hidden="1">#REF!</definedName>
    <definedName name="Z_68F84AFE_5E0B_11D2_8EEE_0008C7BCAF29_.wvu.PrintArea" localSheetId="5" hidden="1">#REF!</definedName>
    <definedName name="Z_68F84AFE_5E0B_11D2_8EEE_0008C7BCAF29_.wvu.PrintArea" hidden="1">#REF!</definedName>
    <definedName name="Z_68F84AFE_5E0B_11D2_8EEE_0008C7BCAF29_.wvu.PrintTitles" localSheetId="5" hidden="1">#REF!,#REF!</definedName>
    <definedName name="Z_68F84AFE_5E0B_11D2_8EEE_0008C7BCAF29_.wvu.PrintTitles" hidden="1">#REF!,#REF!</definedName>
    <definedName name="Z_68F84B00_5E0B_11D2_8EEE_0008C7BCAF29_.wvu.PrintArea" localSheetId="5" hidden="1">#REF!</definedName>
    <definedName name="Z_68F84B00_5E0B_11D2_8EEE_0008C7BCAF29_.wvu.PrintArea" hidden="1">#REF!</definedName>
    <definedName name="Z_68F84B00_5E0B_11D2_8EEE_0008C7BCAF29_.wvu.PrintTitles" localSheetId="5" hidden="1">#REF!,#REF!</definedName>
    <definedName name="Z_68F84B00_5E0B_11D2_8EEE_0008C7BCAF29_.wvu.PrintTitles" hidden="1">#REF!,#REF!</definedName>
    <definedName name="Z_68F84B03_5E0B_11D2_8EEE_0008C7BCAF29_.wvu.PrintArea" localSheetId="5" hidden="1">#REF!</definedName>
    <definedName name="Z_68F84B03_5E0B_11D2_8EEE_0008C7BCAF29_.wvu.PrintArea" hidden="1">#REF!</definedName>
    <definedName name="Z_68F84B03_5E0B_11D2_8EEE_0008C7BCAF29_.wvu.PrintTitles" localSheetId="5" hidden="1">#REF!</definedName>
    <definedName name="Z_68F84B03_5E0B_11D2_8EEE_0008C7BCAF29_.wvu.PrintTitles" hidden="1">#REF!</definedName>
    <definedName name="Z_68F84B08_5E0B_11D2_8EEE_0008C7BCAF29_.wvu.PrintArea" localSheetId="5" hidden="1">#REF!</definedName>
    <definedName name="Z_68F84B08_5E0B_11D2_8EEE_0008C7BCAF29_.wvu.PrintArea" hidden="1">#REF!</definedName>
    <definedName name="Z_68F84B08_5E0B_11D2_8EEE_0008C7BCAF29_.wvu.PrintTitles" localSheetId="5" hidden="1">#REF!,#REF!</definedName>
    <definedName name="Z_68F84B08_5E0B_11D2_8EEE_0008C7BCAF29_.wvu.PrintTitles" hidden="1">#REF!,#REF!</definedName>
    <definedName name="Z_68F84B0B_5E0B_11D2_8EEE_0008C7BCAF29_.wvu.PrintArea" localSheetId="5" hidden="1">#REF!</definedName>
    <definedName name="Z_68F84B0B_5E0B_11D2_8EEE_0008C7BCAF29_.wvu.PrintArea" hidden="1">#REF!</definedName>
    <definedName name="Z_68F84B0B_5E0B_11D2_8EEE_0008C7BCAF29_.wvu.PrintTitles" localSheetId="5" hidden="1">#REF!,#REF!</definedName>
    <definedName name="Z_68F84B0B_5E0B_11D2_8EEE_0008C7BCAF29_.wvu.PrintTitles" hidden="1">#REF!,#REF!</definedName>
    <definedName name="Z_68F84B11_5E0B_11D2_8EEE_0008C7BCAF29_.wvu.PrintArea" localSheetId="5" hidden="1">#REF!</definedName>
    <definedName name="Z_68F84B11_5E0B_11D2_8EEE_0008C7BCAF29_.wvu.PrintArea" hidden="1">#REF!</definedName>
    <definedName name="Z_68F84B11_5E0B_11D2_8EEE_0008C7BCAF29_.wvu.PrintTitles" localSheetId="5" hidden="1">#REF!,#REF!</definedName>
    <definedName name="Z_68F84B11_5E0B_11D2_8EEE_0008C7BCAF29_.wvu.PrintTitles" hidden="1">#REF!,#REF!</definedName>
    <definedName name="Z_68F84B14_5E0B_11D2_8EEE_0008C7BCAF29_.wvu.PrintArea" localSheetId="5" hidden="1">#REF!</definedName>
    <definedName name="Z_68F84B14_5E0B_11D2_8EEE_0008C7BCAF29_.wvu.PrintArea" hidden="1">#REF!</definedName>
    <definedName name="Z_68F84B14_5E0B_11D2_8EEE_0008C7BCAF29_.wvu.PrintTitles" localSheetId="5" hidden="1">#REF!</definedName>
    <definedName name="Z_68F84B14_5E0B_11D2_8EEE_0008C7BCAF29_.wvu.PrintTitles" hidden="1">#REF!</definedName>
    <definedName name="Z_68F84B19_5E0B_11D2_8EEE_0008C7BCAF29_.wvu.PrintArea" localSheetId="5" hidden="1">#REF!</definedName>
    <definedName name="Z_68F84B19_5E0B_11D2_8EEE_0008C7BCAF29_.wvu.PrintArea" hidden="1">#REF!</definedName>
    <definedName name="Z_68F84B19_5E0B_11D2_8EEE_0008C7BCAF29_.wvu.PrintTitles" localSheetId="5" hidden="1">#REF!,#REF!</definedName>
    <definedName name="Z_68F84B19_5E0B_11D2_8EEE_0008C7BCAF29_.wvu.PrintTitles" hidden="1">#REF!,#REF!</definedName>
    <definedName name="Z_68F84B1B_5E0B_11D2_8EEE_0008C7BCAF29_.wvu.PrintArea" localSheetId="5" hidden="1">#REF!</definedName>
    <definedName name="Z_68F84B1B_5E0B_11D2_8EEE_0008C7BCAF29_.wvu.PrintArea" hidden="1">#REF!</definedName>
    <definedName name="Z_68F84B1B_5E0B_11D2_8EEE_0008C7BCAF29_.wvu.PrintTitles" localSheetId="5" hidden="1">#REF!,#REF!</definedName>
    <definedName name="Z_68F84B1B_5E0B_11D2_8EEE_0008C7BCAF29_.wvu.PrintTitles" hidden="1">#REF!,#REF!</definedName>
    <definedName name="Z_68F84B1E_5E0B_11D2_8EEE_0008C7BCAF29_.wvu.PrintArea" localSheetId="5" hidden="1">#REF!</definedName>
    <definedName name="Z_68F84B1E_5E0B_11D2_8EEE_0008C7BCAF29_.wvu.PrintArea" hidden="1">#REF!</definedName>
    <definedName name="Z_68F84B1E_5E0B_11D2_8EEE_0008C7BCAF29_.wvu.PrintTitles" localSheetId="5" hidden="1">#REF!</definedName>
    <definedName name="Z_68F84B1E_5E0B_11D2_8EEE_0008C7BCAF29_.wvu.PrintTitles" hidden="1">#REF!</definedName>
    <definedName name="Z_68F84B23_5E0B_11D2_8EEE_0008C7BCAF29_.wvu.PrintArea" localSheetId="5" hidden="1">#REF!</definedName>
    <definedName name="Z_68F84B23_5E0B_11D2_8EEE_0008C7BCAF29_.wvu.PrintArea" hidden="1">#REF!</definedName>
    <definedName name="Z_68F84B23_5E0B_11D2_8EEE_0008C7BCAF29_.wvu.PrintTitles" localSheetId="5" hidden="1">#REF!,#REF!</definedName>
    <definedName name="Z_68F84B23_5E0B_11D2_8EEE_0008C7BCAF29_.wvu.PrintTitles" hidden="1">#REF!,#REF!</definedName>
    <definedName name="Z_68F84B26_5E0B_11D2_8EEE_0008C7BCAF29_.wvu.PrintArea" localSheetId="5" hidden="1">#REF!</definedName>
    <definedName name="Z_68F84B26_5E0B_11D2_8EEE_0008C7BCAF29_.wvu.PrintArea" hidden="1">#REF!</definedName>
    <definedName name="Z_68F84B26_5E0B_11D2_8EEE_0008C7BCAF29_.wvu.PrintTitles" localSheetId="5" hidden="1">#REF!,#REF!</definedName>
    <definedName name="Z_68F84B26_5E0B_11D2_8EEE_0008C7BCAF29_.wvu.PrintTitles" hidden="1">#REF!,#REF!</definedName>
    <definedName name="Z_76FBE7D5_5EAD_11D2_8EEF_0008C7BCAF29_.wvu.PrintArea" localSheetId="5" hidden="1">#REF!</definedName>
    <definedName name="Z_76FBE7D5_5EAD_11D2_8EEF_0008C7BCAF29_.wvu.PrintArea" hidden="1">#REF!</definedName>
    <definedName name="Z_76FBE7D5_5EAD_11D2_8EEF_0008C7BCAF29_.wvu.PrintTitles" localSheetId="5" hidden="1">#REF!,#REF!</definedName>
    <definedName name="Z_76FBE7D5_5EAD_11D2_8EEF_0008C7BCAF29_.wvu.PrintTitles" hidden="1">#REF!,#REF!</definedName>
    <definedName name="Z_76FBE7D7_5EAD_11D2_8EEF_0008C7BCAF29_.wvu.PrintArea" localSheetId="5" hidden="1">#REF!</definedName>
    <definedName name="Z_76FBE7D7_5EAD_11D2_8EEF_0008C7BCAF29_.wvu.PrintArea" hidden="1">#REF!</definedName>
    <definedName name="Z_76FBE7D7_5EAD_11D2_8EEF_0008C7BCAF29_.wvu.PrintTitles" localSheetId="5" hidden="1">#REF!</definedName>
    <definedName name="Z_76FBE7D7_5EAD_11D2_8EEF_0008C7BCAF29_.wvu.PrintTitles" hidden="1">#REF!</definedName>
    <definedName name="Z_76FBE7DA_5EAD_11D2_8EEF_0008C7BCAF29_.wvu.PrintArea" localSheetId="5" hidden="1">#REF!</definedName>
    <definedName name="Z_76FBE7DA_5EAD_11D2_8EEF_0008C7BCAF29_.wvu.PrintArea" hidden="1">#REF!</definedName>
    <definedName name="Z_76FBE7DA_5EAD_11D2_8EEF_0008C7BCAF29_.wvu.PrintTitles" localSheetId="5" hidden="1">#REF!,#REF!</definedName>
    <definedName name="Z_76FBE7DA_5EAD_11D2_8EEF_0008C7BCAF29_.wvu.PrintTitles" hidden="1">#REF!,#REF!</definedName>
    <definedName name="Z_76FBE7DC_5EAD_11D2_8EEF_0008C7BCAF29_.wvu.PrintArea" localSheetId="5" hidden="1">#REF!</definedName>
    <definedName name="Z_76FBE7DC_5EAD_11D2_8EEF_0008C7BCAF29_.wvu.PrintArea" hidden="1">#REF!</definedName>
    <definedName name="Z_76FBE7DC_5EAD_11D2_8EEF_0008C7BCAF29_.wvu.PrintTitles" localSheetId="5" hidden="1">#REF!,#REF!</definedName>
    <definedName name="Z_76FBE7DC_5EAD_11D2_8EEF_0008C7BCAF29_.wvu.PrintTitles" hidden="1">#REF!,#REF!</definedName>
    <definedName name="Z_76FBE7DE_5EAD_11D2_8EEF_0008C7BCAF29_.wvu.PrintArea" localSheetId="5" hidden="1">#REF!</definedName>
    <definedName name="Z_76FBE7DE_5EAD_11D2_8EEF_0008C7BCAF29_.wvu.PrintArea" hidden="1">#REF!</definedName>
    <definedName name="Z_76FBE7DE_5EAD_11D2_8EEF_0008C7BCAF29_.wvu.PrintTitles" localSheetId="5" hidden="1">#REF!</definedName>
    <definedName name="Z_76FBE7DE_5EAD_11D2_8EEF_0008C7BCAF29_.wvu.PrintTitles" hidden="1">#REF!</definedName>
    <definedName name="Z_76FBE7E1_5EAD_11D2_8EEF_0008C7BCAF29_.wvu.PrintArea" localSheetId="5" hidden="1">#REF!</definedName>
    <definedName name="Z_76FBE7E1_5EAD_11D2_8EEF_0008C7BCAF29_.wvu.PrintArea" hidden="1">#REF!</definedName>
    <definedName name="Z_76FBE7E1_5EAD_11D2_8EEF_0008C7BCAF29_.wvu.PrintTitles" localSheetId="5" hidden="1">#REF!,#REF!</definedName>
    <definedName name="Z_76FBE7E1_5EAD_11D2_8EEF_0008C7BCAF29_.wvu.PrintTitles" hidden="1">#REF!,#REF!</definedName>
    <definedName name="Z_76FBE7E3_5EAD_11D2_8EEF_0008C7BCAF29_.wvu.PrintArea" localSheetId="5" hidden="1">#REF!</definedName>
    <definedName name="Z_76FBE7E3_5EAD_11D2_8EEF_0008C7BCAF29_.wvu.PrintArea" hidden="1">#REF!</definedName>
    <definedName name="Z_76FBE7E3_5EAD_11D2_8EEF_0008C7BCAF29_.wvu.PrintTitles" localSheetId="5" hidden="1">#REF!,#REF!</definedName>
    <definedName name="Z_76FBE7E3_5EAD_11D2_8EEF_0008C7BCAF29_.wvu.PrintTitles" hidden="1">#REF!,#REF!</definedName>
    <definedName name="Z_974EFDB0_1051_11D2_8E71_0008C77C0743_.wvu.PrintArea" localSheetId="5" hidden="1">#REF!</definedName>
    <definedName name="Z_974EFDB0_1051_11D2_8E71_0008C77C0743_.wvu.PrintArea" hidden="1">#REF!</definedName>
    <definedName name="Z_974EFDB0_1051_11D2_8E71_0008C77C0743_.wvu.PrintTitles" localSheetId="5" hidden="1">#REF!,#REF!</definedName>
    <definedName name="Z_974EFDB0_1051_11D2_8E71_0008C77C0743_.wvu.PrintTitles" hidden="1">#REF!,#REF!</definedName>
    <definedName name="Z_974EFDB2_1051_11D2_8E71_0008C77C0743_.wvu.PrintArea" localSheetId="5" hidden="1">#REF!</definedName>
    <definedName name="Z_974EFDB2_1051_11D2_8E71_0008C77C0743_.wvu.PrintArea" hidden="1">#REF!</definedName>
    <definedName name="Z_974EFDB2_1051_11D2_8E71_0008C77C0743_.wvu.PrintTitles" localSheetId="5" hidden="1">#REF!</definedName>
    <definedName name="Z_974EFDB2_1051_11D2_8E71_0008C77C0743_.wvu.PrintTitles" hidden="1">#REF!</definedName>
    <definedName name="Z_974EFDB5_1051_11D2_8E71_0008C77C0743_.wvu.PrintArea" localSheetId="5" hidden="1">#REF!</definedName>
    <definedName name="Z_974EFDB5_1051_11D2_8E71_0008C77C0743_.wvu.PrintArea" hidden="1">#REF!</definedName>
    <definedName name="Z_974EFDB5_1051_11D2_8E71_0008C77C0743_.wvu.PrintTitles" localSheetId="5" hidden="1">#REF!,#REF!</definedName>
    <definedName name="Z_974EFDB5_1051_11D2_8E71_0008C77C0743_.wvu.PrintTitles" hidden="1">#REF!,#REF!</definedName>
    <definedName name="Z_974EFDB7_1051_11D2_8E71_0008C77C0743_.wvu.PrintArea" localSheetId="5" hidden="1">#REF!</definedName>
    <definedName name="Z_974EFDB7_1051_11D2_8E71_0008C77C0743_.wvu.PrintArea" hidden="1">#REF!</definedName>
    <definedName name="Z_974EFDB7_1051_11D2_8E71_0008C77C0743_.wvu.PrintTitles" localSheetId="5" hidden="1">#REF!,#REF!</definedName>
    <definedName name="Z_974EFDB7_1051_11D2_8E71_0008C77C0743_.wvu.PrintTitles" hidden="1">#REF!,#REF!</definedName>
    <definedName name="Z_974EFDB9_1051_11D2_8E71_0008C77C0743_.wvu.PrintArea" localSheetId="5" hidden="1">#REF!</definedName>
    <definedName name="Z_974EFDB9_1051_11D2_8E71_0008C77C0743_.wvu.PrintArea" hidden="1">#REF!</definedName>
    <definedName name="Z_974EFDB9_1051_11D2_8E71_0008C77C0743_.wvu.PrintTitles" localSheetId="5" hidden="1">#REF!</definedName>
    <definedName name="Z_974EFDB9_1051_11D2_8E71_0008C77C0743_.wvu.PrintTitles" hidden="1">#REF!</definedName>
    <definedName name="Z_974EFDBC_1051_11D2_8E71_0008C77C0743_.wvu.PrintArea" localSheetId="5" hidden="1">#REF!</definedName>
    <definedName name="Z_974EFDBC_1051_11D2_8E71_0008C77C0743_.wvu.PrintArea" hidden="1">#REF!</definedName>
    <definedName name="Z_974EFDBC_1051_11D2_8E71_0008C77C0743_.wvu.PrintTitles" localSheetId="5" hidden="1">#REF!,#REF!</definedName>
    <definedName name="Z_974EFDBC_1051_11D2_8E71_0008C77C0743_.wvu.PrintTitles" hidden="1">#REF!,#REF!</definedName>
    <definedName name="Z_974EFDBE_1051_11D2_8E71_0008C77C0743_.wvu.PrintArea" localSheetId="5" hidden="1">#REF!</definedName>
    <definedName name="Z_974EFDBE_1051_11D2_8E71_0008C77C0743_.wvu.PrintArea" hidden="1">#REF!</definedName>
    <definedName name="Z_974EFDBE_1051_11D2_8E71_0008C77C0743_.wvu.PrintTitles" localSheetId="5" hidden="1">#REF!,#REF!</definedName>
    <definedName name="Z_974EFDBE_1051_11D2_8E71_0008C77C0743_.wvu.PrintTitles" hidden="1">#REF!,#REF!</definedName>
    <definedName name="Z_A1DB4122_5E0E_11D2_8EC3_0008C77C0743_.wvu.PrintArea" localSheetId="5" hidden="1">#REF!</definedName>
    <definedName name="Z_A1DB4122_5E0E_11D2_8EC3_0008C77C0743_.wvu.PrintArea" hidden="1">#REF!</definedName>
    <definedName name="Z_A1DB4122_5E0E_11D2_8EC3_0008C77C0743_.wvu.PrintTitles" localSheetId="5" hidden="1">#REF!</definedName>
    <definedName name="Z_A1DB4122_5E0E_11D2_8EC3_0008C77C0743_.wvu.PrintTitles" hidden="1">#REF!</definedName>
    <definedName name="Z_A1DB4131_5E0E_11D2_8EC3_0008C77C0743_.wvu.PrintArea" localSheetId="5" hidden="1">#REF!</definedName>
    <definedName name="Z_A1DB4131_5E0E_11D2_8EC3_0008C77C0743_.wvu.PrintArea" hidden="1">#REF!</definedName>
    <definedName name="Z_A1DB4131_5E0E_11D2_8EC3_0008C77C0743_.wvu.PrintTitles" localSheetId="5" hidden="1">#REF!</definedName>
    <definedName name="Z_A1DB4131_5E0E_11D2_8EC3_0008C77C0743_.wvu.PrintTitles" hidden="1">#REF!</definedName>
    <definedName name="Z_A1DB413E_5E0E_11D2_8EC3_0008C77C0743_.wvu.PrintArea" localSheetId="5" hidden="1">#REF!</definedName>
    <definedName name="Z_A1DB413E_5E0E_11D2_8EC3_0008C77C0743_.wvu.PrintArea" hidden="1">#REF!</definedName>
    <definedName name="Z_A1DB413E_5E0E_11D2_8EC3_0008C77C0743_.wvu.PrintTitles" localSheetId="5" hidden="1">#REF!,#REF!</definedName>
    <definedName name="Z_A1DB413E_5E0E_11D2_8EC3_0008C77C0743_.wvu.PrintTitles" hidden="1">#REF!,#REF!</definedName>
    <definedName name="Z_A1DB414B_5E0E_11D2_8EC3_0008C77C0743_.wvu.PrintArea" localSheetId="5" hidden="1">#REF!</definedName>
    <definedName name="Z_A1DB414B_5E0E_11D2_8EC3_0008C77C0743_.wvu.PrintArea" hidden="1">#REF!</definedName>
    <definedName name="Z_A1DB414B_5E0E_11D2_8EC3_0008C77C0743_.wvu.PrintTitles" localSheetId="5" hidden="1">#REF!</definedName>
    <definedName name="Z_A1DB414B_5E0E_11D2_8EC3_0008C77C0743_.wvu.PrintTitles" hidden="1">#REF!</definedName>
    <definedName name="Z_A1DB415A_5E0E_11D2_8EC3_0008C77C0743_.wvu.PrintArea" localSheetId="5" hidden="1">#REF!</definedName>
    <definedName name="Z_A1DB415A_5E0E_11D2_8EC3_0008C77C0743_.wvu.PrintArea" hidden="1">#REF!</definedName>
    <definedName name="Z_A1DB415A_5E0E_11D2_8EC3_0008C77C0743_.wvu.PrintTitles" localSheetId="5" hidden="1">#REF!</definedName>
    <definedName name="Z_A1DB415A_5E0E_11D2_8EC3_0008C77C0743_.wvu.PrintTitles" hidden="1">#REF!</definedName>
    <definedName name="Z_A1DB4167_5E0E_11D2_8EC3_0008C77C0743_.wvu.PrintArea" localSheetId="5" hidden="1">#REF!</definedName>
    <definedName name="Z_A1DB4167_5E0E_11D2_8EC3_0008C77C0743_.wvu.PrintArea" hidden="1">#REF!</definedName>
    <definedName name="Z_A1DB4167_5E0E_11D2_8EC3_0008C77C0743_.wvu.PrintTitles" localSheetId="5" hidden="1">#REF!,#REF!</definedName>
    <definedName name="Z_A1DB4167_5E0E_11D2_8EC3_0008C77C0743_.wvu.PrintTitles" hidden="1">#REF!,#REF!</definedName>
    <definedName name="Z_A1DB4176_5E0E_11D2_8EC3_0008C77C0743_.wvu.PrintArea" localSheetId="5" hidden="1">#REF!</definedName>
    <definedName name="Z_A1DB4176_5E0E_11D2_8EC3_0008C77C0743_.wvu.PrintArea" hidden="1">#REF!</definedName>
    <definedName name="Z_A1DB4176_5E0E_11D2_8EC3_0008C77C0743_.wvu.PrintTitles" localSheetId="5" hidden="1">#REF!</definedName>
    <definedName name="Z_A1DB4176_5E0E_11D2_8EC3_0008C77C0743_.wvu.PrintTitles" hidden="1">#REF!</definedName>
    <definedName name="Z_A1DB4185_5E0E_11D2_8EC3_0008C77C0743_.wvu.PrintArea" localSheetId="5" hidden="1">#REF!</definedName>
    <definedName name="Z_A1DB4185_5E0E_11D2_8EC3_0008C77C0743_.wvu.PrintArea" hidden="1">#REF!</definedName>
    <definedName name="Z_A1DB4185_5E0E_11D2_8EC3_0008C77C0743_.wvu.PrintTitles" localSheetId="5" hidden="1">#REF!</definedName>
    <definedName name="Z_A1DB4185_5E0E_11D2_8EC3_0008C77C0743_.wvu.PrintTitles" hidden="1">#REF!</definedName>
    <definedName name="Z_A1DB4192_5E0E_11D2_8EC3_0008C77C0743_.wvu.PrintArea" localSheetId="5" hidden="1">#REF!</definedName>
    <definedName name="Z_A1DB4192_5E0E_11D2_8EC3_0008C77C0743_.wvu.PrintArea" hidden="1">#REF!</definedName>
    <definedName name="Z_A1DB4192_5E0E_11D2_8EC3_0008C77C0743_.wvu.PrintTitles" localSheetId="5" hidden="1">#REF!,#REF!</definedName>
    <definedName name="Z_A1DB4192_5E0E_11D2_8EC3_0008C77C0743_.wvu.PrintTitles" hidden="1">#REF!,#REF!</definedName>
    <definedName name="Z_A1DB41A0_5E0E_11D2_8EC3_0008C77C0743_.wvu.PrintArea" localSheetId="5" hidden="1">#REF!</definedName>
    <definedName name="Z_A1DB41A0_5E0E_11D2_8EC3_0008C77C0743_.wvu.PrintArea" hidden="1">#REF!</definedName>
    <definedName name="Z_A1DB41A0_5E0E_11D2_8EC3_0008C77C0743_.wvu.PrintTitles" localSheetId="5" hidden="1">#REF!</definedName>
    <definedName name="Z_A1DB41A0_5E0E_11D2_8EC3_0008C77C0743_.wvu.PrintTitles" hidden="1">#REF!</definedName>
    <definedName name="Z_A1DB41AF_5E0E_11D2_8EC3_0008C77C0743_.wvu.PrintArea" localSheetId="5" hidden="1">#REF!</definedName>
    <definedName name="Z_A1DB41AF_5E0E_11D2_8EC3_0008C77C0743_.wvu.PrintArea" hidden="1">#REF!</definedName>
    <definedName name="Z_A1DB41AF_5E0E_11D2_8EC3_0008C77C0743_.wvu.PrintTitles" localSheetId="5" hidden="1">#REF!</definedName>
    <definedName name="Z_A1DB41AF_5E0E_11D2_8EC3_0008C77C0743_.wvu.PrintTitles" hidden="1">#REF!</definedName>
    <definedName name="Z_A1DB41BC_5E0E_11D2_8EC3_0008C77C0743_.wvu.PrintArea" localSheetId="5" hidden="1">#REF!</definedName>
    <definedName name="Z_A1DB41BC_5E0E_11D2_8EC3_0008C77C0743_.wvu.PrintArea" hidden="1">#REF!</definedName>
    <definedName name="Z_A1DB41BC_5E0E_11D2_8EC3_0008C77C0743_.wvu.PrintTitles" localSheetId="5" hidden="1">#REF!,#REF!</definedName>
    <definedName name="Z_A1DB41BC_5E0E_11D2_8EC3_0008C77C0743_.wvu.PrintTitles" hidden="1">#REF!,#REF!</definedName>
    <definedName name="Z_B6FCCF30_1696_11D2_8E91_0008C77C21AF_.wvu.PrintArea" localSheetId="5" hidden="1">#REF!</definedName>
    <definedName name="Z_B6FCCF30_1696_11D2_8E91_0008C77C21AF_.wvu.PrintArea" hidden="1">#REF!</definedName>
    <definedName name="Z_B6FCCF30_1696_11D2_8E91_0008C77C21AF_.wvu.PrintTitles" localSheetId="5" hidden="1">#REF!,#REF!</definedName>
    <definedName name="Z_B6FCCF30_1696_11D2_8E91_0008C77C21AF_.wvu.PrintTitles" hidden="1">#REF!,#REF!</definedName>
    <definedName name="Z_B6FCCF32_1696_11D2_8E91_0008C77C21AF_.wvu.PrintArea" localSheetId="5" hidden="1">#REF!</definedName>
    <definedName name="Z_B6FCCF32_1696_11D2_8E91_0008C77C21AF_.wvu.PrintArea" hidden="1">#REF!</definedName>
    <definedName name="Z_B6FCCF32_1696_11D2_8E91_0008C77C21AF_.wvu.PrintTitles" localSheetId="5" hidden="1">#REF!</definedName>
    <definedName name="Z_B6FCCF32_1696_11D2_8E91_0008C77C21AF_.wvu.PrintTitles" hidden="1">#REF!</definedName>
    <definedName name="Z_B6FCCF35_1696_11D2_8E91_0008C77C21AF_.wvu.PrintArea" localSheetId="5" hidden="1">#REF!</definedName>
    <definedName name="Z_B6FCCF35_1696_11D2_8E91_0008C77C21AF_.wvu.PrintArea" hidden="1">#REF!</definedName>
    <definedName name="Z_B6FCCF35_1696_11D2_8E91_0008C77C21AF_.wvu.PrintTitles" localSheetId="5" hidden="1">#REF!,#REF!</definedName>
    <definedName name="Z_B6FCCF35_1696_11D2_8E91_0008C77C21AF_.wvu.PrintTitles" hidden="1">#REF!,#REF!</definedName>
    <definedName name="Z_B6FCCF37_1696_11D2_8E91_0008C77C21AF_.wvu.PrintArea" localSheetId="5" hidden="1">#REF!</definedName>
    <definedName name="Z_B6FCCF37_1696_11D2_8E91_0008C77C21AF_.wvu.PrintArea" hidden="1">#REF!</definedName>
    <definedName name="Z_B6FCCF37_1696_11D2_8E91_0008C77C21AF_.wvu.PrintTitles" localSheetId="5" hidden="1">#REF!,#REF!</definedName>
    <definedName name="Z_B6FCCF37_1696_11D2_8E91_0008C77C21AF_.wvu.PrintTitles" hidden="1">#REF!,#REF!</definedName>
    <definedName name="Z_B6FCCF39_1696_11D2_8E91_0008C77C21AF_.wvu.PrintArea" localSheetId="5" hidden="1">#REF!</definedName>
    <definedName name="Z_B6FCCF39_1696_11D2_8E91_0008C77C21AF_.wvu.PrintArea" hidden="1">#REF!</definedName>
    <definedName name="Z_B6FCCF39_1696_11D2_8E91_0008C77C21AF_.wvu.PrintTitles" localSheetId="5" hidden="1">#REF!</definedName>
    <definedName name="Z_B6FCCF39_1696_11D2_8E91_0008C77C21AF_.wvu.PrintTitles" hidden="1">#REF!</definedName>
    <definedName name="Z_B6FCCF3C_1696_11D2_8E91_0008C77C21AF_.wvu.PrintArea" localSheetId="5" hidden="1">#REF!</definedName>
    <definedName name="Z_B6FCCF3C_1696_11D2_8E91_0008C77C21AF_.wvu.PrintArea" hidden="1">#REF!</definedName>
    <definedName name="Z_B6FCCF3C_1696_11D2_8E91_0008C77C21AF_.wvu.PrintTitles" localSheetId="5" hidden="1">#REF!,#REF!</definedName>
    <definedName name="Z_B6FCCF3C_1696_11D2_8E91_0008C77C21AF_.wvu.PrintTitles" hidden="1">#REF!,#REF!</definedName>
    <definedName name="Z_B6FCCF3E_1696_11D2_8E91_0008C77C21AF_.wvu.PrintArea" localSheetId="5" hidden="1">#REF!</definedName>
    <definedName name="Z_B6FCCF3E_1696_11D2_8E91_0008C77C21AF_.wvu.PrintArea" hidden="1">#REF!</definedName>
    <definedName name="Z_B6FCCF3E_1696_11D2_8E91_0008C77C21AF_.wvu.PrintTitles" localSheetId="5" hidden="1">#REF!,#REF!</definedName>
    <definedName name="Z_B6FCCF3E_1696_11D2_8E91_0008C77C21AF_.wvu.PrintTitles" hidden="1">#REF!,#REF!</definedName>
    <definedName name="Z_BDFEE6B6_734C_11D2_8E68_0008C77C0743_.wvu.PrintArea" localSheetId="5" hidden="1">#REF!</definedName>
    <definedName name="Z_BDFEE6B6_734C_11D2_8E68_0008C77C0743_.wvu.PrintArea" hidden="1">#REF!</definedName>
    <definedName name="Z_BDFEE6B6_734C_11D2_8E68_0008C77C0743_.wvu.PrintTitles" localSheetId="5" hidden="1">#REF!,#REF!</definedName>
    <definedName name="Z_BDFEE6B6_734C_11D2_8E68_0008C77C0743_.wvu.PrintTitles" hidden="1">#REF!,#REF!</definedName>
    <definedName name="Z_BDFEE6B9_734C_11D2_8E68_0008C77C0743_.wvu.PrintArea" localSheetId="5" hidden="1">#REF!</definedName>
    <definedName name="Z_BDFEE6B9_734C_11D2_8E68_0008C77C0743_.wvu.PrintArea" hidden="1">#REF!</definedName>
    <definedName name="Z_BDFEE6B9_734C_11D2_8E68_0008C77C0743_.wvu.PrintTitles" localSheetId="5" hidden="1">#REF!,#REF!</definedName>
    <definedName name="Z_BDFEE6B9_734C_11D2_8E68_0008C77C0743_.wvu.PrintTitles" hidden="1">#REF!,#REF!</definedName>
    <definedName name="Z_BDFEE6BB_734C_11D2_8E68_0008C77C0743_.wvu.PrintArea" localSheetId="5" hidden="1">#REF!</definedName>
    <definedName name="Z_BDFEE6BB_734C_11D2_8E68_0008C77C0743_.wvu.PrintArea" hidden="1">#REF!</definedName>
    <definedName name="Z_BDFEE6BB_734C_11D2_8E68_0008C77C0743_.wvu.PrintTitles" localSheetId="5" hidden="1">#REF!,#REF!</definedName>
    <definedName name="Z_BDFEE6BB_734C_11D2_8E68_0008C77C0743_.wvu.PrintTitles" hidden="1">#REF!,#REF!</definedName>
    <definedName name="Z_BDFEE6C1_734C_11D2_8E68_0008C77C0743_.wvu.PrintArea" localSheetId="5" hidden="1">#REF!</definedName>
    <definedName name="Z_BDFEE6C1_734C_11D2_8E68_0008C77C0743_.wvu.PrintArea" hidden="1">#REF!</definedName>
    <definedName name="Z_BDFEE6C1_734C_11D2_8E68_0008C77C0743_.wvu.PrintTitles" localSheetId="5" hidden="1">#REF!</definedName>
    <definedName name="Z_BDFEE6C1_734C_11D2_8E68_0008C77C0743_.wvu.PrintTitles" hidden="1">#REF!</definedName>
    <definedName name="Z_BDFEE6C3_734C_11D2_8E68_0008C77C0743_.wvu.PrintArea" localSheetId="5" hidden="1">#REF!</definedName>
    <definedName name="Z_BDFEE6C3_734C_11D2_8E68_0008C77C0743_.wvu.PrintArea" hidden="1">#REF!</definedName>
    <definedName name="Z_BDFEE6C3_734C_11D2_8E68_0008C77C0743_.wvu.PrintTitles" localSheetId="5" hidden="1">#REF!</definedName>
    <definedName name="Z_BDFEE6C3_734C_11D2_8E68_0008C77C0743_.wvu.PrintTitles" hidden="1">#REF!</definedName>
    <definedName name="Z_BDFEE6C5_734C_11D2_8E68_0008C77C0743_.wvu.PrintArea" localSheetId="5" hidden="1">#REF!</definedName>
    <definedName name="Z_BDFEE6C5_734C_11D2_8E68_0008C77C0743_.wvu.PrintArea" hidden="1">#REF!</definedName>
    <definedName name="Z_BDFEE6C5_734C_11D2_8E68_0008C77C0743_.wvu.PrintTitles" localSheetId="5" hidden="1">#REF!</definedName>
    <definedName name="Z_BDFEE6C5_734C_11D2_8E68_0008C77C0743_.wvu.PrintTitles" hidden="1">#REF!</definedName>
    <definedName name="Z_BDFEE6CE_734C_11D2_8E68_0008C77C0743_.wvu.PrintArea" localSheetId="5" hidden="1">#REF!</definedName>
    <definedName name="Z_BDFEE6CE_734C_11D2_8E68_0008C77C0743_.wvu.PrintArea" hidden="1">#REF!</definedName>
    <definedName name="Z_BDFEE6CE_734C_11D2_8E68_0008C77C0743_.wvu.PrintTitles" localSheetId="5" hidden="1">#REF!,#REF!</definedName>
    <definedName name="Z_BDFEE6CE_734C_11D2_8E68_0008C77C0743_.wvu.PrintTitles" hidden="1">#REF!,#REF!</definedName>
    <definedName name="Z_BDFEE6D1_734C_11D2_8E68_0008C77C0743_.wvu.PrintArea" localSheetId="5" hidden="1">#REF!</definedName>
    <definedName name="Z_BDFEE6D1_734C_11D2_8E68_0008C77C0743_.wvu.PrintArea" hidden="1">#REF!</definedName>
    <definedName name="Z_BDFEE6D1_734C_11D2_8E68_0008C77C0743_.wvu.PrintTitles" localSheetId="5" hidden="1">#REF!,#REF!</definedName>
    <definedName name="Z_BDFEE6D1_734C_11D2_8E68_0008C77C0743_.wvu.PrintTitles" hidden="1">#REF!,#REF!</definedName>
    <definedName name="Z_BDFEE6D3_734C_11D2_8E68_0008C77C0743_.wvu.PrintArea" localSheetId="5" hidden="1">#REF!</definedName>
    <definedName name="Z_BDFEE6D3_734C_11D2_8E68_0008C77C0743_.wvu.PrintArea" hidden="1">#REF!</definedName>
    <definedName name="Z_BDFEE6D3_734C_11D2_8E68_0008C77C0743_.wvu.PrintTitles" localSheetId="5" hidden="1">#REF!,#REF!</definedName>
    <definedName name="Z_BDFEE6D3_734C_11D2_8E68_0008C77C0743_.wvu.PrintTitles" hidden="1">#REF!,#REF!</definedName>
    <definedName name="Z_BDFEE6D7_734C_11D2_8E68_0008C77C0743_.wvu.PrintArea" localSheetId="5" hidden="1">#REF!</definedName>
    <definedName name="Z_BDFEE6D7_734C_11D2_8E68_0008C77C0743_.wvu.PrintArea" hidden="1">#REF!</definedName>
    <definedName name="Z_BDFEE6D7_734C_11D2_8E68_0008C77C0743_.wvu.PrintTitles" localSheetId="5" hidden="1">#REF!,#REF!</definedName>
    <definedName name="Z_BDFEE6D7_734C_11D2_8E68_0008C77C0743_.wvu.PrintTitles" hidden="1">#REF!,#REF!</definedName>
    <definedName name="Z_BDFEE6DA_734C_11D2_8E68_0008C77C0743_.wvu.PrintArea" localSheetId="5" hidden="1">#REF!</definedName>
    <definedName name="Z_BDFEE6DA_734C_11D2_8E68_0008C77C0743_.wvu.PrintArea" hidden="1">#REF!</definedName>
    <definedName name="Z_BDFEE6DA_734C_11D2_8E68_0008C77C0743_.wvu.PrintTitles" localSheetId="5" hidden="1">#REF!,#REF!</definedName>
    <definedName name="Z_BDFEE6DA_734C_11D2_8E68_0008C77C0743_.wvu.PrintTitles" hidden="1">#REF!,#REF!</definedName>
    <definedName name="Z_BDFEE6DC_734C_11D2_8E68_0008C77C0743_.wvu.PrintArea" localSheetId="5" hidden="1">#REF!</definedName>
    <definedName name="Z_BDFEE6DC_734C_11D2_8E68_0008C77C0743_.wvu.PrintArea" hidden="1">#REF!</definedName>
    <definedName name="Z_BDFEE6DC_734C_11D2_8E68_0008C77C0743_.wvu.PrintTitles" localSheetId="5" hidden="1">#REF!,#REF!</definedName>
    <definedName name="Z_BDFEE6DC_734C_11D2_8E68_0008C77C0743_.wvu.PrintTitles" hidden="1">#REF!,#REF!</definedName>
    <definedName name="Z_BDFEE6E2_734C_11D2_8E68_0008C77C0743_.wvu.PrintArea" localSheetId="5" hidden="1">#REF!</definedName>
    <definedName name="Z_BDFEE6E2_734C_11D2_8E68_0008C77C0743_.wvu.PrintArea" hidden="1">#REF!</definedName>
    <definedName name="Z_BDFEE6E2_734C_11D2_8E68_0008C77C0743_.wvu.PrintTitles" localSheetId="5" hidden="1">#REF!</definedName>
    <definedName name="Z_BDFEE6E2_734C_11D2_8E68_0008C77C0743_.wvu.PrintTitles" hidden="1">#REF!</definedName>
    <definedName name="Z_BDFEE6E4_734C_11D2_8E68_0008C77C0743_.wvu.PrintArea" localSheetId="5" hidden="1">#REF!</definedName>
    <definedName name="Z_BDFEE6E4_734C_11D2_8E68_0008C77C0743_.wvu.PrintArea" hidden="1">#REF!</definedName>
    <definedName name="Z_BDFEE6E4_734C_11D2_8E68_0008C77C0743_.wvu.PrintTitles" localSheetId="5" hidden="1">#REF!</definedName>
    <definedName name="Z_BDFEE6E4_734C_11D2_8E68_0008C77C0743_.wvu.PrintTitles" hidden="1">#REF!</definedName>
    <definedName name="Z_BDFEE6E6_734C_11D2_8E68_0008C77C0743_.wvu.PrintArea" localSheetId="5" hidden="1">#REF!</definedName>
    <definedName name="Z_BDFEE6E6_734C_11D2_8E68_0008C77C0743_.wvu.PrintArea" hidden="1">#REF!</definedName>
    <definedName name="Z_BDFEE6E6_734C_11D2_8E68_0008C77C0743_.wvu.PrintTitles" localSheetId="5" hidden="1">#REF!</definedName>
    <definedName name="Z_BDFEE6E6_734C_11D2_8E68_0008C77C0743_.wvu.PrintTitles" hidden="1">#REF!</definedName>
    <definedName name="Z_BDFEE6EF_734C_11D2_8E68_0008C77C0743_.wvu.PrintArea" localSheetId="5" hidden="1">#REF!</definedName>
    <definedName name="Z_BDFEE6EF_734C_11D2_8E68_0008C77C0743_.wvu.PrintArea" hidden="1">#REF!</definedName>
    <definedName name="Z_BDFEE6EF_734C_11D2_8E68_0008C77C0743_.wvu.PrintTitles" localSheetId="5" hidden="1">#REF!,#REF!</definedName>
    <definedName name="Z_BDFEE6EF_734C_11D2_8E68_0008C77C0743_.wvu.PrintTitles" hidden="1">#REF!,#REF!</definedName>
    <definedName name="Z_BDFEE6F2_734C_11D2_8E68_0008C77C0743_.wvu.PrintArea" localSheetId="5" hidden="1">#REF!</definedName>
    <definedName name="Z_BDFEE6F2_734C_11D2_8E68_0008C77C0743_.wvu.PrintArea" hidden="1">#REF!</definedName>
    <definedName name="Z_BDFEE6F2_734C_11D2_8E68_0008C77C0743_.wvu.PrintTitles" localSheetId="5" hidden="1">#REF!,#REF!</definedName>
    <definedName name="Z_BDFEE6F2_734C_11D2_8E68_0008C77C0743_.wvu.PrintTitles" hidden="1">#REF!,#REF!</definedName>
    <definedName name="Z_BDFEE6F4_734C_11D2_8E68_0008C77C0743_.wvu.PrintArea" localSheetId="5" hidden="1">#REF!</definedName>
    <definedName name="Z_BDFEE6F4_734C_11D2_8E68_0008C77C0743_.wvu.PrintArea" hidden="1">#REF!</definedName>
    <definedName name="Z_BDFEE6F4_734C_11D2_8E68_0008C77C0743_.wvu.PrintTitles" localSheetId="5" hidden="1">#REF!,#REF!</definedName>
    <definedName name="Z_BDFEE6F4_734C_11D2_8E68_0008C77C0743_.wvu.PrintTitles" hidden="1">#REF!,#REF!</definedName>
    <definedName name="Z_BDFEE6FA_734C_11D2_8E68_0008C77C0743_.wvu.PrintArea" localSheetId="5" hidden="1">#REF!</definedName>
    <definedName name="Z_BDFEE6FA_734C_11D2_8E68_0008C77C0743_.wvu.PrintArea" hidden="1">#REF!</definedName>
    <definedName name="Z_BDFEE6FA_734C_11D2_8E68_0008C77C0743_.wvu.PrintTitles" localSheetId="5" hidden="1">#REF!,#REF!</definedName>
    <definedName name="Z_BDFEE6FA_734C_11D2_8E68_0008C77C0743_.wvu.PrintTitles" hidden="1">#REF!,#REF!</definedName>
    <definedName name="Z_BDFEE6FC_734C_11D2_8E68_0008C77C0743_.wvu.PrintArea" localSheetId="5" hidden="1">#REF!</definedName>
    <definedName name="Z_BDFEE6FC_734C_11D2_8E68_0008C77C0743_.wvu.PrintArea" hidden="1">#REF!</definedName>
    <definedName name="Z_BDFEE6FC_734C_11D2_8E68_0008C77C0743_.wvu.PrintTitles" localSheetId="5" hidden="1">#REF!,#REF!</definedName>
    <definedName name="Z_BDFEE6FC_734C_11D2_8E68_0008C77C0743_.wvu.PrintTitles" hidden="1">#REF!,#REF!</definedName>
    <definedName name="Z_BDFEE6FE_734C_11D2_8E68_0008C77C0743_.wvu.PrintArea" localSheetId="5" hidden="1">#REF!</definedName>
    <definedName name="Z_BDFEE6FE_734C_11D2_8E68_0008C77C0743_.wvu.PrintArea" hidden="1">#REF!</definedName>
    <definedName name="Z_BDFEE6FE_734C_11D2_8E68_0008C77C0743_.wvu.PrintTitles" localSheetId="5" hidden="1">#REF!,#REF!</definedName>
    <definedName name="Z_BDFEE6FE_734C_11D2_8E68_0008C77C0743_.wvu.PrintTitles" hidden="1">#REF!,#REF!</definedName>
    <definedName name="Z_BE4AA1C5_ECFE_11D2_8EB8_0008C77C0743_.wvu.PrintArea" localSheetId="5" hidden="1">#REF!</definedName>
    <definedName name="Z_BE4AA1C5_ECFE_11D2_8EB8_0008C77C0743_.wvu.PrintArea" hidden="1">#REF!</definedName>
    <definedName name="Z_BE4AA1C5_ECFE_11D2_8EB8_0008C77C0743_.wvu.PrintTitles" localSheetId="5" hidden="1">#REF!</definedName>
    <definedName name="Z_BE4AA1C5_ECFE_11D2_8EB8_0008C77C0743_.wvu.PrintTitles" hidden="1">#REF!</definedName>
    <definedName name="Z_BE4AA1D8_ECFE_11D2_8EB8_0008C77C0743_.wvu.PrintArea" localSheetId="5" hidden="1">#REF!</definedName>
    <definedName name="Z_BE4AA1D8_ECFE_11D2_8EB8_0008C77C0743_.wvu.PrintArea" hidden="1">#REF!</definedName>
    <definedName name="Z_BE4AA1D8_ECFE_11D2_8EB8_0008C77C0743_.wvu.PrintTitles" localSheetId="5" hidden="1">#REF!</definedName>
    <definedName name="Z_BE4AA1D8_ECFE_11D2_8EB8_0008C77C0743_.wvu.PrintTitles" hidden="1">#REF!</definedName>
    <definedName name="Z_BE4AA1E8_ECFE_11D2_8EB8_0008C77C0743_.wvu.PrintArea" localSheetId="5" hidden="1">#REF!</definedName>
    <definedName name="Z_BE4AA1E8_ECFE_11D2_8EB8_0008C77C0743_.wvu.PrintArea" hidden="1">#REF!</definedName>
    <definedName name="Z_BE4AA1E8_ECFE_11D2_8EB8_0008C77C0743_.wvu.PrintTitles" localSheetId="5" hidden="1">#REF!,#REF!</definedName>
    <definedName name="Z_BE4AA1E8_ECFE_11D2_8EB8_0008C77C0743_.wvu.PrintTitles" hidden="1">#REF!,#REF!</definedName>
    <definedName name="Z_BFEBD6B7_EDBB_11D2_8EB9_0008C77C0743_.wvu.PrintArea" localSheetId="5" hidden="1">#REF!</definedName>
    <definedName name="Z_BFEBD6B7_EDBB_11D2_8EB9_0008C77C0743_.wvu.PrintArea" hidden="1">#REF!</definedName>
    <definedName name="Z_BFEBD6B7_EDBB_11D2_8EB9_0008C77C0743_.wvu.PrintTitles" localSheetId="5" hidden="1">#REF!</definedName>
    <definedName name="Z_BFEBD6B7_EDBB_11D2_8EB9_0008C77C0743_.wvu.PrintTitles" hidden="1">#REF!</definedName>
    <definedName name="Z_BFEBD6CA_EDBB_11D2_8EB9_0008C77C0743_.wvu.PrintArea" localSheetId="5" hidden="1">#REF!</definedName>
    <definedName name="Z_BFEBD6CA_EDBB_11D2_8EB9_0008C77C0743_.wvu.PrintArea" hidden="1">#REF!</definedName>
    <definedName name="Z_BFEBD6CA_EDBB_11D2_8EB9_0008C77C0743_.wvu.PrintTitles" localSheetId="5" hidden="1">#REF!</definedName>
    <definedName name="Z_BFEBD6CA_EDBB_11D2_8EB9_0008C77C0743_.wvu.PrintTitles" hidden="1">#REF!</definedName>
    <definedName name="Z_BFEBD6DA_EDBB_11D2_8EB9_0008C77C0743_.wvu.PrintArea" localSheetId="5" hidden="1">#REF!</definedName>
    <definedName name="Z_BFEBD6DA_EDBB_11D2_8EB9_0008C77C0743_.wvu.PrintArea" hidden="1">#REF!</definedName>
    <definedName name="Z_BFEBD6DA_EDBB_11D2_8EB9_0008C77C0743_.wvu.PrintTitles" localSheetId="5" hidden="1">#REF!,#REF!</definedName>
    <definedName name="Z_BFEBD6DA_EDBB_11D2_8EB9_0008C77C0743_.wvu.PrintTitles" hidden="1">#REF!,#REF!</definedName>
    <definedName name="Z_CD050555_ECE8_11D2_8EB7_0008C77C0743_.wvu.PrintArea" localSheetId="5" hidden="1">#REF!</definedName>
    <definedName name="Z_CD050555_ECE8_11D2_8EB7_0008C77C0743_.wvu.PrintArea" hidden="1">#REF!</definedName>
    <definedName name="Z_CD050555_ECE8_11D2_8EB7_0008C77C0743_.wvu.PrintTitles" localSheetId="5" hidden="1">#REF!</definedName>
    <definedName name="Z_CD050555_ECE8_11D2_8EB7_0008C77C0743_.wvu.PrintTitles" hidden="1">#REF!</definedName>
    <definedName name="Z_CD050568_ECE8_11D2_8EB7_0008C77C0743_.wvu.PrintArea" localSheetId="5" hidden="1">#REF!</definedName>
    <definedName name="Z_CD050568_ECE8_11D2_8EB7_0008C77C0743_.wvu.PrintArea" hidden="1">#REF!</definedName>
    <definedName name="Z_CD050568_ECE8_11D2_8EB7_0008C77C0743_.wvu.PrintTitles" localSheetId="5" hidden="1">#REF!</definedName>
    <definedName name="Z_CD050568_ECE8_11D2_8EB7_0008C77C0743_.wvu.PrintTitles" hidden="1">#REF!</definedName>
    <definedName name="Z_CD050578_ECE8_11D2_8EB7_0008C77C0743_.wvu.PrintArea" localSheetId="5" hidden="1">#REF!</definedName>
    <definedName name="Z_CD050578_ECE8_11D2_8EB7_0008C77C0743_.wvu.PrintArea" hidden="1">#REF!</definedName>
    <definedName name="Z_CD050578_ECE8_11D2_8EB7_0008C77C0743_.wvu.PrintTitles" localSheetId="5" hidden="1">#REF!,#REF!</definedName>
    <definedName name="Z_CD050578_ECE8_11D2_8EB7_0008C77C0743_.wvu.PrintTitles" hidden="1">#REF!,#REF!</definedName>
    <definedName name="Z_CF4A68D4_EB6D_11D2_8EB5_0008C77C0743_.wvu.PrintArea" localSheetId="5" hidden="1">#REF!</definedName>
    <definedName name="Z_CF4A68D4_EB6D_11D2_8EB5_0008C77C0743_.wvu.PrintArea" hidden="1">#REF!</definedName>
    <definedName name="Z_CF4A68D4_EB6D_11D2_8EB5_0008C77C0743_.wvu.PrintTitles" localSheetId="5" hidden="1">#REF!</definedName>
    <definedName name="Z_CF4A68D4_EB6D_11D2_8EB5_0008C77C0743_.wvu.PrintTitles" hidden="1">#REF!</definedName>
    <definedName name="Z_CF4A68E7_EB6D_11D2_8EB5_0008C77C0743_.wvu.PrintArea" localSheetId="5" hidden="1">#REF!</definedName>
    <definedName name="Z_CF4A68E7_EB6D_11D2_8EB5_0008C77C0743_.wvu.PrintArea" hidden="1">#REF!</definedName>
    <definedName name="Z_CF4A68E7_EB6D_11D2_8EB5_0008C77C0743_.wvu.PrintTitles" localSheetId="5" hidden="1">#REF!</definedName>
    <definedName name="Z_CF4A68E7_EB6D_11D2_8EB5_0008C77C0743_.wvu.PrintTitles" hidden="1">#REF!</definedName>
    <definedName name="Z_CF4A68F7_EB6D_11D2_8EB5_0008C77C0743_.wvu.PrintArea" localSheetId="5" hidden="1">#REF!</definedName>
    <definedName name="Z_CF4A68F7_EB6D_11D2_8EB5_0008C77C0743_.wvu.PrintArea" hidden="1">#REF!</definedName>
    <definedName name="Z_CF4A68F7_EB6D_11D2_8EB5_0008C77C0743_.wvu.PrintTitles" localSheetId="5" hidden="1">#REF!,#REF!</definedName>
    <definedName name="Z_CF4A68F7_EB6D_11D2_8EB5_0008C77C0743_.wvu.PrintTitles" hidden="1">#REF!,#REF!</definedName>
    <definedName name="Z_F3D6017D_338E_11D2_8E9B_0008C77C0743_.wvu.PrintArea" localSheetId="5" hidden="1">#REF!</definedName>
    <definedName name="Z_F3D6017D_338E_11D2_8E9B_0008C77C0743_.wvu.PrintArea" hidden="1">#REF!</definedName>
    <definedName name="Z_F3D6017D_338E_11D2_8E9B_0008C77C0743_.wvu.PrintTitles" localSheetId="5" hidden="1">#REF!</definedName>
    <definedName name="Z_F3D6017D_338E_11D2_8E9B_0008C77C0743_.wvu.PrintTitles" hidden="1">#REF!</definedName>
    <definedName name="Z_F3D6018C_338E_11D2_8E9B_0008C77C0743_.wvu.PrintArea" localSheetId="5" hidden="1">#REF!</definedName>
    <definedName name="Z_F3D6018C_338E_11D2_8E9B_0008C77C0743_.wvu.PrintArea" hidden="1">#REF!</definedName>
    <definedName name="Z_F3D6018C_338E_11D2_8E9B_0008C77C0743_.wvu.PrintTitles" localSheetId="5" hidden="1">#REF!</definedName>
    <definedName name="Z_F3D6018C_338E_11D2_8E9B_0008C77C0743_.wvu.PrintTitles" hidden="1">#REF!</definedName>
    <definedName name="Z_F3D60199_338E_11D2_8E9B_0008C77C0743_.wvu.PrintArea" localSheetId="5" hidden="1">#REF!</definedName>
    <definedName name="Z_F3D60199_338E_11D2_8E9B_0008C77C0743_.wvu.PrintArea" hidden="1">#REF!</definedName>
    <definedName name="Z_F3D60199_338E_11D2_8E9B_0008C77C0743_.wvu.PrintTitles" localSheetId="5" hidden="1">#REF!,#REF!</definedName>
    <definedName name="Z_F3D60199_338E_11D2_8E9B_0008C77C0743_.wvu.PrintTitles" hidden="1">#REF!,#REF!</definedName>
    <definedName name="Zacks_Earnings_Growth" localSheetId="5">#REF!</definedName>
    <definedName name="Zacks_Earnings_Growth">#REF!</definedName>
    <definedName name="zozo" localSheetId="1" hidden="1">{"VUE95",#N/A,TRUE,"D";"VUE96",#N/A,TRUE,"E";"VUE97",#N/A,TRUE,"F";"VUE98",#N/A,TRUE,"G"}</definedName>
    <definedName name="zozo" localSheetId="3" hidden="1">{"VUE95",#N/A,TRUE,"D";"VUE96",#N/A,TRUE,"E";"VUE97",#N/A,TRUE,"F";"VUE98",#N/A,TRUE,"G"}</definedName>
    <definedName name="zozo" localSheetId="5" hidden="1">{"VUE95",#N/A,TRUE,"D";"VUE96",#N/A,TRUE,"E";"VUE97",#N/A,TRUE,"F";"VUE98",#N/A,TRUE,"G"}</definedName>
    <definedName name="zozo" localSheetId="2" hidden="1">{"VUE95",#N/A,TRUE,"D";"VUE96",#N/A,TRUE,"E";"VUE97",#N/A,TRUE,"F";"VUE98",#N/A,TRUE,"G"}</definedName>
    <definedName name="zozo" localSheetId="4" hidden="1">{"VUE95",#N/A,TRUE,"D";"VUE96",#N/A,TRUE,"E";"VUE97",#N/A,TRUE,"F";"VUE98",#N/A,TRUE,"G"}</definedName>
    <definedName name="zozo" hidden="1">{"VUE95",#N/A,TRUE,"D";"VUE96",#N/A,TRUE,"E";"VUE97",#N/A,TRUE,"F";"VUE98",#N/A,TRUE,"G"}</definedName>
  </definedNames>
  <calcPr calcId="1790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F75" i="7" l="1"/>
  <c r="CG75" i="7" s="1"/>
  <c r="CH75" i="7" s="1"/>
  <c r="CI75" i="7" s="1"/>
  <c r="CJ75" i="7" s="1"/>
  <c r="CK75" i="7" s="1"/>
  <c r="CL75" i="7" s="1"/>
  <c r="CM75" i="7" s="1"/>
  <c r="CN75" i="7" s="1"/>
  <c r="CO75" i="7" s="1"/>
  <c r="CP75" i="7" s="1"/>
  <c r="CQ75" i="7" s="1"/>
  <c r="CR75" i="7" s="1"/>
  <c r="CS75" i="7" s="1"/>
  <c r="CT75" i="7" s="1"/>
  <c r="CU75" i="7" s="1"/>
  <c r="CV75" i="7" s="1"/>
  <c r="CW75" i="7" s="1"/>
  <c r="CX75" i="7" s="1"/>
  <c r="CY75" i="7" s="1"/>
  <c r="CZ75" i="7" s="1"/>
  <c r="DA75" i="7" s="1"/>
  <c r="DB75" i="7" s="1"/>
  <c r="DC75" i="7" s="1"/>
  <c r="DD75" i="7" s="1"/>
  <c r="DE75" i="7" s="1"/>
  <c r="DF75" i="7" s="1"/>
  <c r="DG75" i="7" s="1"/>
  <c r="DH75" i="7" s="1"/>
  <c r="DI75" i="7" s="1"/>
  <c r="DJ75" i="7" s="1"/>
  <c r="DK75" i="7" s="1"/>
  <c r="DL75" i="7" s="1"/>
  <c r="DM75" i="7" s="1"/>
  <c r="DN75" i="7" s="1"/>
  <c r="DO75" i="7" s="1"/>
  <c r="DP75" i="7" s="1"/>
  <c r="DQ75" i="7" s="1"/>
  <c r="DR75" i="7" s="1"/>
  <c r="DS75" i="7" s="1"/>
  <c r="DT75" i="7" s="1"/>
  <c r="DU75" i="7" s="1"/>
  <c r="DV75" i="7" s="1"/>
  <c r="DW75" i="7" s="1"/>
  <c r="DX75" i="7" s="1"/>
  <c r="DY75" i="7" s="1"/>
  <c r="DZ75" i="7" s="1"/>
  <c r="EA75" i="7" s="1"/>
  <c r="EB75" i="7" s="1"/>
  <c r="EC75" i="7" s="1"/>
  <c r="ED75" i="7" s="1"/>
  <c r="EE75" i="7" s="1"/>
  <c r="EF75" i="7" s="1"/>
  <c r="EG75" i="7" s="1"/>
  <c r="EH75" i="7" s="1"/>
  <c r="EI75" i="7" s="1"/>
  <c r="EJ75" i="7" s="1"/>
  <c r="EK75" i="7" s="1"/>
  <c r="EL75" i="7" s="1"/>
  <c r="EM75" i="7" s="1"/>
  <c r="EN75" i="7" s="1"/>
  <c r="EO75" i="7" s="1"/>
  <c r="EP75" i="7" s="1"/>
  <c r="EQ75" i="7" s="1"/>
  <c r="ER75" i="7" s="1"/>
  <c r="ES75" i="7" s="1"/>
  <c r="ET75" i="7" s="1"/>
  <c r="EU75" i="7" s="1"/>
  <c r="EV75" i="7" s="1"/>
  <c r="EW75" i="7" s="1"/>
  <c r="EX75" i="7" s="1"/>
  <c r="EY75" i="7" s="1"/>
  <c r="EZ75" i="7" s="1"/>
  <c r="FA75" i="7" s="1"/>
  <c r="FB75" i="7" s="1"/>
  <c r="FC75" i="7" s="1"/>
  <c r="FD75" i="7" s="1"/>
  <c r="FE75" i="7" s="1"/>
  <c r="FF75" i="7" s="1"/>
  <c r="FG75" i="7" s="1"/>
  <c r="FH75" i="7" s="1"/>
  <c r="FI75" i="7" s="1"/>
  <c r="FJ75" i="7" s="1"/>
  <c r="FK75" i="7" s="1"/>
  <c r="FL75" i="7" s="1"/>
  <c r="FM75" i="7" s="1"/>
  <c r="FN75" i="7" s="1"/>
  <c r="FO75" i="7" s="1"/>
  <c r="FP75" i="7" s="1"/>
  <c r="FQ75" i="7" s="1"/>
  <c r="FR75" i="7" s="1"/>
  <c r="FS75" i="7" s="1"/>
  <c r="FT75" i="7" s="1"/>
  <c r="FU75" i="7" s="1"/>
  <c r="FV75" i="7" s="1"/>
  <c r="FW75" i="7" s="1"/>
  <c r="FX75" i="7" s="1"/>
  <c r="FY75" i="7" s="1"/>
  <c r="FZ75" i="7" s="1"/>
  <c r="GA75" i="7" s="1"/>
  <c r="GB75" i="7" s="1"/>
  <c r="GC75" i="7" s="1"/>
  <c r="GD75" i="7" s="1"/>
  <c r="GE75" i="7" s="1"/>
  <c r="GF75" i="7" s="1"/>
  <c r="GG75" i="7" s="1"/>
  <c r="GH75" i="7" s="1"/>
  <c r="GI75" i="7" s="1"/>
  <c r="GJ75" i="7" s="1"/>
  <c r="GK75" i="7" s="1"/>
  <c r="GL75" i="7" s="1"/>
  <c r="GM75" i="7" s="1"/>
  <c r="GN75" i="7" s="1"/>
  <c r="GO75" i="7" s="1"/>
  <c r="GP75" i="7" s="1"/>
  <c r="GQ75" i="7" s="1"/>
  <c r="GR75" i="7" s="1"/>
  <c r="GS75" i="7" s="1"/>
  <c r="GT75" i="7" s="1"/>
  <c r="GU75" i="7" s="1"/>
  <c r="GV75" i="7" s="1"/>
  <c r="GW75" i="7" s="1"/>
  <c r="GX75" i="7" s="1"/>
  <c r="GY75" i="7" s="1"/>
  <c r="GZ75" i="7" s="1"/>
  <c r="HA75" i="7" s="1"/>
  <c r="HB75" i="7" s="1"/>
  <c r="HC75" i="7" s="1"/>
  <c r="AZ75" i="7"/>
  <c r="BA75" i="7" s="1"/>
  <c r="BB75" i="7" s="1"/>
  <c r="BC75" i="7" s="1"/>
  <c r="BD75" i="7" s="1"/>
  <c r="BE75" i="7" s="1"/>
  <c r="BF75" i="7" s="1"/>
  <c r="BG75" i="7" s="1"/>
  <c r="BH75" i="7" s="1"/>
  <c r="BI75" i="7" s="1"/>
  <c r="BJ75" i="7" s="1"/>
  <c r="BK75" i="7" s="1"/>
  <c r="BL75" i="7" s="1"/>
  <c r="BM75" i="7" s="1"/>
  <c r="BN75" i="7" s="1"/>
  <c r="BO75" i="7" s="1"/>
  <c r="BP75" i="7" s="1"/>
  <c r="BQ75" i="7" s="1"/>
  <c r="BR75" i="7" s="1"/>
  <c r="BS75" i="7" s="1"/>
  <c r="BT75" i="7" s="1"/>
  <c r="BU75" i="7" s="1"/>
  <c r="BV75" i="7" s="1"/>
  <c r="BW75" i="7" s="1"/>
  <c r="BX75" i="7" s="1"/>
  <c r="BY75" i="7" s="1"/>
  <c r="BZ75" i="7" s="1"/>
  <c r="CA75" i="7" s="1"/>
  <c r="CB75" i="7" s="1"/>
  <c r="CC75" i="7" s="1"/>
  <c r="CD75" i="7" s="1"/>
  <c r="CE75" i="7" s="1"/>
  <c r="T75" i="7"/>
  <c r="U75" i="7" s="1"/>
  <c r="V75" i="7" s="1"/>
  <c r="W75" i="7" s="1"/>
  <c r="X75" i="7" s="1"/>
  <c r="Y75" i="7" s="1"/>
  <c r="Z75" i="7" s="1"/>
  <c r="AA75" i="7" s="1"/>
  <c r="AB75" i="7" s="1"/>
  <c r="AC75" i="7" s="1"/>
  <c r="AD75" i="7" s="1"/>
  <c r="AE75" i="7" s="1"/>
  <c r="AF75" i="7" s="1"/>
  <c r="AG75" i="7" s="1"/>
  <c r="AH75" i="7" s="1"/>
  <c r="AI75" i="7" s="1"/>
  <c r="AJ75" i="7" s="1"/>
  <c r="AK75" i="7" s="1"/>
  <c r="AL75" i="7" s="1"/>
  <c r="AM75" i="7" s="1"/>
  <c r="AN75" i="7" s="1"/>
  <c r="AO75" i="7" s="1"/>
  <c r="AP75" i="7" s="1"/>
  <c r="AQ75" i="7" s="1"/>
  <c r="AR75" i="7" s="1"/>
  <c r="AS75" i="7" s="1"/>
  <c r="AT75" i="7" s="1"/>
  <c r="AU75" i="7" s="1"/>
  <c r="AV75" i="7" s="1"/>
  <c r="AW75" i="7" s="1"/>
  <c r="AX75" i="7" s="1"/>
  <c r="AY75" i="7" s="1"/>
  <c r="M75" i="7"/>
  <c r="N75" i="7" s="1"/>
  <c r="O75" i="7" s="1"/>
  <c r="P75" i="7" s="1"/>
  <c r="Q75" i="7" s="1"/>
  <c r="R75" i="7" s="1"/>
  <c r="S75" i="7" s="1"/>
  <c r="L75" i="7"/>
  <c r="L74" i="7"/>
  <c r="M74" i="7" s="1"/>
  <c r="N74" i="7" s="1"/>
  <c r="O74" i="7" s="1"/>
  <c r="P74" i="7" s="1"/>
  <c r="Q74" i="7" s="1"/>
  <c r="R74" i="7" s="1"/>
  <c r="S74" i="7" s="1"/>
  <c r="T74" i="7" s="1"/>
  <c r="U74" i="7" s="1"/>
  <c r="V74" i="7" s="1"/>
  <c r="W74" i="7" s="1"/>
  <c r="X74" i="7" s="1"/>
  <c r="Y74" i="7" s="1"/>
  <c r="Z74" i="7" s="1"/>
  <c r="AA74" i="7" s="1"/>
  <c r="AB74" i="7" s="1"/>
  <c r="AC74" i="7" s="1"/>
  <c r="AD74" i="7" s="1"/>
  <c r="AE74" i="7" s="1"/>
  <c r="AF74" i="7" s="1"/>
  <c r="AG74" i="7" s="1"/>
  <c r="AH74" i="7" s="1"/>
  <c r="AI74" i="7" s="1"/>
  <c r="AJ74" i="7" s="1"/>
  <c r="AK74" i="7" s="1"/>
  <c r="AL74" i="7" s="1"/>
  <c r="AM74" i="7" s="1"/>
  <c r="AN74" i="7" s="1"/>
  <c r="AO74" i="7" s="1"/>
  <c r="AP74" i="7" s="1"/>
  <c r="AQ74" i="7" s="1"/>
  <c r="AR74" i="7" s="1"/>
  <c r="AS74" i="7" s="1"/>
  <c r="AT74" i="7" s="1"/>
  <c r="AU74" i="7" s="1"/>
  <c r="AV74" i="7" s="1"/>
  <c r="AW74" i="7" s="1"/>
  <c r="AX74" i="7" s="1"/>
  <c r="AY74" i="7" s="1"/>
  <c r="AZ74" i="7" s="1"/>
  <c r="BA74" i="7" s="1"/>
  <c r="BB74" i="7" s="1"/>
  <c r="BC74" i="7" s="1"/>
  <c r="BD74" i="7" s="1"/>
  <c r="BE74" i="7" s="1"/>
  <c r="BF74" i="7" s="1"/>
  <c r="BG74" i="7" s="1"/>
  <c r="BH74" i="7" s="1"/>
  <c r="BI74" i="7" s="1"/>
  <c r="BJ74" i="7" s="1"/>
  <c r="BK74" i="7" s="1"/>
  <c r="BL74" i="7" s="1"/>
  <c r="BM74" i="7" s="1"/>
  <c r="BN74" i="7" s="1"/>
  <c r="BO74" i="7" s="1"/>
  <c r="BP74" i="7" s="1"/>
  <c r="BQ74" i="7" s="1"/>
  <c r="BR74" i="7" s="1"/>
  <c r="BS74" i="7" s="1"/>
  <c r="BT74" i="7" s="1"/>
  <c r="BU74" i="7" s="1"/>
  <c r="BV74" i="7" s="1"/>
  <c r="BW74" i="7" s="1"/>
  <c r="BX74" i="7" s="1"/>
  <c r="BY74" i="7" s="1"/>
  <c r="BZ74" i="7" s="1"/>
  <c r="CA74" i="7" s="1"/>
  <c r="CB74" i="7" s="1"/>
  <c r="CC74" i="7" s="1"/>
  <c r="CD74" i="7" s="1"/>
  <c r="CE74" i="7" s="1"/>
  <c r="CF74" i="7" s="1"/>
  <c r="CG74" i="7" s="1"/>
  <c r="CH74" i="7" s="1"/>
  <c r="CI74" i="7" s="1"/>
  <c r="CJ74" i="7" s="1"/>
  <c r="CK74" i="7" s="1"/>
  <c r="CL74" i="7" s="1"/>
  <c r="CM74" i="7" s="1"/>
  <c r="CN74" i="7" s="1"/>
  <c r="CO74" i="7" s="1"/>
  <c r="CP74" i="7" s="1"/>
  <c r="CQ74" i="7" s="1"/>
  <c r="CR74" i="7" s="1"/>
  <c r="CS74" i="7" s="1"/>
  <c r="CT74" i="7" s="1"/>
  <c r="CU74" i="7" s="1"/>
  <c r="CV74" i="7" s="1"/>
  <c r="CW74" i="7" s="1"/>
  <c r="CX74" i="7" s="1"/>
  <c r="CY74" i="7" s="1"/>
  <c r="CZ74" i="7" s="1"/>
  <c r="DA74" i="7" s="1"/>
  <c r="DB74" i="7" s="1"/>
  <c r="DC74" i="7" s="1"/>
  <c r="DD74" i="7" s="1"/>
  <c r="DE74" i="7" s="1"/>
  <c r="DF74" i="7" s="1"/>
  <c r="DG74" i="7" s="1"/>
  <c r="DH74" i="7" s="1"/>
  <c r="DI74" i="7" s="1"/>
  <c r="DJ74" i="7" s="1"/>
  <c r="DK74" i="7" s="1"/>
  <c r="DL74" i="7" s="1"/>
  <c r="DM74" i="7" s="1"/>
  <c r="DN74" i="7" s="1"/>
  <c r="DO74" i="7" s="1"/>
  <c r="DP74" i="7" s="1"/>
  <c r="DQ74" i="7" s="1"/>
  <c r="DR74" i="7" s="1"/>
  <c r="DS74" i="7" s="1"/>
  <c r="DT74" i="7" s="1"/>
  <c r="DU74" i="7" s="1"/>
  <c r="DV74" i="7" s="1"/>
  <c r="DW74" i="7" s="1"/>
  <c r="DX74" i="7" s="1"/>
  <c r="DY74" i="7" s="1"/>
  <c r="DZ74" i="7" s="1"/>
  <c r="EA74" i="7" s="1"/>
  <c r="EB74" i="7" s="1"/>
  <c r="EC74" i="7" s="1"/>
  <c r="ED74" i="7" s="1"/>
  <c r="EE74" i="7" s="1"/>
  <c r="EF74" i="7" s="1"/>
  <c r="EG74" i="7" s="1"/>
  <c r="EH74" i="7" s="1"/>
  <c r="EI74" i="7" s="1"/>
  <c r="EJ74" i="7" s="1"/>
  <c r="EK74" i="7" s="1"/>
  <c r="EL74" i="7" s="1"/>
  <c r="EM74" i="7" s="1"/>
  <c r="EN74" i="7" s="1"/>
  <c r="EO74" i="7" s="1"/>
  <c r="EP74" i="7" s="1"/>
  <c r="EQ74" i="7" s="1"/>
  <c r="ER74" i="7" s="1"/>
  <c r="ES74" i="7" s="1"/>
  <c r="ET74" i="7" s="1"/>
  <c r="EU74" i="7" s="1"/>
  <c r="EV74" i="7" s="1"/>
  <c r="EW74" i="7" s="1"/>
  <c r="EX74" i="7" s="1"/>
  <c r="EY74" i="7" s="1"/>
  <c r="EZ74" i="7" s="1"/>
  <c r="FA74" i="7" s="1"/>
  <c r="FB74" i="7" s="1"/>
  <c r="FC74" i="7" s="1"/>
  <c r="FD74" i="7" s="1"/>
  <c r="FE74" i="7" s="1"/>
  <c r="FF74" i="7" s="1"/>
  <c r="FG74" i="7" s="1"/>
  <c r="FH74" i="7" s="1"/>
  <c r="FI74" i="7" s="1"/>
  <c r="FJ74" i="7" s="1"/>
  <c r="FK74" i="7" s="1"/>
  <c r="FL74" i="7" s="1"/>
  <c r="FM74" i="7" s="1"/>
  <c r="FN74" i="7" s="1"/>
  <c r="FO74" i="7" s="1"/>
  <c r="FP74" i="7" s="1"/>
  <c r="FQ74" i="7" s="1"/>
  <c r="FR74" i="7" s="1"/>
  <c r="FS74" i="7" s="1"/>
  <c r="FT74" i="7" s="1"/>
  <c r="FU74" i="7" s="1"/>
  <c r="FV74" i="7" s="1"/>
  <c r="FW74" i="7" s="1"/>
  <c r="FX74" i="7" s="1"/>
  <c r="FY74" i="7" s="1"/>
  <c r="FZ74" i="7" s="1"/>
  <c r="GA74" i="7" s="1"/>
  <c r="GB74" i="7" s="1"/>
  <c r="GC74" i="7" s="1"/>
  <c r="GD74" i="7" s="1"/>
  <c r="GE74" i="7" s="1"/>
  <c r="GF74" i="7" s="1"/>
  <c r="GG74" i="7" s="1"/>
  <c r="GH74" i="7" s="1"/>
  <c r="GI74" i="7" s="1"/>
  <c r="GJ74" i="7" s="1"/>
  <c r="GK74" i="7" s="1"/>
  <c r="GL74" i="7" s="1"/>
  <c r="GM74" i="7" s="1"/>
  <c r="GN74" i="7" s="1"/>
  <c r="GO74" i="7" s="1"/>
  <c r="GP74" i="7" s="1"/>
  <c r="GQ74" i="7" s="1"/>
  <c r="GR74" i="7" s="1"/>
  <c r="GS74" i="7" s="1"/>
  <c r="GT74" i="7" s="1"/>
  <c r="GU74" i="7" s="1"/>
  <c r="GV74" i="7" s="1"/>
  <c r="GW74" i="7" s="1"/>
  <c r="GX74" i="7" s="1"/>
  <c r="GY74" i="7" s="1"/>
  <c r="GZ74" i="7" s="1"/>
  <c r="HA74" i="7" s="1"/>
  <c r="HB74" i="7" s="1"/>
  <c r="HC74" i="7" s="1"/>
  <c r="CM73" i="7"/>
  <c r="CN73" i="7" s="1"/>
  <c r="CO73" i="7" s="1"/>
  <c r="CP73" i="7" s="1"/>
  <c r="CQ73" i="7" s="1"/>
  <c r="CR73" i="7" s="1"/>
  <c r="CS73" i="7" s="1"/>
  <c r="CT73" i="7" s="1"/>
  <c r="CU73" i="7" s="1"/>
  <c r="CV73" i="7" s="1"/>
  <c r="CW73" i="7" s="1"/>
  <c r="CX73" i="7" s="1"/>
  <c r="CY73" i="7" s="1"/>
  <c r="CZ73" i="7" s="1"/>
  <c r="DA73" i="7" s="1"/>
  <c r="DB73" i="7" s="1"/>
  <c r="DC73" i="7" s="1"/>
  <c r="DD73" i="7" s="1"/>
  <c r="DE73" i="7" s="1"/>
  <c r="DF73" i="7" s="1"/>
  <c r="DG73" i="7" s="1"/>
  <c r="DH73" i="7" s="1"/>
  <c r="DI73" i="7" s="1"/>
  <c r="DJ73" i="7" s="1"/>
  <c r="DK73" i="7" s="1"/>
  <c r="DL73" i="7" s="1"/>
  <c r="DM73" i="7" s="1"/>
  <c r="DN73" i="7" s="1"/>
  <c r="DO73" i="7" s="1"/>
  <c r="DP73" i="7" s="1"/>
  <c r="DQ73" i="7" s="1"/>
  <c r="DR73" i="7" s="1"/>
  <c r="DS73" i="7" s="1"/>
  <c r="DT73" i="7" s="1"/>
  <c r="DU73" i="7" s="1"/>
  <c r="DV73" i="7" s="1"/>
  <c r="DW73" i="7" s="1"/>
  <c r="DX73" i="7" s="1"/>
  <c r="DY73" i="7" s="1"/>
  <c r="DZ73" i="7" s="1"/>
  <c r="EA73" i="7" s="1"/>
  <c r="EB73" i="7" s="1"/>
  <c r="EC73" i="7" s="1"/>
  <c r="ED73" i="7" s="1"/>
  <c r="EE73" i="7" s="1"/>
  <c r="EF73" i="7" s="1"/>
  <c r="EG73" i="7" s="1"/>
  <c r="EH73" i="7" s="1"/>
  <c r="EI73" i="7" s="1"/>
  <c r="EJ73" i="7" s="1"/>
  <c r="EK73" i="7" s="1"/>
  <c r="EL73" i="7" s="1"/>
  <c r="EM73" i="7" s="1"/>
  <c r="EN73" i="7" s="1"/>
  <c r="EO73" i="7" s="1"/>
  <c r="EP73" i="7" s="1"/>
  <c r="EQ73" i="7" s="1"/>
  <c r="ER73" i="7" s="1"/>
  <c r="ES73" i="7" s="1"/>
  <c r="ET73" i="7" s="1"/>
  <c r="EU73" i="7" s="1"/>
  <c r="EV73" i="7" s="1"/>
  <c r="EW73" i="7" s="1"/>
  <c r="EX73" i="7" s="1"/>
  <c r="EY73" i="7" s="1"/>
  <c r="EZ73" i="7" s="1"/>
  <c r="FA73" i="7" s="1"/>
  <c r="FB73" i="7" s="1"/>
  <c r="FC73" i="7" s="1"/>
  <c r="FD73" i="7" s="1"/>
  <c r="FE73" i="7" s="1"/>
  <c r="FF73" i="7" s="1"/>
  <c r="FG73" i="7" s="1"/>
  <c r="FH73" i="7" s="1"/>
  <c r="FI73" i="7" s="1"/>
  <c r="FJ73" i="7" s="1"/>
  <c r="FK73" i="7" s="1"/>
  <c r="FL73" i="7" s="1"/>
  <c r="FM73" i="7" s="1"/>
  <c r="FN73" i="7" s="1"/>
  <c r="FO73" i="7" s="1"/>
  <c r="FP73" i="7" s="1"/>
  <c r="FQ73" i="7" s="1"/>
  <c r="FR73" i="7" s="1"/>
  <c r="FS73" i="7" s="1"/>
  <c r="FT73" i="7" s="1"/>
  <c r="FU73" i="7" s="1"/>
  <c r="FV73" i="7" s="1"/>
  <c r="FW73" i="7" s="1"/>
  <c r="FX73" i="7" s="1"/>
  <c r="FY73" i="7" s="1"/>
  <c r="FZ73" i="7" s="1"/>
  <c r="GA73" i="7" s="1"/>
  <c r="GB73" i="7" s="1"/>
  <c r="GC73" i="7" s="1"/>
  <c r="GD73" i="7" s="1"/>
  <c r="GE73" i="7" s="1"/>
  <c r="GF73" i="7" s="1"/>
  <c r="GG73" i="7" s="1"/>
  <c r="GH73" i="7" s="1"/>
  <c r="GI73" i="7" s="1"/>
  <c r="GJ73" i="7" s="1"/>
  <c r="GK73" i="7" s="1"/>
  <c r="GL73" i="7" s="1"/>
  <c r="GM73" i="7" s="1"/>
  <c r="GN73" i="7" s="1"/>
  <c r="GO73" i="7" s="1"/>
  <c r="GP73" i="7" s="1"/>
  <c r="GQ73" i="7" s="1"/>
  <c r="GR73" i="7" s="1"/>
  <c r="GS73" i="7" s="1"/>
  <c r="GT73" i="7" s="1"/>
  <c r="GU73" i="7" s="1"/>
  <c r="GV73" i="7" s="1"/>
  <c r="GW73" i="7" s="1"/>
  <c r="GX73" i="7" s="1"/>
  <c r="GY73" i="7" s="1"/>
  <c r="GZ73" i="7" s="1"/>
  <c r="HA73" i="7" s="1"/>
  <c r="HB73" i="7" s="1"/>
  <c r="HC73" i="7" s="1"/>
  <c r="AA73" i="7"/>
  <c r="AB73" i="7" s="1"/>
  <c r="AC73" i="7" s="1"/>
  <c r="AD73" i="7" s="1"/>
  <c r="AE73" i="7" s="1"/>
  <c r="AF73" i="7" s="1"/>
  <c r="AG73" i="7" s="1"/>
  <c r="AH73" i="7" s="1"/>
  <c r="AI73" i="7" s="1"/>
  <c r="AJ73" i="7" s="1"/>
  <c r="AK73" i="7" s="1"/>
  <c r="AL73" i="7" s="1"/>
  <c r="AM73" i="7" s="1"/>
  <c r="AN73" i="7" s="1"/>
  <c r="AO73" i="7" s="1"/>
  <c r="AP73" i="7" s="1"/>
  <c r="AQ73" i="7" s="1"/>
  <c r="AR73" i="7" s="1"/>
  <c r="AS73" i="7" s="1"/>
  <c r="AT73" i="7" s="1"/>
  <c r="AU73" i="7" s="1"/>
  <c r="AV73" i="7" s="1"/>
  <c r="AW73" i="7" s="1"/>
  <c r="AX73" i="7" s="1"/>
  <c r="AY73" i="7" s="1"/>
  <c r="AZ73" i="7" s="1"/>
  <c r="BA73" i="7" s="1"/>
  <c r="BB73" i="7" s="1"/>
  <c r="BC73" i="7" s="1"/>
  <c r="BD73" i="7" s="1"/>
  <c r="BE73" i="7" s="1"/>
  <c r="BF73" i="7" s="1"/>
  <c r="BG73" i="7" s="1"/>
  <c r="BH73" i="7" s="1"/>
  <c r="BI73" i="7" s="1"/>
  <c r="BJ73" i="7" s="1"/>
  <c r="BK73" i="7" s="1"/>
  <c r="BL73" i="7" s="1"/>
  <c r="BM73" i="7" s="1"/>
  <c r="BN73" i="7" s="1"/>
  <c r="BO73" i="7" s="1"/>
  <c r="BP73" i="7" s="1"/>
  <c r="BQ73" i="7" s="1"/>
  <c r="BR73" i="7" s="1"/>
  <c r="BS73" i="7" s="1"/>
  <c r="BT73" i="7" s="1"/>
  <c r="BU73" i="7" s="1"/>
  <c r="BV73" i="7" s="1"/>
  <c r="BW73" i="7" s="1"/>
  <c r="BX73" i="7" s="1"/>
  <c r="BY73" i="7" s="1"/>
  <c r="BZ73" i="7" s="1"/>
  <c r="CA73" i="7" s="1"/>
  <c r="CB73" i="7" s="1"/>
  <c r="CC73" i="7" s="1"/>
  <c r="CD73" i="7" s="1"/>
  <c r="CE73" i="7" s="1"/>
  <c r="CF73" i="7" s="1"/>
  <c r="CG73" i="7" s="1"/>
  <c r="CH73" i="7" s="1"/>
  <c r="CI73" i="7" s="1"/>
  <c r="CJ73" i="7" s="1"/>
  <c r="CK73" i="7" s="1"/>
  <c r="CL73" i="7" s="1"/>
  <c r="L73" i="7"/>
  <c r="M73" i="7" s="1"/>
  <c r="N73" i="7" s="1"/>
  <c r="O73" i="7" s="1"/>
  <c r="P73" i="7" s="1"/>
  <c r="Q73" i="7" s="1"/>
  <c r="R73" i="7" s="1"/>
  <c r="S73" i="7" s="1"/>
  <c r="T73" i="7" s="1"/>
  <c r="U73" i="7" s="1"/>
  <c r="V73" i="7" s="1"/>
  <c r="W73" i="7" s="1"/>
  <c r="X73" i="7" s="1"/>
  <c r="Y73" i="7" s="1"/>
  <c r="Z73" i="7" s="1"/>
  <c r="AG72" i="7"/>
  <c r="AH72" i="7" s="1"/>
  <c r="AI72" i="7" s="1"/>
  <c r="AJ72" i="7" s="1"/>
  <c r="AK72" i="7" s="1"/>
  <c r="AL72" i="7" s="1"/>
  <c r="AM72" i="7" s="1"/>
  <c r="AN72" i="7" s="1"/>
  <c r="AO72" i="7" s="1"/>
  <c r="AP72" i="7" s="1"/>
  <c r="AQ72" i="7" s="1"/>
  <c r="AR72" i="7" s="1"/>
  <c r="AS72" i="7" s="1"/>
  <c r="AT72" i="7" s="1"/>
  <c r="AU72" i="7" s="1"/>
  <c r="AV72" i="7" s="1"/>
  <c r="AW72" i="7" s="1"/>
  <c r="AX72" i="7" s="1"/>
  <c r="AY72" i="7" s="1"/>
  <c r="AZ72" i="7" s="1"/>
  <c r="BA72" i="7" s="1"/>
  <c r="BB72" i="7" s="1"/>
  <c r="BC72" i="7" s="1"/>
  <c r="BD72" i="7" s="1"/>
  <c r="BE72" i="7" s="1"/>
  <c r="BF72" i="7" s="1"/>
  <c r="BG72" i="7" s="1"/>
  <c r="BH72" i="7" s="1"/>
  <c r="BI72" i="7" s="1"/>
  <c r="BJ72" i="7" s="1"/>
  <c r="BK72" i="7" s="1"/>
  <c r="BL72" i="7" s="1"/>
  <c r="BM72" i="7" s="1"/>
  <c r="BN72" i="7" s="1"/>
  <c r="BO72" i="7" s="1"/>
  <c r="BP72" i="7" s="1"/>
  <c r="BQ72" i="7" s="1"/>
  <c r="BR72" i="7" s="1"/>
  <c r="BS72" i="7" s="1"/>
  <c r="BT72" i="7" s="1"/>
  <c r="BU72" i="7" s="1"/>
  <c r="BV72" i="7" s="1"/>
  <c r="BW72" i="7" s="1"/>
  <c r="BX72" i="7" s="1"/>
  <c r="BY72" i="7" s="1"/>
  <c r="BZ72" i="7" s="1"/>
  <c r="CA72" i="7" s="1"/>
  <c r="CB72" i="7" s="1"/>
  <c r="CC72" i="7" s="1"/>
  <c r="CD72" i="7" s="1"/>
  <c r="CE72" i="7" s="1"/>
  <c r="CF72" i="7" s="1"/>
  <c r="CG72" i="7" s="1"/>
  <c r="CH72" i="7" s="1"/>
  <c r="CI72" i="7" s="1"/>
  <c r="CJ72" i="7" s="1"/>
  <c r="CK72" i="7" s="1"/>
  <c r="CL72" i="7" s="1"/>
  <c r="CM72" i="7" s="1"/>
  <c r="CN72" i="7" s="1"/>
  <c r="CO72" i="7" s="1"/>
  <c r="CP72" i="7" s="1"/>
  <c r="CQ72" i="7" s="1"/>
  <c r="CR72" i="7" s="1"/>
  <c r="CS72" i="7" s="1"/>
  <c r="CT72" i="7" s="1"/>
  <c r="CU72" i="7" s="1"/>
  <c r="CV72" i="7" s="1"/>
  <c r="CW72" i="7" s="1"/>
  <c r="CX72" i="7" s="1"/>
  <c r="CY72" i="7" s="1"/>
  <c r="CZ72" i="7" s="1"/>
  <c r="DA72" i="7" s="1"/>
  <c r="DB72" i="7" s="1"/>
  <c r="DC72" i="7" s="1"/>
  <c r="DD72" i="7" s="1"/>
  <c r="DE72" i="7" s="1"/>
  <c r="DF72" i="7" s="1"/>
  <c r="DG72" i="7" s="1"/>
  <c r="DH72" i="7" s="1"/>
  <c r="DI72" i="7" s="1"/>
  <c r="DJ72" i="7" s="1"/>
  <c r="DK72" i="7" s="1"/>
  <c r="DL72" i="7" s="1"/>
  <c r="DM72" i="7" s="1"/>
  <c r="DN72" i="7" s="1"/>
  <c r="DO72" i="7" s="1"/>
  <c r="DP72" i="7" s="1"/>
  <c r="DQ72" i="7" s="1"/>
  <c r="DR72" i="7" s="1"/>
  <c r="DS72" i="7" s="1"/>
  <c r="DT72" i="7" s="1"/>
  <c r="DU72" i="7" s="1"/>
  <c r="DV72" i="7" s="1"/>
  <c r="DW72" i="7" s="1"/>
  <c r="DX72" i="7" s="1"/>
  <c r="DY72" i="7" s="1"/>
  <c r="DZ72" i="7" s="1"/>
  <c r="EA72" i="7" s="1"/>
  <c r="EB72" i="7" s="1"/>
  <c r="EC72" i="7" s="1"/>
  <c r="ED72" i="7" s="1"/>
  <c r="EE72" i="7" s="1"/>
  <c r="EF72" i="7" s="1"/>
  <c r="EG72" i="7" s="1"/>
  <c r="EH72" i="7" s="1"/>
  <c r="EI72" i="7" s="1"/>
  <c r="EJ72" i="7" s="1"/>
  <c r="EK72" i="7" s="1"/>
  <c r="EL72" i="7" s="1"/>
  <c r="EM72" i="7" s="1"/>
  <c r="EN72" i="7" s="1"/>
  <c r="EO72" i="7" s="1"/>
  <c r="EP72" i="7" s="1"/>
  <c r="EQ72" i="7" s="1"/>
  <c r="ER72" i="7" s="1"/>
  <c r="ES72" i="7" s="1"/>
  <c r="ET72" i="7" s="1"/>
  <c r="EU72" i="7" s="1"/>
  <c r="EV72" i="7" s="1"/>
  <c r="EW72" i="7" s="1"/>
  <c r="EX72" i="7" s="1"/>
  <c r="EY72" i="7" s="1"/>
  <c r="EZ72" i="7" s="1"/>
  <c r="FA72" i="7" s="1"/>
  <c r="FB72" i="7" s="1"/>
  <c r="FC72" i="7" s="1"/>
  <c r="FD72" i="7" s="1"/>
  <c r="FE72" i="7" s="1"/>
  <c r="FF72" i="7" s="1"/>
  <c r="FG72" i="7" s="1"/>
  <c r="FH72" i="7" s="1"/>
  <c r="FI72" i="7" s="1"/>
  <c r="FJ72" i="7" s="1"/>
  <c r="FK72" i="7" s="1"/>
  <c r="FL72" i="7" s="1"/>
  <c r="FM72" i="7" s="1"/>
  <c r="FN72" i="7" s="1"/>
  <c r="FO72" i="7" s="1"/>
  <c r="FP72" i="7" s="1"/>
  <c r="FQ72" i="7" s="1"/>
  <c r="FR72" i="7" s="1"/>
  <c r="FS72" i="7" s="1"/>
  <c r="FT72" i="7" s="1"/>
  <c r="FU72" i="7" s="1"/>
  <c r="FV72" i="7" s="1"/>
  <c r="FW72" i="7" s="1"/>
  <c r="FX72" i="7" s="1"/>
  <c r="FY72" i="7" s="1"/>
  <c r="FZ72" i="7" s="1"/>
  <c r="GA72" i="7" s="1"/>
  <c r="GB72" i="7" s="1"/>
  <c r="GC72" i="7" s="1"/>
  <c r="GD72" i="7" s="1"/>
  <c r="GE72" i="7" s="1"/>
  <c r="GF72" i="7" s="1"/>
  <c r="GG72" i="7" s="1"/>
  <c r="GH72" i="7" s="1"/>
  <c r="GI72" i="7" s="1"/>
  <c r="GJ72" i="7" s="1"/>
  <c r="GK72" i="7" s="1"/>
  <c r="GL72" i="7" s="1"/>
  <c r="GM72" i="7" s="1"/>
  <c r="GN72" i="7" s="1"/>
  <c r="GO72" i="7" s="1"/>
  <c r="GP72" i="7" s="1"/>
  <c r="GQ72" i="7" s="1"/>
  <c r="GR72" i="7" s="1"/>
  <c r="GS72" i="7" s="1"/>
  <c r="GT72" i="7" s="1"/>
  <c r="GU72" i="7" s="1"/>
  <c r="GV72" i="7" s="1"/>
  <c r="GW72" i="7" s="1"/>
  <c r="GX72" i="7" s="1"/>
  <c r="GY72" i="7" s="1"/>
  <c r="GZ72" i="7" s="1"/>
  <c r="HA72" i="7" s="1"/>
  <c r="HB72" i="7" s="1"/>
  <c r="HC72" i="7" s="1"/>
  <c r="L72" i="7"/>
  <c r="M72" i="7" s="1"/>
  <c r="N72" i="7" s="1"/>
  <c r="O72" i="7" s="1"/>
  <c r="P72" i="7" s="1"/>
  <c r="Q72" i="7" s="1"/>
  <c r="R72" i="7" s="1"/>
  <c r="S72" i="7" s="1"/>
  <c r="T72" i="7" s="1"/>
  <c r="U72" i="7" s="1"/>
  <c r="V72" i="7" s="1"/>
  <c r="W72" i="7" s="1"/>
  <c r="X72" i="7" s="1"/>
  <c r="Y72" i="7" s="1"/>
  <c r="Z72" i="7" s="1"/>
  <c r="AA72" i="7" s="1"/>
  <c r="AB72" i="7" s="1"/>
  <c r="AC72" i="7" s="1"/>
  <c r="AD72" i="7" s="1"/>
  <c r="AE72" i="7" s="1"/>
  <c r="AF72" i="7" s="1"/>
  <c r="AR71" i="7"/>
  <c r="AS71" i="7" s="1"/>
  <c r="AT71" i="7" s="1"/>
  <c r="AU71" i="7" s="1"/>
  <c r="AV71" i="7" s="1"/>
  <c r="AW71" i="7" s="1"/>
  <c r="AX71" i="7" s="1"/>
  <c r="AY71" i="7" s="1"/>
  <c r="AZ71" i="7" s="1"/>
  <c r="BA71" i="7" s="1"/>
  <c r="BB71" i="7" s="1"/>
  <c r="BC71" i="7" s="1"/>
  <c r="BD71" i="7" s="1"/>
  <c r="BE71" i="7" s="1"/>
  <c r="BF71" i="7" s="1"/>
  <c r="BG71" i="7" s="1"/>
  <c r="BH71" i="7" s="1"/>
  <c r="BI71" i="7" s="1"/>
  <c r="BJ71" i="7" s="1"/>
  <c r="BK71" i="7" s="1"/>
  <c r="BL71" i="7" s="1"/>
  <c r="BM71" i="7" s="1"/>
  <c r="BN71" i="7" s="1"/>
  <c r="BO71" i="7" s="1"/>
  <c r="BP71" i="7" s="1"/>
  <c r="BQ71" i="7" s="1"/>
  <c r="BR71" i="7" s="1"/>
  <c r="BS71" i="7" s="1"/>
  <c r="BT71" i="7" s="1"/>
  <c r="BU71" i="7" s="1"/>
  <c r="BV71" i="7" s="1"/>
  <c r="BW71" i="7" s="1"/>
  <c r="BX71" i="7" s="1"/>
  <c r="BY71" i="7" s="1"/>
  <c r="BZ71" i="7" s="1"/>
  <c r="CA71" i="7" s="1"/>
  <c r="CB71" i="7" s="1"/>
  <c r="CC71" i="7" s="1"/>
  <c r="CD71" i="7" s="1"/>
  <c r="CE71" i="7" s="1"/>
  <c r="CF71" i="7" s="1"/>
  <c r="CG71" i="7" s="1"/>
  <c r="CH71" i="7" s="1"/>
  <c r="CI71" i="7" s="1"/>
  <c r="CJ71" i="7" s="1"/>
  <c r="CK71" i="7" s="1"/>
  <c r="CL71" i="7" s="1"/>
  <c r="CM71" i="7" s="1"/>
  <c r="CN71" i="7" s="1"/>
  <c r="CO71" i="7" s="1"/>
  <c r="CP71" i="7" s="1"/>
  <c r="CQ71" i="7" s="1"/>
  <c r="CR71" i="7" s="1"/>
  <c r="CS71" i="7" s="1"/>
  <c r="CT71" i="7" s="1"/>
  <c r="CU71" i="7" s="1"/>
  <c r="CV71" i="7" s="1"/>
  <c r="CW71" i="7" s="1"/>
  <c r="CX71" i="7" s="1"/>
  <c r="CY71" i="7" s="1"/>
  <c r="CZ71" i="7" s="1"/>
  <c r="DA71" i="7" s="1"/>
  <c r="DB71" i="7" s="1"/>
  <c r="DC71" i="7" s="1"/>
  <c r="DD71" i="7" s="1"/>
  <c r="DE71" i="7" s="1"/>
  <c r="DF71" i="7" s="1"/>
  <c r="DG71" i="7" s="1"/>
  <c r="DH71" i="7" s="1"/>
  <c r="DI71" i="7" s="1"/>
  <c r="DJ71" i="7" s="1"/>
  <c r="DK71" i="7" s="1"/>
  <c r="DL71" i="7" s="1"/>
  <c r="DM71" i="7" s="1"/>
  <c r="DN71" i="7" s="1"/>
  <c r="DO71" i="7" s="1"/>
  <c r="DP71" i="7" s="1"/>
  <c r="DQ71" i="7" s="1"/>
  <c r="DR71" i="7" s="1"/>
  <c r="DS71" i="7" s="1"/>
  <c r="DT71" i="7" s="1"/>
  <c r="DU71" i="7" s="1"/>
  <c r="DV71" i="7" s="1"/>
  <c r="DW71" i="7" s="1"/>
  <c r="DX71" i="7" s="1"/>
  <c r="DY71" i="7" s="1"/>
  <c r="DZ71" i="7" s="1"/>
  <c r="EA71" i="7" s="1"/>
  <c r="EB71" i="7" s="1"/>
  <c r="EC71" i="7" s="1"/>
  <c r="ED71" i="7" s="1"/>
  <c r="EE71" i="7" s="1"/>
  <c r="EF71" i="7" s="1"/>
  <c r="EG71" i="7" s="1"/>
  <c r="EH71" i="7" s="1"/>
  <c r="EI71" i="7" s="1"/>
  <c r="EJ71" i="7" s="1"/>
  <c r="EK71" i="7" s="1"/>
  <c r="EL71" i="7" s="1"/>
  <c r="EM71" i="7" s="1"/>
  <c r="EN71" i="7" s="1"/>
  <c r="EO71" i="7" s="1"/>
  <c r="EP71" i="7" s="1"/>
  <c r="EQ71" i="7" s="1"/>
  <c r="ER71" i="7" s="1"/>
  <c r="ES71" i="7" s="1"/>
  <c r="ET71" i="7" s="1"/>
  <c r="EU71" i="7" s="1"/>
  <c r="EV71" i="7" s="1"/>
  <c r="EW71" i="7" s="1"/>
  <c r="EX71" i="7" s="1"/>
  <c r="EY71" i="7" s="1"/>
  <c r="EZ71" i="7" s="1"/>
  <c r="FA71" i="7" s="1"/>
  <c r="FB71" i="7" s="1"/>
  <c r="FC71" i="7" s="1"/>
  <c r="FD71" i="7" s="1"/>
  <c r="FE71" i="7" s="1"/>
  <c r="FF71" i="7" s="1"/>
  <c r="FG71" i="7" s="1"/>
  <c r="FH71" i="7" s="1"/>
  <c r="FI71" i="7" s="1"/>
  <c r="FJ71" i="7" s="1"/>
  <c r="FK71" i="7" s="1"/>
  <c r="FL71" i="7" s="1"/>
  <c r="FM71" i="7" s="1"/>
  <c r="FN71" i="7" s="1"/>
  <c r="FO71" i="7" s="1"/>
  <c r="FP71" i="7" s="1"/>
  <c r="FQ71" i="7" s="1"/>
  <c r="FR71" i="7" s="1"/>
  <c r="FS71" i="7" s="1"/>
  <c r="FT71" i="7" s="1"/>
  <c r="FU71" i="7" s="1"/>
  <c r="FV71" i="7" s="1"/>
  <c r="FW71" i="7" s="1"/>
  <c r="FX71" i="7" s="1"/>
  <c r="FY71" i="7" s="1"/>
  <c r="FZ71" i="7" s="1"/>
  <c r="GA71" i="7" s="1"/>
  <c r="GB71" i="7" s="1"/>
  <c r="GC71" i="7" s="1"/>
  <c r="GD71" i="7" s="1"/>
  <c r="GE71" i="7" s="1"/>
  <c r="GF71" i="7" s="1"/>
  <c r="GG71" i="7" s="1"/>
  <c r="GH71" i="7" s="1"/>
  <c r="GI71" i="7" s="1"/>
  <c r="GJ71" i="7" s="1"/>
  <c r="GK71" i="7" s="1"/>
  <c r="GL71" i="7" s="1"/>
  <c r="GM71" i="7" s="1"/>
  <c r="GN71" i="7" s="1"/>
  <c r="GO71" i="7" s="1"/>
  <c r="GP71" i="7" s="1"/>
  <c r="GQ71" i="7" s="1"/>
  <c r="GR71" i="7" s="1"/>
  <c r="GS71" i="7" s="1"/>
  <c r="GT71" i="7" s="1"/>
  <c r="GU71" i="7" s="1"/>
  <c r="GV71" i="7" s="1"/>
  <c r="GW71" i="7" s="1"/>
  <c r="GX71" i="7" s="1"/>
  <c r="GY71" i="7" s="1"/>
  <c r="GZ71" i="7" s="1"/>
  <c r="HA71" i="7" s="1"/>
  <c r="HB71" i="7" s="1"/>
  <c r="HC71" i="7" s="1"/>
  <c r="Z71" i="7"/>
  <c r="AA71" i="7" s="1"/>
  <c r="AB71" i="7" s="1"/>
  <c r="AC71" i="7" s="1"/>
  <c r="AD71" i="7" s="1"/>
  <c r="AE71" i="7" s="1"/>
  <c r="AF71" i="7" s="1"/>
  <c r="AG71" i="7" s="1"/>
  <c r="AH71" i="7" s="1"/>
  <c r="AI71" i="7" s="1"/>
  <c r="AJ71" i="7" s="1"/>
  <c r="AK71" i="7" s="1"/>
  <c r="AL71" i="7" s="1"/>
  <c r="AM71" i="7" s="1"/>
  <c r="AN71" i="7" s="1"/>
  <c r="AO71" i="7" s="1"/>
  <c r="AP71" i="7" s="1"/>
  <c r="AQ71" i="7" s="1"/>
  <c r="Q71" i="7"/>
  <c r="R71" i="7" s="1"/>
  <c r="S71" i="7" s="1"/>
  <c r="T71" i="7" s="1"/>
  <c r="U71" i="7" s="1"/>
  <c r="V71" i="7" s="1"/>
  <c r="W71" i="7" s="1"/>
  <c r="X71" i="7" s="1"/>
  <c r="Y71" i="7" s="1"/>
  <c r="L71" i="7"/>
  <c r="M71" i="7" s="1"/>
  <c r="N71" i="7" s="1"/>
  <c r="O71" i="7" s="1"/>
  <c r="P71" i="7" s="1"/>
  <c r="AM70" i="7"/>
  <c r="AN70" i="7" s="1"/>
  <c r="AO70" i="7" s="1"/>
  <c r="AP70" i="7" s="1"/>
  <c r="AQ70" i="7" s="1"/>
  <c r="AR70" i="7" s="1"/>
  <c r="AS70" i="7" s="1"/>
  <c r="AT70" i="7" s="1"/>
  <c r="AU70" i="7" s="1"/>
  <c r="AV70" i="7" s="1"/>
  <c r="AW70" i="7" s="1"/>
  <c r="AX70" i="7" s="1"/>
  <c r="AY70" i="7" s="1"/>
  <c r="AZ70" i="7" s="1"/>
  <c r="BA70" i="7" s="1"/>
  <c r="BB70" i="7" s="1"/>
  <c r="BC70" i="7" s="1"/>
  <c r="BD70" i="7" s="1"/>
  <c r="BE70" i="7" s="1"/>
  <c r="BF70" i="7" s="1"/>
  <c r="BG70" i="7" s="1"/>
  <c r="BH70" i="7" s="1"/>
  <c r="BI70" i="7" s="1"/>
  <c r="BJ70" i="7" s="1"/>
  <c r="BK70" i="7" s="1"/>
  <c r="BL70" i="7" s="1"/>
  <c r="BM70" i="7" s="1"/>
  <c r="BN70" i="7" s="1"/>
  <c r="BO70" i="7" s="1"/>
  <c r="BP70" i="7" s="1"/>
  <c r="BQ70" i="7" s="1"/>
  <c r="BR70" i="7" s="1"/>
  <c r="BS70" i="7" s="1"/>
  <c r="BT70" i="7" s="1"/>
  <c r="BU70" i="7" s="1"/>
  <c r="BV70" i="7" s="1"/>
  <c r="BW70" i="7" s="1"/>
  <c r="BX70" i="7" s="1"/>
  <c r="BY70" i="7" s="1"/>
  <c r="BZ70" i="7" s="1"/>
  <c r="CA70" i="7" s="1"/>
  <c r="CB70" i="7" s="1"/>
  <c r="CC70" i="7" s="1"/>
  <c r="CD70" i="7" s="1"/>
  <c r="CE70" i="7" s="1"/>
  <c r="CF70" i="7" s="1"/>
  <c r="CG70" i="7" s="1"/>
  <c r="CH70" i="7" s="1"/>
  <c r="CI70" i="7" s="1"/>
  <c r="CJ70" i="7" s="1"/>
  <c r="CK70" i="7" s="1"/>
  <c r="CL70" i="7" s="1"/>
  <c r="CM70" i="7" s="1"/>
  <c r="CN70" i="7" s="1"/>
  <c r="CO70" i="7" s="1"/>
  <c r="CP70" i="7" s="1"/>
  <c r="CQ70" i="7" s="1"/>
  <c r="CR70" i="7" s="1"/>
  <c r="CS70" i="7" s="1"/>
  <c r="CT70" i="7" s="1"/>
  <c r="CU70" i="7" s="1"/>
  <c r="CV70" i="7" s="1"/>
  <c r="CW70" i="7" s="1"/>
  <c r="CX70" i="7" s="1"/>
  <c r="CY70" i="7" s="1"/>
  <c r="CZ70" i="7" s="1"/>
  <c r="DA70" i="7" s="1"/>
  <c r="DB70" i="7" s="1"/>
  <c r="DC70" i="7" s="1"/>
  <c r="DD70" i="7" s="1"/>
  <c r="DE70" i="7" s="1"/>
  <c r="DF70" i="7" s="1"/>
  <c r="DG70" i="7" s="1"/>
  <c r="DH70" i="7" s="1"/>
  <c r="DI70" i="7" s="1"/>
  <c r="DJ70" i="7" s="1"/>
  <c r="DK70" i="7" s="1"/>
  <c r="DL70" i="7" s="1"/>
  <c r="DM70" i="7" s="1"/>
  <c r="DN70" i="7" s="1"/>
  <c r="DO70" i="7" s="1"/>
  <c r="DP70" i="7" s="1"/>
  <c r="DQ70" i="7" s="1"/>
  <c r="DR70" i="7" s="1"/>
  <c r="DS70" i="7" s="1"/>
  <c r="DT70" i="7" s="1"/>
  <c r="DU70" i="7" s="1"/>
  <c r="DV70" i="7" s="1"/>
  <c r="DW70" i="7" s="1"/>
  <c r="DX70" i="7" s="1"/>
  <c r="DY70" i="7" s="1"/>
  <c r="DZ70" i="7" s="1"/>
  <c r="EA70" i="7" s="1"/>
  <c r="EB70" i="7" s="1"/>
  <c r="EC70" i="7" s="1"/>
  <c r="ED70" i="7" s="1"/>
  <c r="EE70" i="7" s="1"/>
  <c r="EF70" i="7" s="1"/>
  <c r="EG70" i="7" s="1"/>
  <c r="EH70" i="7" s="1"/>
  <c r="EI70" i="7" s="1"/>
  <c r="EJ70" i="7" s="1"/>
  <c r="EK70" i="7" s="1"/>
  <c r="EL70" i="7" s="1"/>
  <c r="EM70" i="7" s="1"/>
  <c r="EN70" i="7" s="1"/>
  <c r="EO70" i="7" s="1"/>
  <c r="EP70" i="7" s="1"/>
  <c r="EQ70" i="7" s="1"/>
  <c r="ER70" i="7" s="1"/>
  <c r="ES70" i="7" s="1"/>
  <c r="ET70" i="7" s="1"/>
  <c r="EU70" i="7" s="1"/>
  <c r="EV70" i="7" s="1"/>
  <c r="EW70" i="7" s="1"/>
  <c r="EX70" i="7" s="1"/>
  <c r="EY70" i="7" s="1"/>
  <c r="EZ70" i="7" s="1"/>
  <c r="FA70" i="7" s="1"/>
  <c r="FB70" i="7" s="1"/>
  <c r="FC70" i="7" s="1"/>
  <c r="FD70" i="7" s="1"/>
  <c r="FE70" i="7" s="1"/>
  <c r="FF70" i="7" s="1"/>
  <c r="FG70" i="7" s="1"/>
  <c r="FH70" i="7" s="1"/>
  <c r="FI70" i="7" s="1"/>
  <c r="FJ70" i="7" s="1"/>
  <c r="FK70" i="7" s="1"/>
  <c r="FL70" i="7" s="1"/>
  <c r="FM70" i="7" s="1"/>
  <c r="FN70" i="7" s="1"/>
  <c r="FO70" i="7" s="1"/>
  <c r="FP70" i="7" s="1"/>
  <c r="FQ70" i="7" s="1"/>
  <c r="FR70" i="7" s="1"/>
  <c r="FS70" i="7" s="1"/>
  <c r="FT70" i="7" s="1"/>
  <c r="FU70" i="7" s="1"/>
  <c r="FV70" i="7" s="1"/>
  <c r="FW70" i="7" s="1"/>
  <c r="FX70" i="7" s="1"/>
  <c r="FY70" i="7" s="1"/>
  <c r="FZ70" i="7" s="1"/>
  <c r="GA70" i="7" s="1"/>
  <c r="GB70" i="7" s="1"/>
  <c r="GC70" i="7" s="1"/>
  <c r="GD70" i="7" s="1"/>
  <c r="GE70" i="7" s="1"/>
  <c r="GF70" i="7" s="1"/>
  <c r="GG70" i="7" s="1"/>
  <c r="GH70" i="7" s="1"/>
  <c r="GI70" i="7" s="1"/>
  <c r="GJ70" i="7" s="1"/>
  <c r="GK70" i="7" s="1"/>
  <c r="GL70" i="7" s="1"/>
  <c r="GM70" i="7" s="1"/>
  <c r="GN70" i="7" s="1"/>
  <c r="GO70" i="7" s="1"/>
  <c r="GP70" i="7" s="1"/>
  <c r="GQ70" i="7" s="1"/>
  <c r="GR70" i="7" s="1"/>
  <c r="GS70" i="7" s="1"/>
  <c r="GT70" i="7" s="1"/>
  <c r="GU70" i="7" s="1"/>
  <c r="GV70" i="7" s="1"/>
  <c r="GW70" i="7" s="1"/>
  <c r="GX70" i="7" s="1"/>
  <c r="GY70" i="7" s="1"/>
  <c r="GZ70" i="7" s="1"/>
  <c r="HA70" i="7" s="1"/>
  <c r="HB70" i="7" s="1"/>
  <c r="HC70" i="7" s="1"/>
  <c r="N70" i="7"/>
  <c r="O70" i="7" s="1"/>
  <c r="P70" i="7" s="1"/>
  <c r="Q70" i="7" s="1"/>
  <c r="R70" i="7" s="1"/>
  <c r="S70" i="7" s="1"/>
  <c r="T70" i="7" s="1"/>
  <c r="U70" i="7" s="1"/>
  <c r="V70" i="7" s="1"/>
  <c r="W70" i="7" s="1"/>
  <c r="X70" i="7" s="1"/>
  <c r="Y70" i="7" s="1"/>
  <c r="Z70" i="7" s="1"/>
  <c r="AA70" i="7" s="1"/>
  <c r="AB70" i="7" s="1"/>
  <c r="AC70" i="7" s="1"/>
  <c r="AD70" i="7" s="1"/>
  <c r="AE70" i="7" s="1"/>
  <c r="AF70" i="7" s="1"/>
  <c r="AG70" i="7" s="1"/>
  <c r="AH70" i="7" s="1"/>
  <c r="AI70" i="7" s="1"/>
  <c r="AJ70" i="7" s="1"/>
  <c r="AK70" i="7" s="1"/>
  <c r="AL70" i="7" s="1"/>
  <c r="M70" i="7"/>
  <c r="L70" i="7"/>
  <c r="AQ69" i="7"/>
  <c r="AR69" i="7" s="1"/>
  <c r="AS69" i="7" s="1"/>
  <c r="AT69" i="7" s="1"/>
  <c r="AU69" i="7" s="1"/>
  <c r="AV69" i="7" s="1"/>
  <c r="AW69" i="7" s="1"/>
  <c r="AX69" i="7" s="1"/>
  <c r="AY69" i="7" s="1"/>
  <c r="AZ69" i="7" s="1"/>
  <c r="BA69" i="7" s="1"/>
  <c r="BB69" i="7" s="1"/>
  <c r="BC69" i="7" s="1"/>
  <c r="BD69" i="7" s="1"/>
  <c r="BE69" i="7" s="1"/>
  <c r="BF69" i="7" s="1"/>
  <c r="BG69" i="7" s="1"/>
  <c r="BH69" i="7" s="1"/>
  <c r="BI69" i="7" s="1"/>
  <c r="BJ69" i="7" s="1"/>
  <c r="BK69" i="7" s="1"/>
  <c r="BL69" i="7" s="1"/>
  <c r="BM69" i="7" s="1"/>
  <c r="BN69" i="7" s="1"/>
  <c r="BO69" i="7" s="1"/>
  <c r="BP69" i="7" s="1"/>
  <c r="BQ69" i="7" s="1"/>
  <c r="BR69" i="7" s="1"/>
  <c r="BS69" i="7" s="1"/>
  <c r="BT69" i="7" s="1"/>
  <c r="BU69" i="7" s="1"/>
  <c r="BV69" i="7" s="1"/>
  <c r="BW69" i="7" s="1"/>
  <c r="BX69" i="7" s="1"/>
  <c r="BY69" i="7" s="1"/>
  <c r="BZ69" i="7" s="1"/>
  <c r="CA69" i="7" s="1"/>
  <c r="CB69" i="7" s="1"/>
  <c r="CC69" i="7" s="1"/>
  <c r="CD69" i="7" s="1"/>
  <c r="CE69" i="7" s="1"/>
  <c r="CF69" i="7" s="1"/>
  <c r="CG69" i="7" s="1"/>
  <c r="CH69" i="7" s="1"/>
  <c r="CI69" i="7" s="1"/>
  <c r="CJ69" i="7" s="1"/>
  <c r="CK69" i="7" s="1"/>
  <c r="CL69" i="7" s="1"/>
  <c r="CM69" i="7" s="1"/>
  <c r="CN69" i="7" s="1"/>
  <c r="CO69" i="7" s="1"/>
  <c r="CP69" i="7" s="1"/>
  <c r="CQ69" i="7" s="1"/>
  <c r="CR69" i="7" s="1"/>
  <c r="CS69" i="7" s="1"/>
  <c r="CT69" i="7" s="1"/>
  <c r="CU69" i="7" s="1"/>
  <c r="CV69" i="7" s="1"/>
  <c r="CW69" i="7" s="1"/>
  <c r="CX69" i="7" s="1"/>
  <c r="CY69" i="7" s="1"/>
  <c r="CZ69" i="7" s="1"/>
  <c r="DA69" i="7" s="1"/>
  <c r="DB69" i="7" s="1"/>
  <c r="DC69" i="7" s="1"/>
  <c r="DD69" i="7" s="1"/>
  <c r="DE69" i="7" s="1"/>
  <c r="DF69" i="7" s="1"/>
  <c r="DG69" i="7" s="1"/>
  <c r="DH69" i="7" s="1"/>
  <c r="DI69" i="7" s="1"/>
  <c r="DJ69" i="7" s="1"/>
  <c r="DK69" i="7" s="1"/>
  <c r="DL69" i="7" s="1"/>
  <c r="DM69" i="7" s="1"/>
  <c r="DN69" i="7" s="1"/>
  <c r="DO69" i="7" s="1"/>
  <c r="DP69" i="7" s="1"/>
  <c r="DQ69" i="7" s="1"/>
  <c r="DR69" i="7" s="1"/>
  <c r="DS69" i="7" s="1"/>
  <c r="DT69" i="7" s="1"/>
  <c r="DU69" i="7" s="1"/>
  <c r="DV69" i="7" s="1"/>
  <c r="DW69" i="7" s="1"/>
  <c r="DX69" i="7" s="1"/>
  <c r="DY69" i="7" s="1"/>
  <c r="DZ69" i="7" s="1"/>
  <c r="EA69" i="7" s="1"/>
  <c r="EB69" i="7" s="1"/>
  <c r="EC69" i="7" s="1"/>
  <c r="ED69" i="7" s="1"/>
  <c r="EE69" i="7" s="1"/>
  <c r="EF69" i="7" s="1"/>
  <c r="EG69" i="7" s="1"/>
  <c r="EH69" i="7" s="1"/>
  <c r="EI69" i="7" s="1"/>
  <c r="EJ69" i="7" s="1"/>
  <c r="EK69" i="7" s="1"/>
  <c r="EL69" i="7" s="1"/>
  <c r="EM69" i="7" s="1"/>
  <c r="EN69" i="7" s="1"/>
  <c r="EO69" i="7" s="1"/>
  <c r="EP69" i="7" s="1"/>
  <c r="EQ69" i="7" s="1"/>
  <c r="ER69" i="7" s="1"/>
  <c r="ES69" i="7" s="1"/>
  <c r="ET69" i="7" s="1"/>
  <c r="EU69" i="7" s="1"/>
  <c r="EV69" i="7" s="1"/>
  <c r="EW69" i="7" s="1"/>
  <c r="EX69" i="7" s="1"/>
  <c r="EY69" i="7" s="1"/>
  <c r="EZ69" i="7" s="1"/>
  <c r="FA69" i="7" s="1"/>
  <c r="FB69" i="7" s="1"/>
  <c r="FC69" i="7" s="1"/>
  <c r="FD69" i="7" s="1"/>
  <c r="FE69" i="7" s="1"/>
  <c r="FF69" i="7" s="1"/>
  <c r="FG69" i="7" s="1"/>
  <c r="FH69" i="7" s="1"/>
  <c r="FI69" i="7" s="1"/>
  <c r="FJ69" i="7" s="1"/>
  <c r="FK69" i="7" s="1"/>
  <c r="FL69" i="7" s="1"/>
  <c r="FM69" i="7" s="1"/>
  <c r="FN69" i="7" s="1"/>
  <c r="FO69" i="7" s="1"/>
  <c r="FP69" i="7" s="1"/>
  <c r="FQ69" i="7" s="1"/>
  <c r="FR69" i="7" s="1"/>
  <c r="FS69" i="7" s="1"/>
  <c r="FT69" i="7" s="1"/>
  <c r="FU69" i="7" s="1"/>
  <c r="FV69" i="7" s="1"/>
  <c r="FW69" i="7" s="1"/>
  <c r="FX69" i="7" s="1"/>
  <c r="FY69" i="7" s="1"/>
  <c r="FZ69" i="7" s="1"/>
  <c r="GA69" i="7" s="1"/>
  <c r="GB69" i="7" s="1"/>
  <c r="GC69" i="7" s="1"/>
  <c r="GD69" i="7" s="1"/>
  <c r="GE69" i="7" s="1"/>
  <c r="GF69" i="7" s="1"/>
  <c r="GG69" i="7" s="1"/>
  <c r="GH69" i="7" s="1"/>
  <c r="GI69" i="7" s="1"/>
  <c r="GJ69" i="7" s="1"/>
  <c r="GK69" i="7" s="1"/>
  <c r="GL69" i="7" s="1"/>
  <c r="GM69" i="7" s="1"/>
  <c r="GN69" i="7" s="1"/>
  <c r="GO69" i="7" s="1"/>
  <c r="GP69" i="7" s="1"/>
  <c r="GQ69" i="7" s="1"/>
  <c r="GR69" i="7" s="1"/>
  <c r="GS69" i="7" s="1"/>
  <c r="GT69" i="7" s="1"/>
  <c r="GU69" i="7" s="1"/>
  <c r="GV69" i="7" s="1"/>
  <c r="GW69" i="7" s="1"/>
  <c r="GX69" i="7" s="1"/>
  <c r="GY69" i="7" s="1"/>
  <c r="GZ69" i="7" s="1"/>
  <c r="HA69" i="7" s="1"/>
  <c r="HB69" i="7" s="1"/>
  <c r="HC69" i="7" s="1"/>
  <c r="O69" i="7"/>
  <c r="P69" i="7" s="1"/>
  <c r="Q69" i="7" s="1"/>
  <c r="R69" i="7" s="1"/>
  <c r="S69" i="7" s="1"/>
  <c r="T69" i="7" s="1"/>
  <c r="U69" i="7" s="1"/>
  <c r="V69" i="7" s="1"/>
  <c r="W69" i="7" s="1"/>
  <c r="X69" i="7" s="1"/>
  <c r="Y69" i="7" s="1"/>
  <c r="Z69" i="7" s="1"/>
  <c r="AA69" i="7" s="1"/>
  <c r="AB69" i="7" s="1"/>
  <c r="AC69" i="7" s="1"/>
  <c r="AD69" i="7" s="1"/>
  <c r="AE69" i="7" s="1"/>
  <c r="AF69" i="7" s="1"/>
  <c r="AG69" i="7" s="1"/>
  <c r="AH69" i="7" s="1"/>
  <c r="AI69" i="7" s="1"/>
  <c r="AJ69" i="7" s="1"/>
  <c r="AK69" i="7" s="1"/>
  <c r="AL69" i="7" s="1"/>
  <c r="AM69" i="7" s="1"/>
  <c r="AN69" i="7" s="1"/>
  <c r="AO69" i="7" s="1"/>
  <c r="AP69" i="7" s="1"/>
  <c r="N69" i="7"/>
  <c r="M69" i="7"/>
  <c r="L69" i="7"/>
  <c r="AL68" i="7"/>
  <c r="AM68" i="7" s="1"/>
  <c r="AN68" i="7" s="1"/>
  <c r="AO68" i="7" s="1"/>
  <c r="AP68" i="7" s="1"/>
  <c r="AQ68" i="7" s="1"/>
  <c r="AR68" i="7" s="1"/>
  <c r="AS68" i="7" s="1"/>
  <c r="AT68" i="7" s="1"/>
  <c r="AU68" i="7" s="1"/>
  <c r="AV68" i="7" s="1"/>
  <c r="AW68" i="7" s="1"/>
  <c r="AX68" i="7" s="1"/>
  <c r="AY68" i="7" s="1"/>
  <c r="AZ68" i="7" s="1"/>
  <c r="BA68" i="7" s="1"/>
  <c r="BB68" i="7" s="1"/>
  <c r="BC68" i="7" s="1"/>
  <c r="BD68" i="7" s="1"/>
  <c r="BE68" i="7" s="1"/>
  <c r="BF68" i="7" s="1"/>
  <c r="BG68" i="7" s="1"/>
  <c r="BH68" i="7" s="1"/>
  <c r="BI68" i="7" s="1"/>
  <c r="BJ68" i="7" s="1"/>
  <c r="BK68" i="7" s="1"/>
  <c r="BL68" i="7" s="1"/>
  <c r="BM68" i="7" s="1"/>
  <c r="BN68" i="7" s="1"/>
  <c r="BO68" i="7" s="1"/>
  <c r="BP68" i="7" s="1"/>
  <c r="BQ68" i="7" s="1"/>
  <c r="BR68" i="7" s="1"/>
  <c r="BS68" i="7" s="1"/>
  <c r="BT68" i="7" s="1"/>
  <c r="BU68" i="7" s="1"/>
  <c r="BV68" i="7" s="1"/>
  <c r="BW68" i="7" s="1"/>
  <c r="BX68" i="7" s="1"/>
  <c r="BY68" i="7" s="1"/>
  <c r="BZ68" i="7" s="1"/>
  <c r="CA68" i="7" s="1"/>
  <c r="CB68" i="7" s="1"/>
  <c r="CC68" i="7" s="1"/>
  <c r="CD68" i="7" s="1"/>
  <c r="CE68" i="7" s="1"/>
  <c r="CF68" i="7" s="1"/>
  <c r="CG68" i="7" s="1"/>
  <c r="CH68" i="7" s="1"/>
  <c r="CI68" i="7" s="1"/>
  <c r="CJ68" i="7" s="1"/>
  <c r="CK68" i="7" s="1"/>
  <c r="CL68" i="7" s="1"/>
  <c r="CM68" i="7" s="1"/>
  <c r="CN68" i="7" s="1"/>
  <c r="CO68" i="7" s="1"/>
  <c r="CP68" i="7" s="1"/>
  <c r="CQ68" i="7" s="1"/>
  <c r="CR68" i="7" s="1"/>
  <c r="CS68" i="7" s="1"/>
  <c r="CT68" i="7" s="1"/>
  <c r="CU68" i="7" s="1"/>
  <c r="CV68" i="7" s="1"/>
  <c r="CW68" i="7" s="1"/>
  <c r="CX68" i="7" s="1"/>
  <c r="CY68" i="7" s="1"/>
  <c r="CZ68" i="7" s="1"/>
  <c r="DA68" i="7" s="1"/>
  <c r="DB68" i="7" s="1"/>
  <c r="DC68" i="7" s="1"/>
  <c r="DD68" i="7" s="1"/>
  <c r="DE68" i="7" s="1"/>
  <c r="DF68" i="7" s="1"/>
  <c r="DG68" i="7" s="1"/>
  <c r="DH68" i="7" s="1"/>
  <c r="DI68" i="7" s="1"/>
  <c r="DJ68" i="7" s="1"/>
  <c r="DK68" i="7" s="1"/>
  <c r="DL68" i="7" s="1"/>
  <c r="DM68" i="7" s="1"/>
  <c r="DN68" i="7" s="1"/>
  <c r="DO68" i="7" s="1"/>
  <c r="DP68" i="7" s="1"/>
  <c r="DQ68" i="7" s="1"/>
  <c r="DR68" i="7" s="1"/>
  <c r="DS68" i="7" s="1"/>
  <c r="DT68" i="7" s="1"/>
  <c r="DU68" i="7" s="1"/>
  <c r="DV68" i="7" s="1"/>
  <c r="DW68" i="7" s="1"/>
  <c r="DX68" i="7" s="1"/>
  <c r="DY68" i="7" s="1"/>
  <c r="DZ68" i="7" s="1"/>
  <c r="EA68" i="7" s="1"/>
  <c r="EB68" i="7" s="1"/>
  <c r="EC68" i="7" s="1"/>
  <c r="ED68" i="7" s="1"/>
  <c r="EE68" i="7" s="1"/>
  <c r="EF68" i="7" s="1"/>
  <c r="EG68" i="7" s="1"/>
  <c r="EH68" i="7" s="1"/>
  <c r="EI68" i="7" s="1"/>
  <c r="EJ68" i="7" s="1"/>
  <c r="EK68" i="7" s="1"/>
  <c r="EL68" i="7" s="1"/>
  <c r="EM68" i="7" s="1"/>
  <c r="EN68" i="7" s="1"/>
  <c r="EO68" i="7" s="1"/>
  <c r="EP68" i="7" s="1"/>
  <c r="EQ68" i="7" s="1"/>
  <c r="ER68" i="7" s="1"/>
  <c r="ES68" i="7" s="1"/>
  <c r="ET68" i="7" s="1"/>
  <c r="EU68" i="7" s="1"/>
  <c r="EV68" i="7" s="1"/>
  <c r="EW68" i="7" s="1"/>
  <c r="EX68" i="7" s="1"/>
  <c r="EY68" i="7" s="1"/>
  <c r="EZ68" i="7" s="1"/>
  <c r="FA68" i="7" s="1"/>
  <c r="FB68" i="7" s="1"/>
  <c r="FC68" i="7" s="1"/>
  <c r="FD68" i="7" s="1"/>
  <c r="FE68" i="7" s="1"/>
  <c r="FF68" i="7" s="1"/>
  <c r="FG68" i="7" s="1"/>
  <c r="FH68" i="7" s="1"/>
  <c r="FI68" i="7" s="1"/>
  <c r="FJ68" i="7" s="1"/>
  <c r="FK68" i="7" s="1"/>
  <c r="FL68" i="7" s="1"/>
  <c r="FM68" i="7" s="1"/>
  <c r="FN68" i="7" s="1"/>
  <c r="FO68" i="7" s="1"/>
  <c r="FP68" i="7" s="1"/>
  <c r="FQ68" i="7" s="1"/>
  <c r="FR68" i="7" s="1"/>
  <c r="FS68" i="7" s="1"/>
  <c r="FT68" i="7" s="1"/>
  <c r="FU68" i="7" s="1"/>
  <c r="FV68" i="7" s="1"/>
  <c r="FW68" i="7" s="1"/>
  <c r="FX68" i="7" s="1"/>
  <c r="FY68" i="7" s="1"/>
  <c r="FZ68" i="7" s="1"/>
  <c r="GA68" i="7" s="1"/>
  <c r="GB68" i="7" s="1"/>
  <c r="GC68" i="7" s="1"/>
  <c r="GD68" i="7" s="1"/>
  <c r="GE68" i="7" s="1"/>
  <c r="GF68" i="7" s="1"/>
  <c r="GG68" i="7" s="1"/>
  <c r="GH68" i="7" s="1"/>
  <c r="GI68" i="7" s="1"/>
  <c r="GJ68" i="7" s="1"/>
  <c r="GK68" i="7" s="1"/>
  <c r="GL68" i="7" s="1"/>
  <c r="GM68" i="7" s="1"/>
  <c r="GN68" i="7" s="1"/>
  <c r="GO68" i="7" s="1"/>
  <c r="GP68" i="7" s="1"/>
  <c r="GQ68" i="7" s="1"/>
  <c r="GR68" i="7" s="1"/>
  <c r="GS68" i="7" s="1"/>
  <c r="GT68" i="7" s="1"/>
  <c r="GU68" i="7" s="1"/>
  <c r="GV68" i="7" s="1"/>
  <c r="GW68" i="7" s="1"/>
  <c r="GX68" i="7" s="1"/>
  <c r="GY68" i="7" s="1"/>
  <c r="GZ68" i="7" s="1"/>
  <c r="HA68" i="7" s="1"/>
  <c r="HB68" i="7" s="1"/>
  <c r="HC68" i="7" s="1"/>
  <c r="N68" i="7"/>
  <c r="O68" i="7" s="1"/>
  <c r="P68" i="7" s="1"/>
  <c r="Q68" i="7" s="1"/>
  <c r="R68" i="7" s="1"/>
  <c r="S68" i="7" s="1"/>
  <c r="T68" i="7" s="1"/>
  <c r="U68" i="7" s="1"/>
  <c r="V68" i="7" s="1"/>
  <c r="W68" i="7" s="1"/>
  <c r="X68" i="7" s="1"/>
  <c r="Y68" i="7" s="1"/>
  <c r="Z68" i="7" s="1"/>
  <c r="AA68" i="7" s="1"/>
  <c r="AB68" i="7" s="1"/>
  <c r="AC68" i="7" s="1"/>
  <c r="AD68" i="7" s="1"/>
  <c r="AE68" i="7" s="1"/>
  <c r="AF68" i="7" s="1"/>
  <c r="AG68" i="7" s="1"/>
  <c r="AH68" i="7" s="1"/>
  <c r="AI68" i="7" s="1"/>
  <c r="AJ68" i="7" s="1"/>
  <c r="AK68" i="7" s="1"/>
  <c r="M68" i="7"/>
  <c r="L68" i="7"/>
  <c r="O67" i="7"/>
  <c r="P67" i="7" s="1"/>
  <c r="Q67" i="7" s="1"/>
  <c r="R67" i="7" s="1"/>
  <c r="S67" i="7" s="1"/>
  <c r="T67" i="7" s="1"/>
  <c r="U67" i="7" s="1"/>
  <c r="V67" i="7" s="1"/>
  <c r="W67" i="7" s="1"/>
  <c r="X67" i="7" s="1"/>
  <c r="Y67" i="7" s="1"/>
  <c r="Z67" i="7" s="1"/>
  <c r="AA67" i="7" s="1"/>
  <c r="AB67" i="7" s="1"/>
  <c r="AC67" i="7" s="1"/>
  <c r="AD67" i="7" s="1"/>
  <c r="AE67" i="7" s="1"/>
  <c r="AF67" i="7" s="1"/>
  <c r="AG67" i="7" s="1"/>
  <c r="AH67" i="7" s="1"/>
  <c r="AI67" i="7" s="1"/>
  <c r="AJ67" i="7" s="1"/>
  <c r="AK67" i="7" s="1"/>
  <c r="AL67" i="7" s="1"/>
  <c r="AM67" i="7" s="1"/>
  <c r="AN67" i="7" s="1"/>
  <c r="AO67" i="7" s="1"/>
  <c r="AP67" i="7" s="1"/>
  <c r="AQ67" i="7" s="1"/>
  <c r="AR67" i="7" s="1"/>
  <c r="AS67" i="7" s="1"/>
  <c r="AT67" i="7" s="1"/>
  <c r="AU67" i="7" s="1"/>
  <c r="AV67" i="7" s="1"/>
  <c r="AW67" i="7" s="1"/>
  <c r="AX67" i="7" s="1"/>
  <c r="AY67" i="7" s="1"/>
  <c r="AZ67" i="7" s="1"/>
  <c r="BA67" i="7" s="1"/>
  <c r="BB67" i="7" s="1"/>
  <c r="BC67" i="7" s="1"/>
  <c r="BD67" i="7" s="1"/>
  <c r="BE67" i="7" s="1"/>
  <c r="BF67" i="7" s="1"/>
  <c r="BG67" i="7" s="1"/>
  <c r="BH67" i="7" s="1"/>
  <c r="BI67" i="7" s="1"/>
  <c r="BJ67" i="7" s="1"/>
  <c r="BK67" i="7" s="1"/>
  <c r="BL67" i="7" s="1"/>
  <c r="BM67" i="7" s="1"/>
  <c r="BN67" i="7" s="1"/>
  <c r="BO67" i="7" s="1"/>
  <c r="BP67" i="7" s="1"/>
  <c r="BQ67" i="7" s="1"/>
  <c r="BR67" i="7" s="1"/>
  <c r="BS67" i="7" s="1"/>
  <c r="BT67" i="7" s="1"/>
  <c r="BU67" i="7" s="1"/>
  <c r="BV67" i="7" s="1"/>
  <c r="BW67" i="7" s="1"/>
  <c r="BX67" i="7" s="1"/>
  <c r="BY67" i="7" s="1"/>
  <c r="BZ67" i="7" s="1"/>
  <c r="CA67" i="7" s="1"/>
  <c r="CB67" i="7" s="1"/>
  <c r="CC67" i="7" s="1"/>
  <c r="CD67" i="7" s="1"/>
  <c r="CE67" i="7" s="1"/>
  <c r="CF67" i="7" s="1"/>
  <c r="CG67" i="7" s="1"/>
  <c r="CH67" i="7" s="1"/>
  <c r="CI67" i="7" s="1"/>
  <c r="CJ67" i="7" s="1"/>
  <c r="CK67" i="7" s="1"/>
  <c r="CL67" i="7" s="1"/>
  <c r="CM67" i="7" s="1"/>
  <c r="CN67" i="7" s="1"/>
  <c r="CO67" i="7" s="1"/>
  <c r="CP67" i="7" s="1"/>
  <c r="CQ67" i="7" s="1"/>
  <c r="CR67" i="7" s="1"/>
  <c r="CS67" i="7" s="1"/>
  <c r="CT67" i="7" s="1"/>
  <c r="CU67" i="7" s="1"/>
  <c r="CV67" i="7" s="1"/>
  <c r="CW67" i="7" s="1"/>
  <c r="CX67" i="7" s="1"/>
  <c r="CY67" i="7" s="1"/>
  <c r="CZ67" i="7" s="1"/>
  <c r="DA67" i="7" s="1"/>
  <c r="DB67" i="7" s="1"/>
  <c r="DC67" i="7" s="1"/>
  <c r="DD67" i="7" s="1"/>
  <c r="DE67" i="7" s="1"/>
  <c r="DF67" i="7" s="1"/>
  <c r="DG67" i="7" s="1"/>
  <c r="DH67" i="7" s="1"/>
  <c r="DI67" i="7" s="1"/>
  <c r="DJ67" i="7" s="1"/>
  <c r="DK67" i="7" s="1"/>
  <c r="DL67" i="7" s="1"/>
  <c r="DM67" i="7" s="1"/>
  <c r="DN67" i="7" s="1"/>
  <c r="DO67" i="7" s="1"/>
  <c r="DP67" i="7" s="1"/>
  <c r="DQ67" i="7" s="1"/>
  <c r="DR67" i="7" s="1"/>
  <c r="DS67" i="7" s="1"/>
  <c r="DT67" i="7" s="1"/>
  <c r="DU67" i="7" s="1"/>
  <c r="DV67" i="7" s="1"/>
  <c r="DW67" i="7" s="1"/>
  <c r="DX67" i="7" s="1"/>
  <c r="DY67" i="7" s="1"/>
  <c r="DZ67" i="7" s="1"/>
  <c r="EA67" i="7" s="1"/>
  <c r="EB67" i="7" s="1"/>
  <c r="EC67" i="7" s="1"/>
  <c r="ED67" i="7" s="1"/>
  <c r="EE67" i="7" s="1"/>
  <c r="EF67" i="7" s="1"/>
  <c r="EG67" i="7" s="1"/>
  <c r="EH67" i="7" s="1"/>
  <c r="EI67" i="7" s="1"/>
  <c r="EJ67" i="7" s="1"/>
  <c r="EK67" i="7" s="1"/>
  <c r="EL67" i="7" s="1"/>
  <c r="EM67" i="7" s="1"/>
  <c r="EN67" i="7" s="1"/>
  <c r="EO67" i="7" s="1"/>
  <c r="EP67" i="7" s="1"/>
  <c r="EQ67" i="7" s="1"/>
  <c r="ER67" i="7" s="1"/>
  <c r="ES67" i="7" s="1"/>
  <c r="ET67" i="7" s="1"/>
  <c r="EU67" i="7" s="1"/>
  <c r="EV67" i="7" s="1"/>
  <c r="EW67" i="7" s="1"/>
  <c r="EX67" i="7" s="1"/>
  <c r="EY67" i="7" s="1"/>
  <c r="EZ67" i="7" s="1"/>
  <c r="FA67" i="7" s="1"/>
  <c r="FB67" i="7" s="1"/>
  <c r="FC67" i="7" s="1"/>
  <c r="FD67" i="7" s="1"/>
  <c r="FE67" i="7" s="1"/>
  <c r="FF67" i="7" s="1"/>
  <c r="FG67" i="7" s="1"/>
  <c r="FH67" i="7" s="1"/>
  <c r="FI67" i="7" s="1"/>
  <c r="FJ67" i="7" s="1"/>
  <c r="FK67" i="7" s="1"/>
  <c r="FL67" i="7" s="1"/>
  <c r="FM67" i="7" s="1"/>
  <c r="FN67" i="7" s="1"/>
  <c r="FO67" i="7" s="1"/>
  <c r="FP67" i="7" s="1"/>
  <c r="FQ67" i="7" s="1"/>
  <c r="FR67" i="7" s="1"/>
  <c r="FS67" i="7" s="1"/>
  <c r="FT67" i="7" s="1"/>
  <c r="FU67" i="7" s="1"/>
  <c r="FV67" i="7" s="1"/>
  <c r="FW67" i="7" s="1"/>
  <c r="FX67" i="7" s="1"/>
  <c r="FY67" i="7" s="1"/>
  <c r="FZ67" i="7" s="1"/>
  <c r="GA67" i="7" s="1"/>
  <c r="GB67" i="7" s="1"/>
  <c r="GC67" i="7" s="1"/>
  <c r="GD67" i="7" s="1"/>
  <c r="GE67" i="7" s="1"/>
  <c r="GF67" i="7" s="1"/>
  <c r="GG67" i="7" s="1"/>
  <c r="GH67" i="7" s="1"/>
  <c r="GI67" i="7" s="1"/>
  <c r="GJ67" i="7" s="1"/>
  <c r="GK67" i="7" s="1"/>
  <c r="GL67" i="7" s="1"/>
  <c r="GM67" i="7" s="1"/>
  <c r="GN67" i="7" s="1"/>
  <c r="GO67" i="7" s="1"/>
  <c r="GP67" i="7" s="1"/>
  <c r="GQ67" i="7" s="1"/>
  <c r="GR67" i="7" s="1"/>
  <c r="GS67" i="7" s="1"/>
  <c r="GT67" i="7" s="1"/>
  <c r="GU67" i="7" s="1"/>
  <c r="GV67" i="7" s="1"/>
  <c r="GW67" i="7" s="1"/>
  <c r="GX67" i="7" s="1"/>
  <c r="GY67" i="7" s="1"/>
  <c r="GZ67" i="7" s="1"/>
  <c r="HA67" i="7" s="1"/>
  <c r="HB67" i="7" s="1"/>
  <c r="HC67" i="7" s="1"/>
  <c r="L67" i="7"/>
  <c r="M67" i="7" s="1"/>
  <c r="N67" i="7" s="1"/>
  <c r="O66" i="7"/>
  <c r="P66" i="7" s="1"/>
  <c r="Q66" i="7" s="1"/>
  <c r="R66" i="7" s="1"/>
  <c r="S66" i="7" s="1"/>
  <c r="T66" i="7" s="1"/>
  <c r="U66" i="7" s="1"/>
  <c r="V66" i="7" s="1"/>
  <c r="W66" i="7" s="1"/>
  <c r="X66" i="7" s="1"/>
  <c r="Y66" i="7" s="1"/>
  <c r="Z66" i="7" s="1"/>
  <c r="AA66" i="7" s="1"/>
  <c r="AB66" i="7" s="1"/>
  <c r="AC66" i="7" s="1"/>
  <c r="AD66" i="7" s="1"/>
  <c r="AE66" i="7" s="1"/>
  <c r="AF66" i="7" s="1"/>
  <c r="AG66" i="7" s="1"/>
  <c r="AH66" i="7" s="1"/>
  <c r="AI66" i="7" s="1"/>
  <c r="AJ66" i="7" s="1"/>
  <c r="AK66" i="7" s="1"/>
  <c r="AL66" i="7" s="1"/>
  <c r="AM66" i="7" s="1"/>
  <c r="AN66" i="7" s="1"/>
  <c r="AO66" i="7" s="1"/>
  <c r="AP66" i="7" s="1"/>
  <c r="AQ66" i="7" s="1"/>
  <c r="AR66" i="7" s="1"/>
  <c r="AS66" i="7" s="1"/>
  <c r="AT66" i="7" s="1"/>
  <c r="AU66" i="7" s="1"/>
  <c r="AV66" i="7" s="1"/>
  <c r="AW66" i="7" s="1"/>
  <c r="AX66" i="7" s="1"/>
  <c r="AY66" i="7" s="1"/>
  <c r="AZ66" i="7" s="1"/>
  <c r="BA66" i="7" s="1"/>
  <c r="BB66" i="7" s="1"/>
  <c r="BC66" i="7" s="1"/>
  <c r="BD66" i="7" s="1"/>
  <c r="BE66" i="7" s="1"/>
  <c r="BF66" i="7" s="1"/>
  <c r="BG66" i="7" s="1"/>
  <c r="BH66" i="7" s="1"/>
  <c r="BI66" i="7" s="1"/>
  <c r="BJ66" i="7" s="1"/>
  <c r="BK66" i="7" s="1"/>
  <c r="BL66" i="7" s="1"/>
  <c r="BM66" i="7" s="1"/>
  <c r="BN66" i="7" s="1"/>
  <c r="BO66" i="7" s="1"/>
  <c r="BP66" i="7" s="1"/>
  <c r="BQ66" i="7" s="1"/>
  <c r="BR66" i="7" s="1"/>
  <c r="BS66" i="7" s="1"/>
  <c r="BT66" i="7" s="1"/>
  <c r="BU66" i="7" s="1"/>
  <c r="BV66" i="7" s="1"/>
  <c r="BW66" i="7" s="1"/>
  <c r="BX66" i="7" s="1"/>
  <c r="BY66" i="7" s="1"/>
  <c r="BZ66" i="7" s="1"/>
  <c r="CA66" i="7" s="1"/>
  <c r="CB66" i="7" s="1"/>
  <c r="CC66" i="7" s="1"/>
  <c r="CD66" i="7" s="1"/>
  <c r="CE66" i="7" s="1"/>
  <c r="CF66" i="7" s="1"/>
  <c r="CG66" i="7" s="1"/>
  <c r="CH66" i="7" s="1"/>
  <c r="CI66" i="7" s="1"/>
  <c r="CJ66" i="7" s="1"/>
  <c r="CK66" i="7" s="1"/>
  <c r="CL66" i="7" s="1"/>
  <c r="CM66" i="7" s="1"/>
  <c r="CN66" i="7" s="1"/>
  <c r="CO66" i="7" s="1"/>
  <c r="CP66" i="7" s="1"/>
  <c r="CQ66" i="7" s="1"/>
  <c r="CR66" i="7" s="1"/>
  <c r="CS66" i="7" s="1"/>
  <c r="CT66" i="7" s="1"/>
  <c r="CU66" i="7" s="1"/>
  <c r="CV66" i="7" s="1"/>
  <c r="CW66" i="7" s="1"/>
  <c r="CX66" i="7" s="1"/>
  <c r="CY66" i="7" s="1"/>
  <c r="CZ66" i="7" s="1"/>
  <c r="DA66" i="7" s="1"/>
  <c r="DB66" i="7" s="1"/>
  <c r="DC66" i="7" s="1"/>
  <c r="DD66" i="7" s="1"/>
  <c r="DE66" i="7" s="1"/>
  <c r="DF66" i="7" s="1"/>
  <c r="DG66" i="7" s="1"/>
  <c r="DH66" i="7" s="1"/>
  <c r="DI66" i="7" s="1"/>
  <c r="DJ66" i="7" s="1"/>
  <c r="DK66" i="7" s="1"/>
  <c r="DL66" i="7" s="1"/>
  <c r="DM66" i="7" s="1"/>
  <c r="DN66" i="7" s="1"/>
  <c r="DO66" i="7" s="1"/>
  <c r="DP66" i="7" s="1"/>
  <c r="DQ66" i="7" s="1"/>
  <c r="DR66" i="7" s="1"/>
  <c r="DS66" i="7" s="1"/>
  <c r="DT66" i="7" s="1"/>
  <c r="DU66" i="7" s="1"/>
  <c r="DV66" i="7" s="1"/>
  <c r="DW66" i="7" s="1"/>
  <c r="DX66" i="7" s="1"/>
  <c r="DY66" i="7" s="1"/>
  <c r="DZ66" i="7" s="1"/>
  <c r="EA66" i="7" s="1"/>
  <c r="EB66" i="7" s="1"/>
  <c r="EC66" i="7" s="1"/>
  <c r="ED66" i="7" s="1"/>
  <c r="EE66" i="7" s="1"/>
  <c r="EF66" i="7" s="1"/>
  <c r="EG66" i="7" s="1"/>
  <c r="EH66" i="7" s="1"/>
  <c r="EI66" i="7" s="1"/>
  <c r="EJ66" i="7" s="1"/>
  <c r="EK66" i="7" s="1"/>
  <c r="EL66" i="7" s="1"/>
  <c r="EM66" i="7" s="1"/>
  <c r="EN66" i="7" s="1"/>
  <c r="EO66" i="7" s="1"/>
  <c r="EP66" i="7" s="1"/>
  <c r="EQ66" i="7" s="1"/>
  <c r="ER66" i="7" s="1"/>
  <c r="ES66" i="7" s="1"/>
  <c r="ET66" i="7" s="1"/>
  <c r="EU66" i="7" s="1"/>
  <c r="EV66" i="7" s="1"/>
  <c r="EW66" i="7" s="1"/>
  <c r="EX66" i="7" s="1"/>
  <c r="EY66" i="7" s="1"/>
  <c r="EZ66" i="7" s="1"/>
  <c r="FA66" i="7" s="1"/>
  <c r="FB66" i="7" s="1"/>
  <c r="FC66" i="7" s="1"/>
  <c r="FD66" i="7" s="1"/>
  <c r="FE66" i="7" s="1"/>
  <c r="FF66" i="7" s="1"/>
  <c r="FG66" i="7" s="1"/>
  <c r="FH66" i="7" s="1"/>
  <c r="FI66" i="7" s="1"/>
  <c r="FJ66" i="7" s="1"/>
  <c r="FK66" i="7" s="1"/>
  <c r="FL66" i="7" s="1"/>
  <c r="FM66" i="7" s="1"/>
  <c r="FN66" i="7" s="1"/>
  <c r="FO66" i="7" s="1"/>
  <c r="FP66" i="7" s="1"/>
  <c r="FQ66" i="7" s="1"/>
  <c r="FR66" i="7" s="1"/>
  <c r="FS66" i="7" s="1"/>
  <c r="FT66" i="7" s="1"/>
  <c r="FU66" i="7" s="1"/>
  <c r="FV66" i="7" s="1"/>
  <c r="FW66" i="7" s="1"/>
  <c r="FX66" i="7" s="1"/>
  <c r="FY66" i="7" s="1"/>
  <c r="FZ66" i="7" s="1"/>
  <c r="GA66" i="7" s="1"/>
  <c r="GB66" i="7" s="1"/>
  <c r="GC66" i="7" s="1"/>
  <c r="GD66" i="7" s="1"/>
  <c r="GE66" i="7" s="1"/>
  <c r="GF66" i="7" s="1"/>
  <c r="GG66" i="7" s="1"/>
  <c r="GH66" i="7" s="1"/>
  <c r="GI66" i="7" s="1"/>
  <c r="GJ66" i="7" s="1"/>
  <c r="GK66" i="7" s="1"/>
  <c r="GL66" i="7" s="1"/>
  <c r="GM66" i="7" s="1"/>
  <c r="GN66" i="7" s="1"/>
  <c r="GO66" i="7" s="1"/>
  <c r="GP66" i="7" s="1"/>
  <c r="GQ66" i="7" s="1"/>
  <c r="GR66" i="7" s="1"/>
  <c r="GS66" i="7" s="1"/>
  <c r="GT66" i="7" s="1"/>
  <c r="GU66" i="7" s="1"/>
  <c r="GV66" i="7" s="1"/>
  <c r="GW66" i="7" s="1"/>
  <c r="GX66" i="7" s="1"/>
  <c r="GY66" i="7" s="1"/>
  <c r="GZ66" i="7" s="1"/>
  <c r="HA66" i="7" s="1"/>
  <c r="HB66" i="7" s="1"/>
  <c r="HC66" i="7" s="1"/>
  <c r="N66" i="7"/>
  <c r="L66" i="7"/>
  <c r="M66" i="7" s="1"/>
  <c r="L65" i="7"/>
  <c r="M65" i="7" s="1"/>
  <c r="N65" i="7" s="1"/>
  <c r="O65" i="7" s="1"/>
  <c r="P65" i="7" s="1"/>
  <c r="Q65" i="7" s="1"/>
  <c r="R65" i="7" s="1"/>
  <c r="S65" i="7" s="1"/>
  <c r="T65" i="7" s="1"/>
  <c r="U65" i="7" s="1"/>
  <c r="V65" i="7" s="1"/>
  <c r="W65" i="7" s="1"/>
  <c r="X65" i="7" s="1"/>
  <c r="Y65" i="7" s="1"/>
  <c r="Z65" i="7" s="1"/>
  <c r="AA65" i="7" s="1"/>
  <c r="AB65" i="7" s="1"/>
  <c r="AC65" i="7" s="1"/>
  <c r="AD65" i="7" s="1"/>
  <c r="AE65" i="7" s="1"/>
  <c r="AF65" i="7" s="1"/>
  <c r="AG65" i="7" s="1"/>
  <c r="AH65" i="7" s="1"/>
  <c r="AI65" i="7" s="1"/>
  <c r="AJ65" i="7" s="1"/>
  <c r="AK65" i="7" s="1"/>
  <c r="AL65" i="7" s="1"/>
  <c r="AM65" i="7" s="1"/>
  <c r="AN65" i="7" s="1"/>
  <c r="AO65" i="7" s="1"/>
  <c r="AP65" i="7" s="1"/>
  <c r="AQ65" i="7" s="1"/>
  <c r="AR65" i="7" s="1"/>
  <c r="AS65" i="7" s="1"/>
  <c r="AT65" i="7" s="1"/>
  <c r="AU65" i="7" s="1"/>
  <c r="AV65" i="7" s="1"/>
  <c r="AW65" i="7" s="1"/>
  <c r="AX65" i="7" s="1"/>
  <c r="AY65" i="7" s="1"/>
  <c r="AZ65" i="7" s="1"/>
  <c r="BA65" i="7" s="1"/>
  <c r="BB65" i="7" s="1"/>
  <c r="BC65" i="7" s="1"/>
  <c r="BD65" i="7" s="1"/>
  <c r="BE65" i="7" s="1"/>
  <c r="BF65" i="7" s="1"/>
  <c r="BG65" i="7" s="1"/>
  <c r="BH65" i="7" s="1"/>
  <c r="BI65" i="7" s="1"/>
  <c r="BJ65" i="7" s="1"/>
  <c r="BK65" i="7" s="1"/>
  <c r="BL65" i="7" s="1"/>
  <c r="BM65" i="7" s="1"/>
  <c r="BN65" i="7" s="1"/>
  <c r="BO65" i="7" s="1"/>
  <c r="BP65" i="7" s="1"/>
  <c r="BQ65" i="7" s="1"/>
  <c r="BR65" i="7" s="1"/>
  <c r="BS65" i="7" s="1"/>
  <c r="BT65" i="7" s="1"/>
  <c r="BU65" i="7" s="1"/>
  <c r="BV65" i="7" s="1"/>
  <c r="BW65" i="7" s="1"/>
  <c r="BX65" i="7" s="1"/>
  <c r="BY65" i="7" s="1"/>
  <c r="BZ65" i="7" s="1"/>
  <c r="CA65" i="7" s="1"/>
  <c r="CB65" i="7" s="1"/>
  <c r="CC65" i="7" s="1"/>
  <c r="CD65" i="7" s="1"/>
  <c r="CE65" i="7" s="1"/>
  <c r="CF65" i="7" s="1"/>
  <c r="CG65" i="7" s="1"/>
  <c r="CH65" i="7" s="1"/>
  <c r="CI65" i="7" s="1"/>
  <c r="CJ65" i="7" s="1"/>
  <c r="CK65" i="7" s="1"/>
  <c r="CL65" i="7" s="1"/>
  <c r="CM65" i="7" s="1"/>
  <c r="CN65" i="7" s="1"/>
  <c r="CO65" i="7" s="1"/>
  <c r="CP65" i="7" s="1"/>
  <c r="CQ65" i="7" s="1"/>
  <c r="CR65" i="7" s="1"/>
  <c r="CS65" i="7" s="1"/>
  <c r="CT65" i="7" s="1"/>
  <c r="CU65" i="7" s="1"/>
  <c r="CV65" i="7" s="1"/>
  <c r="CW65" i="7" s="1"/>
  <c r="CX65" i="7" s="1"/>
  <c r="CY65" i="7" s="1"/>
  <c r="CZ65" i="7" s="1"/>
  <c r="DA65" i="7" s="1"/>
  <c r="DB65" i="7" s="1"/>
  <c r="DC65" i="7" s="1"/>
  <c r="DD65" i="7" s="1"/>
  <c r="DE65" i="7" s="1"/>
  <c r="DF65" i="7" s="1"/>
  <c r="DG65" i="7" s="1"/>
  <c r="DH65" i="7" s="1"/>
  <c r="DI65" i="7" s="1"/>
  <c r="DJ65" i="7" s="1"/>
  <c r="DK65" i="7" s="1"/>
  <c r="DL65" i="7" s="1"/>
  <c r="DM65" i="7" s="1"/>
  <c r="DN65" i="7" s="1"/>
  <c r="DO65" i="7" s="1"/>
  <c r="DP65" i="7" s="1"/>
  <c r="DQ65" i="7" s="1"/>
  <c r="DR65" i="7" s="1"/>
  <c r="DS65" i="7" s="1"/>
  <c r="DT65" i="7" s="1"/>
  <c r="DU65" i="7" s="1"/>
  <c r="DV65" i="7" s="1"/>
  <c r="DW65" i="7" s="1"/>
  <c r="DX65" i="7" s="1"/>
  <c r="DY65" i="7" s="1"/>
  <c r="DZ65" i="7" s="1"/>
  <c r="EA65" i="7" s="1"/>
  <c r="EB65" i="7" s="1"/>
  <c r="EC65" i="7" s="1"/>
  <c r="ED65" i="7" s="1"/>
  <c r="EE65" i="7" s="1"/>
  <c r="EF65" i="7" s="1"/>
  <c r="EG65" i="7" s="1"/>
  <c r="EH65" i="7" s="1"/>
  <c r="EI65" i="7" s="1"/>
  <c r="EJ65" i="7" s="1"/>
  <c r="EK65" i="7" s="1"/>
  <c r="EL65" i="7" s="1"/>
  <c r="EM65" i="7" s="1"/>
  <c r="EN65" i="7" s="1"/>
  <c r="EO65" i="7" s="1"/>
  <c r="EP65" i="7" s="1"/>
  <c r="EQ65" i="7" s="1"/>
  <c r="ER65" i="7" s="1"/>
  <c r="ES65" i="7" s="1"/>
  <c r="ET65" i="7" s="1"/>
  <c r="EU65" i="7" s="1"/>
  <c r="EV65" i="7" s="1"/>
  <c r="EW65" i="7" s="1"/>
  <c r="EX65" i="7" s="1"/>
  <c r="EY65" i="7" s="1"/>
  <c r="EZ65" i="7" s="1"/>
  <c r="FA65" i="7" s="1"/>
  <c r="FB65" i="7" s="1"/>
  <c r="FC65" i="7" s="1"/>
  <c r="FD65" i="7" s="1"/>
  <c r="FE65" i="7" s="1"/>
  <c r="FF65" i="7" s="1"/>
  <c r="FG65" i="7" s="1"/>
  <c r="FH65" i="7" s="1"/>
  <c r="FI65" i="7" s="1"/>
  <c r="FJ65" i="7" s="1"/>
  <c r="FK65" i="7" s="1"/>
  <c r="FL65" i="7" s="1"/>
  <c r="FM65" i="7" s="1"/>
  <c r="FN65" i="7" s="1"/>
  <c r="FO65" i="7" s="1"/>
  <c r="FP65" i="7" s="1"/>
  <c r="FQ65" i="7" s="1"/>
  <c r="FR65" i="7" s="1"/>
  <c r="FS65" i="7" s="1"/>
  <c r="FT65" i="7" s="1"/>
  <c r="FU65" i="7" s="1"/>
  <c r="FV65" i="7" s="1"/>
  <c r="FW65" i="7" s="1"/>
  <c r="FX65" i="7" s="1"/>
  <c r="FY65" i="7" s="1"/>
  <c r="FZ65" i="7" s="1"/>
  <c r="GA65" i="7" s="1"/>
  <c r="GB65" i="7" s="1"/>
  <c r="GC65" i="7" s="1"/>
  <c r="GD65" i="7" s="1"/>
  <c r="GE65" i="7" s="1"/>
  <c r="GF65" i="7" s="1"/>
  <c r="GG65" i="7" s="1"/>
  <c r="GH65" i="7" s="1"/>
  <c r="GI65" i="7" s="1"/>
  <c r="GJ65" i="7" s="1"/>
  <c r="GK65" i="7" s="1"/>
  <c r="GL65" i="7" s="1"/>
  <c r="GM65" i="7" s="1"/>
  <c r="GN65" i="7" s="1"/>
  <c r="GO65" i="7" s="1"/>
  <c r="GP65" i="7" s="1"/>
  <c r="GQ65" i="7" s="1"/>
  <c r="GR65" i="7" s="1"/>
  <c r="GS65" i="7" s="1"/>
  <c r="GT65" i="7" s="1"/>
  <c r="GU65" i="7" s="1"/>
  <c r="GV65" i="7" s="1"/>
  <c r="GW65" i="7" s="1"/>
  <c r="GX65" i="7" s="1"/>
  <c r="GY65" i="7" s="1"/>
  <c r="GZ65" i="7" s="1"/>
  <c r="HA65" i="7" s="1"/>
  <c r="HB65" i="7" s="1"/>
  <c r="HC65" i="7" s="1"/>
  <c r="V64" i="7"/>
  <c r="W64" i="7" s="1"/>
  <c r="X64" i="7" s="1"/>
  <c r="Y64" i="7" s="1"/>
  <c r="Z64" i="7" s="1"/>
  <c r="AA64" i="7" s="1"/>
  <c r="AB64" i="7" s="1"/>
  <c r="AC64" i="7" s="1"/>
  <c r="AD64" i="7" s="1"/>
  <c r="AE64" i="7" s="1"/>
  <c r="AF64" i="7" s="1"/>
  <c r="AG64" i="7" s="1"/>
  <c r="AH64" i="7" s="1"/>
  <c r="AI64" i="7" s="1"/>
  <c r="AJ64" i="7" s="1"/>
  <c r="AK64" i="7" s="1"/>
  <c r="AL64" i="7" s="1"/>
  <c r="AM64" i="7" s="1"/>
  <c r="AN64" i="7" s="1"/>
  <c r="AO64" i="7" s="1"/>
  <c r="AP64" i="7" s="1"/>
  <c r="AQ64" i="7" s="1"/>
  <c r="AR64" i="7" s="1"/>
  <c r="AS64" i="7" s="1"/>
  <c r="AT64" i="7" s="1"/>
  <c r="AU64" i="7" s="1"/>
  <c r="AV64" i="7" s="1"/>
  <c r="AW64" i="7" s="1"/>
  <c r="AX64" i="7" s="1"/>
  <c r="AY64" i="7" s="1"/>
  <c r="AZ64" i="7" s="1"/>
  <c r="BA64" i="7" s="1"/>
  <c r="BB64" i="7" s="1"/>
  <c r="BC64" i="7" s="1"/>
  <c r="BD64" i="7" s="1"/>
  <c r="BE64" i="7" s="1"/>
  <c r="BF64" i="7" s="1"/>
  <c r="BG64" i="7" s="1"/>
  <c r="BH64" i="7" s="1"/>
  <c r="BI64" i="7" s="1"/>
  <c r="BJ64" i="7" s="1"/>
  <c r="BK64" i="7" s="1"/>
  <c r="BL64" i="7" s="1"/>
  <c r="BM64" i="7" s="1"/>
  <c r="BN64" i="7" s="1"/>
  <c r="BO64" i="7" s="1"/>
  <c r="BP64" i="7" s="1"/>
  <c r="BQ64" i="7" s="1"/>
  <c r="BR64" i="7" s="1"/>
  <c r="BS64" i="7" s="1"/>
  <c r="BT64" i="7" s="1"/>
  <c r="BU64" i="7" s="1"/>
  <c r="BV64" i="7" s="1"/>
  <c r="BW64" i="7" s="1"/>
  <c r="BX64" i="7" s="1"/>
  <c r="BY64" i="7" s="1"/>
  <c r="BZ64" i="7" s="1"/>
  <c r="CA64" i="7" s="1"/>
  <c r="CB64" i="7" s="1"/>
  <c r="CC64" i="7" s="1"/>
  <c r="CD64" i="7" s="1"/>
  <c r="CE64" i="7" s="1"/>
  <c r="CF64" i="7" s="1"/>
  <c r="CG64" i="7" s="1"/>
  <c r="CH64" i="7" s="1"/>
  <c r="CI64" i="7" s="1"/>
  <c r="CJ64" i="7" s="1"/>
  <c r="CK64" i="7" s="1"/>
  <c r="CL64" i="7" s="1"/>
  <c r="CM64" i="7" s="1"/>
  <c r="CN64" i="7" s="1"/>
  <c r="CO64" i="7" s="1"/>
  <c r="CP64" i="7" s="1"/>
  <c r="CQ64" i="7" s="1"/>
  <c r="CR64" i="7" s="1"/>
  <c r="CS64" i="7" s="1"/>
  <c r="CT64" i="7" s="1"/>
  <c r="CU64" i="7" s="1"/>
  <c r="CV64" i="7" s="1"/>
  <c r="CW64" i="7" s="1"/>
  <c r="CX64" i="7" s="1"/>
  <c r="CY64" i="7" s="1"/>
  <c r="CZ64" i="7" s="1"/>
  <c r="DA64" i="7" s="1"/>
  <c r="DB64" i="7" s="1"/>
  <c r="DC64" i="7" s="1"/>
  <c r="DD64" i="7" s="1"/>
  <c r="DE64" i="7" s="1"/>
  <c r="DF64" i="7" s="1"/>
  <c r="DG64" i="7" s="1"/>
  <c r="DH64" i="7" s="1"/>
  <c r="DI64" i="7" s="1"/>
  <c r="DJ64" i="7" s="1"/>
  <c r="DK64" i="7" s="1"/>
  <c r="DL64" i="7" s="1"/>
  <c r="DM64" i="7" s="1"/>
  <c r="DN64" i="7" s="1"/>
  <c r="DO64" i="7" s="1"/>
  <c r="DP64" i="7" s="1"/>
  <c r="DQ64" i="7" s="1"/>
  <c r="DR64" i="7" s="1"/>
  <c r="DS64" i="7" s="1"/>
  <c r="DT64" i="7" s="1"/>
  <c r="DU64" i="7" s="1"/>
  <c r="DV64" i="7" s="1"/>
  <c r="DW64" i="7" s="1"/>
  <c r="DX64" i="7" s="1"/>
  <c r="DY64" i="7" s="1"/>
  <c r="DZ64" i="7" s="1"/>
  <c r="EA64" i="7" s="1"/>
  <c r="EB64" i="7" s="1"/>
  <c r="EC64" i="7" s="1"/>
  <c r="ED64" i="7" s="1"/>
  <c r="EE64" i="7" s="1"/>
  <c r="EF64" i="7" s="1"/>
  <c r="EG64" i="7" s="1"/>
  <c r="EH64" i="7" s="1"/>
  <c r="EI64" i="7" s="1"/>
  <c r="EJ64" i="7" s="1"/>
  <c r="EK64" i="7" s="1"/>
  <c r="EL64" i="7" s="1"/>
  <c r="EM64" i="7" s="1"/>
  <c r="EN64" i="7" s="1"/>
  <c r="EO64" i="7" s="1"/>
  <c r="EP64" i="7" s="1"/>
  <c r="EQ64" i="7" s="1"/>
  <c r="ER64" i="7" s="1"/>
  <c r="ES64" i="7" s="1"/>
  <c r="ET64" i="7" s="1"/>
  <c r="EU64" i="7" s="1"/>
  <c r="EV64" i="7" s="1"/>
  <c r="EW64" i="7" s="1"/>
  <c r="EX64" i="7" s="1"/>
  <c r="EY64" i="7" s="1"/>
  <c r="EZ64" i="7" s="1"/>
  <c r="FA64" i="7" s="1"/>
  <c r="FB64" i="7" s="1"/>
  <c r="FC64" i="7" s="1"/>
  <c r="FD64" i="7" s="1"/>
  <c r="FE64" i="7" s="1"/>
  <c r="FF64" i="7" s="1"/>
  <c r="FG64" i="7" s="1"/>
  <c r="FH64" i="7" s="1"/>
  <c r="FI64" i="7" s="1"/>
  <c r="FJ64" i="7" s="1"/>
  <c r="FK64" i="7" s="1"/>
  <c r="FL64" i="7" s="1"/>
  <c r="FM64" i="7" s="1"/>
  <c r="FN64" i="7" s="1"/>
  <c r="FO64" i="7" s="1"/>
  <c r="FP64" i="7" s="1"/>
  <c r="FQ64" i="7" s="1"/>
  <c r="FR64" i="7" s="1"/>
  <c r="FS64" i="7" s="1"/>
  <c r="FT64" i="7" s="1"/>
  <c r="FU64" i="7" s="1"/>
  <c r="FV64" i="7" s="1"/>
  <c r="FW64" i="7" s="1"/>
  <c r="FX64" i="7" s="1"/>
  <c r="FY64" i="7" s="1"/>
  <c r="FZ64" i="7" s="1"/>
  <c r="GA64" i="7" s="1"/>
  <c r="GB64" i="7" s="1"/>
  <c r="GC64" i="7" s="1"/>
  <c r="GD64" i="7" s="1"/>
  <c r="GE64" i="7" s="1"/>
  <c r="GF64" i="7" s="1"/>
  <c r="GG64" i="7" s="1"/>
  <c r="GH64" i="7" s="1"/>
  <c r="GI64" i="7" s="1"/>
  <c r="GJ64" i="7" s="1"/>
  <c r="GK64" i="7" s="1"/>
  <c r="GL64" i="7" s="1"/>
  <c r="GM64" i="7" s="1"/>
  <c r="GN64" i="7" s="1"/>
  <c r="GO64" i="7" s="1"/>
  <c r="GP64" i="7" s="1"/>
  <c r="GQ64" i="7" s="1"/>
  <c r="GR64" i="7" s="1"/>
  <c r="GS64" i="7" s="1"/>
  <c r="GT64" i="7" s="1"/>
  <c r="GU64" i="7" s="1"/>
  <c r="GV64" i="7" s="1"/>
  <c r="GW64" i="7" s="1"/>
  <c r="GX64" i="7" s="1"/>
  <c r="GY64" i="7" s="1"/>
  <c r="GZ64" i="7" s="1"/>
  <c r="HA64" i="7" s="1"/>
  <c r="HB64" i="7" s="1"/>
  <c r="HC64" i="7" s="1"/>
  <c r="L64" i="7"/>
  <c r="M64" i="7" s="1"/>
  <c r="N64" i="7" s="1"/>
  <c r="O64" i="7" s="1"/>
  <c r="P64" i="7" s="1"/>
  <c r="Q64" i="7" s="1"/>
  <c r="R64" i="7" s="1"/>
  <c r="S64" i="7" s="1"/>
  <c r="T64" i="7" s="1"/>
  <c r="U64" i="7" s="1"/>
  <c r="L41" i="7"/>
  <c r="M41" i="7" s="1"/>
  <c r="N41" i="7" s="1"/>
  <c r="O41" i="7" s="1"/>
  <c r="P41" i="7" s="1"/>
  <c r="Q41" i="7" s="1"/>
  <c r="R41" i="7" s="1"/>
  <c r="S41" i="7" s="1"/>
  <c r="T41" i="7" s="1"/>
  <c r="U41" i="7" s="1"/>
  <c r="V41" i="7" s="1"/>
  <c r="W41" i="7" s="1"/>
  <c r="X41" i="7" s="1"/>
  <c r="Y41" i="7" s="1"/>
  <c r="Z41" i="7" s="1"/>
  <c r="AA41" i="7" s="1"/>
  <c r="AB41" i="7" s="1"/>
  <c r="AC41" i="7" s="1"/>
  <c r="AD41" i="7" s="1"/>
  <c r="AE41" i="7" s="1"/>
  <c r="AF41" i="7" s="1"/>
  <c r="AG41" i="7" s="1"/>
  <c r="AH41" i="7" s="1"/>
  <c r="AI41" i="7" s="1"/>
  <c r="AJ41" i="7" s="1"/>
  <c r="AK41" i="7" s="1"/>
  <c r="AL41" i="7" s="1"/>
  <c r="AM41" i="7" s="1"/>
  <c r="AN41" i="7" s="1"/>
  <c r="AO41" i="7" s="1"/>
  <c r="AP41" i="7" s="1"/>
  <c r="AQ41" i="7" s="1"/>
  <c r="AR41" i="7" s="1"/>
  <c r="AS41" i="7" s="1"/>
  <c r="AT41" i="7" s="1"/>
  <c r="AU41" i="7" s="1"/>
  <c r="AV41" i="7" s="1"/>
  <c r="AW41" i="7" s="1"/>
  <c r="AX41" i="7" s="1"/>
  <c r="AY41" i="7" s="1"/>
  <c r="AZ41" i="7" s="1"/>
  <c r="BA41" i="7" s="1"/>
  <c r="BB41" i="7" s="1"/>
  <c r="BC41" i="7" s="1"/>
  <c r="BD41" i="7" s="1"/>
  <c r="BE41" i="7" s="1"/>
  <c r="BF41" i="7" s="1"/>
  <c r="BG41" i="7" s="1"/>
  <c r="BH41" i="7" s="1"/>
  <c r="BI41" i="7" s="1"/>
  <c r="BJ41" i="7" s="1"/>
  <c r="BK41" i="7" s="1"/>
  <c r="BL41" i="7" s="1"/>
  <c r="BM41" i="7" s="1"/>
  <c r="BN41" i="7" s="1"/>
  <c r="BO41" i="7" s="1"/>
  <c r="BP41" i="7" s="1"/>
  <c r="BQ41" i="7" s="1"/>
  <c r="BR41" i="7" s="1"/>
  <c r="BS41" i="7" s="1"/>
  <c r="BT41" i="7" s="1"/>
  <c r="BU41" i="7" s="1"/>
  <c r="BV41" i="7" s="1"/>
  <c r="BW41" i="7" s="1"/>
  <c r="BX41" i="7" s="1"/>
  <c r="BY41" i="7" s="1"/>
  <c r="BZ41" i="7" s="1"/>
  <c r="CA41" i="7" s="1"/>
  <c r="CB41" i="7" s="1"/>
  <c r="CC41" i="7" s="1"/>
  <c r="CD41" i="7" s="1"/>
  <c r="CE41" i="7" s="1"/>
  <c r="CF41" i="7" s="1"/>
  <c r="CG41" i="7" s="1"/>
  <c r="CH41" i="7" s="1"/>
  <c r="CI41" i="7" s="1"/>
  <c r="CJ41" i="7" s="1"/>
  <c r="CK41" i="7" s="1"/>
  <c r="CL41" i="7" s="1"/>
  <c r="CM41" i="7" s="1"/>
  <c r="CN41" i="7" s="1"/>
  <c r="CO41" i="7" s="1"/>
  <c r="CP41" i="7" s="1"/>
  <c r="CQ41" i="7" s="1"/>
  <c r="CR41" i="7" s="1"/>
  <c r="CS41" i="7" s="1"/>
  <c r="CT41" i="7" s="1"/>
  <c r="CU41" i="7" s="1"/>
  <c r="CV41" i="7" s="1"/>
  <c r="CW41" i="7" s="1"/>
  <c r="CX41" i="7" s="1"/>
  <c r="CY41" i="7" s="1"/>
  <c r="CZ41" i="7" s="1"/>
  <c r="DA41" i="7" s="1"/>
  <c r="DB41" i="7" s="1"/>
  <c r="DC41" i="7" s="1"/>
  <c r="DD41" i="7" s="1"/>
  <c r="DE41" i="7" s="1"/>
  <c r="DF41" i="7" s="1"/>
  <c r="DG41" i="7" s="1"/>
  <c r="DH41" i="7" s="1"/>
  <c r="DI41" i="7" s="1"/>
  <c r="DJ41" i="7" s="1"/>
  <c r="DK41" i="7" s="1"/>
  <c r="DL41" i="7" s="1"/>
  <c r="DM41" i="7" s="1"/>
  <c r="DN41" i="7" s="1"/>
  <c r="DO41" i="7" s="1"/>
  <c r="DP41" i="7" s="1"/>
  <c r="DQ41" i="7" s="1"/>
  <c r="DR41" i="7" s="1"/>
  <c r="DS41" i="7" s="1"/>
  <c r="DT41" i="7" s="1"/>
  <c r="DU41" i="7" s="1"/>
  <c r="DV41" i="7" s="1"/>
  <c r="DW41" i="7" s="1"/>
  <c r="DX41" i="7" s="1"/>
  <c r="DY41" i="7" s="1"/>
  <c r="DZ41" i="7" s="1"/>
  <c r="EA41" i="7" s="1"/>
  <c r="EB41" i="7" s="1"/>
  <c r="EC41" i="7" s="1"/>
  <c r="ED41" i="7" s="1"/>
  <c r="EE41" i="7" s="1"/>
  <c r="EF41" i="7" s="1"/>
  <c r="EG41" i="7" s="1"/>
  <c r="EH41" i="7" s="1"/>
  <c r="EI41" i="7" s="1"/>
  <c r="EJ41" i="7" s="1"/>
  <c r="EK41" i="7" s="1"/>
  <c r="EL41" i="7" s="1"/>
  <c r="EM41" i="7" s="1"/>
  <c r="EN41" i="7" s="1"/>
  <c r="EO41" i="7" s="1"/>
  <c r="EP41" i="7" s="1"/>
  <c r="EQ41" i="7" s="1"/>
  <c r="ER41" i="7" s="1"/>
  <c r="ES41" i="7" s="1"/>
  <c r="ET41" i="7" s="1"/>
  <c r="EU41" i="7" s="1"/>
  <c r="EV41" i="7" s="1"/>
  <c r="EW41" i="7" s="1"/>
  <c r="EX41" i="7" s="1"/>
  <c r="EY41" i="7" s="1"/>
  <c r="EZ41" i="7" s="1"/>
  <c r="FA41" i="7" s="1"/>
  <c r="FB41" i="7" s="1"/>
  <c r="FC41" i="7" s="1"/>
  <c r="FD41" i="7" s="1"/>
  <c r="FE41" i="7" s="1"/>
  <c r="FF41" i="7" s="1"/>
  <c r="FG41" i="7" s="1"/>
  <c r="FH41" i="7" s="1"/>
  <c r="FI41" i="7" s="1"/>
  <c r="FJ41" i="7" s="1"/>
  <c r="FK41" i="7" s="1"/>
  <c r="FL41" i="7" s="1"/>
  <c r="FM41" i="7" s="1"/>
  <c r="FN41" i="7" s="1"/>
  <c r="FO41" i="7" s="1"/>
  <c r="FP41" i="7" s="1"/>
  <c r="FQ41" i="7" s="1"/>
  <c r="FR41" i="7" s="1"/>
  <c r="FS41" i="7" s="1"/>
  <c r="FT41" i="7" s="1"/>
  <c r="FU41" i="7" s="1"/>
  <c r="FV41" i="7" s="1"/>
  <c r="FW41" i="7" s="1"/>
  <c r="FX41" i="7" s="1"/>
  <c r="FY41" i="7" s="1"/>
  <c r="FZ41" i="7" s="1"/>
  <c r="GA41" i="7" s="1"/>
  <c r="GB41" i="7" s="1"/>
  <c r="GC41" i="7" s="1"/>
  <c r="GD41" i="7" s="1"/>
  <c r="GE41" i="7" s="1"/>
  <c r="GF41" i="7" s="1"/>
  <c r="GG41" i="7" s="1"/>
  <c r="GH41" i="7" s="1"/>
  <c r="GI41" i="7" s="1"/>
  <c r="GJ41" i="7" s="1"/>
  <c r="GK41" i="7" s="1"/>
  <c r="GL41" i="7" s="1"/>
  <c r="GM41" i="7" s="1"/>
  <c r="GN41" i="7" s="1"/>
  <c r="GO41" i="7" s="1"/>
  <c r="GP41" i="7" s="1"/>
  <c r="GQ41" i="7" s="1"/>
  <c r="GR41" i="7" s="1"/>
  <c r="GS41" i="7" s="1"/>
  <c r="GT41" i="7" s="1"/>
  <c r="GU41" i="7" s="1"/>
  <c r="GV41" i="7" s="1"/>
  <c r="GW41" i="7" s="1"/>
  <c r="GX41" i="7" s="1"/>
  <c r="GY41" i="7" s="1"/>
  <c r="GZ41" i="7" s="1"/>
  <c r="HA41" i="7" s="1"/>
  <c r="HB41" i="7" s="1"/>
  <c r="HC41" i="7" s="1"/>
  <c r="L40" i="7"/>
  <c r="M40" i="7" s="1"/>
  <c r="N40" i="7" s="1"/>
  <c r="O40" i="7" s="1"/>
  <c r="P40" i="7" s="1"/>
  <c r="Q40" i="7" s="1"/>
  <c r="R40" i="7" s="1"/>
  <c r="S40" i="7" s="1"/>
  <c r="T40" i="7" s="1"/>
  <c r="U40" i="7" s="1"/>
  <c r="V40" i="7" s="1"/>
  <c r="W40" i="7" s="1"/>
  <c r="X40" i="7" s="1"/>
  <c r="Y40" i="7" s="1"/>
  <c r="Z40" i="7" s="1"/>
  <c r="AA40" i="7" s="1"/>
  <c r="AB40" i="7" s="1"/>
  <c r="AC40" i="7" s="1"/>
  <c r="AD40" i="7" s="1"/>
  <c r="AE40" i="7" s="1"/>
  <c r="AF40" i="7" s="1"/>
  <c r="AG40" i="7" s="1"/>
  <c r="AH40" i="7" s="1"/>
  <c r="AI40" i="7" s="1"/>
  <c r="AJ40" i="7" s="1"/>
  <c r="AK40" i="7" s="1"/>
  <c r="AL40" i="7" s="1"/>
  <c r="AM40" i="7" s="1"/>
  <c r="AN40" i="7" s="1"/>
  <c r="AO40" i="7" s="1"/>
  <c r="AP40" i="7" s="1"/>
  <c r="AQ40" i="7" s="1"/>
  <c r="AR40" i="7" s="1"/>
  <c r="AS40" i="7" s="1"/>
  <c r="AT40" i="7" s="1"/>
  <c r="AU40" i="7" s="1"/>
  <c r="AV40" i="7" s="1"/>
  <c r="AW40" i="7" s="1"/>
  <c r="AX40" i="7" s="1"/>
  <c r="AY40" i="7" s="1"/>
  <c r="AZ40" i="7" s="1"/>
  <c r="BA40" i="7" s="1"/>
  <c r="BB40" i="7" s="1"/>
  <c r="BC40" i="7" s="1"/>
  <c r="BD40" i="7" s="1"/>
  <c r="BE40" i="7" s="1"/>
  <c r="BF40" i="7" s="1"/>
  <c r="BG40" i="7" s="1"/>
  <c r="BH40" i="7" s="1"/>
  <c r="BI40" i="7" s="1"/>
  <c r="BJ40" i="7" s="1"/>
  <c r="BK40" i="7" s="1"/>
  <c r="BL40" i="7" s="1"/>
  <c r="BM40" i="7" s="1"/>
  <c r="BN40" i="7" s="1"/>
  <c r="BO40" i="7" s="1"/>
  <c r="BP40" i="7" s="1"/>
  <c r="BQ40" i="7" s="1"/>
  <c r="BR40" i="7" s="1"/>
  <c r="BS40" i="7" s="1"/>
  <c r="BT40" i="7" s="1"/>
  <c r="BU40" i="7" s="1"/>
  <c r="BV40" i="7" s="1"/>
  <c r="BW40" i="7" s="1"/>
  <c r="BX40" i="7" s="1"/>
  <c r="BY40" i="7" s="1"/>
  <c r="BZ40" i="7" s="1"/>
  <c r="CA40" i="7" s="1"/>
  <c r="CB40" i="7" s="1"/>
  <c r="CC40" i="7" s="1"/>
  <c r="CD40" i="7" s="1"/>
  <c r="CE40" i="7" s="1"/>
  <c r="CF40" i="7" s="1"/>
  <c r="CG40" i="7" s="1"/>
  <c r="CH40" i="7" s="1"/>
  <c r="CI40" i="7" s="1"/>
  <c r="CJ40" i="7" s="1"/>
  <c r="CK40" i="7" s="1"/>
  <c r="CL40" i="7" s="1"/>
  <c r="CM40" i="7" s="1"/>
  <c r="CN40" i="7" s="1"/>
  <c r="CO40" i="7" s="1"/>
  <c r="CP40" i="7" s="1"/>
  <c r="CQ40" i="7" s="1"/>
  <c r="CR40" i="7" s="1"/>
  <c r="CS40" i="7" s="1"/>
  <c r="CT40" i="7" s="1"/>
  <c r="CU40" i="7" s="1"/>
  <c r="CV40" i="7" s="1"/>
  <c r="CW40" i="7" s="1"/>
  <c r="CX40" i="7" s="1"/>
  <c r="CY40" i="7" s="1"/>
  <c r="CZ40" i="7" s="1"/>
  <c r="DA40" i="7" s="1"/>
  <c r="DB40" i="7" s="1"/>
  <c r="DC40" i="7" s="1"/>
  <c r="DD40" i="7" s="1"/>
  <c r="DE40" i="7" s="1"/>
  <c r="DF40" i="7" s="1"/>
  <c r="DG40" i="7" s="1"/>
  <c r="DH40" i="7" s="1"/>
  <c r="DI40" i="7" s="1"/>
  <c r="DJ40" i="7" s="1"/>
  <c r="DK40" i="7" s="1"/>
  <c r="DL40" i="7" s="1"/>
  <c r="DM40" i="7" s="1"/>
  <c r="DN40" i="7" s="1"/>
  <c r="DO40" i="7" s="1"/>
  <c r="DP40" i="7" s="1"/>
  <c r="DQ40" i="7" s="1"/>
  <c r="DR40" i="7" s="1"/>
  <c r="DS40" i="7" s="1"/>
  <c r="DT40" i="7" s="1"/>
  <c r="DU40" i="7" s="1"/>
  <c r="DV40" i="7" s="1"/>
  <c r="DW40" i="7" s="1"/>
  <c r="DX40" i="7" s="1"/>
  <c r="DY40" i="7" s="1"/>
  <c r="DZ40" i="7" s="1"/>
  <c r="EA40" i="7" s="1"/>
  <c r="EB40" i="7" s="1"/>
  <c r="EC40" i="7" s="1"/>
  <c r="ED40" i="7" s="1"/>
  <c r="EE40" i="7" s="1"/>
  <c r="EF40" i="7" s="1"/>
  <c r="EG40" i="7" s="1"/>
  <c r="EH40" i="7" s="1"/>
  <c r="EI40" i="7" s="1"/>
  <c r="EJ40" i="7" s="1"/>
  <c r="EK40" i="7" s="1"/>
  <c r="EL40" i="7" s="1"/>
  <c r="EM40" i="7" s="1"/>
  <c r="EN40" i="7" s="1"/>
  <c r="EO40" i="7" s="1"/>
  <c r="EP40" i="7" s="1"/>
  <c r="EQ40" i="7" s="1"/>
  <c r="ER40" i="7" s="1"/>
  <c r="ES40" i="7" s="1"/>
  <c r="ET40" i="7" s="1"/>
  <c r="EU40" i="7" s="1"/>
  <c r="EV40" i="7" s="1"/>
  <c r="EW40" i="7" s="1"/>
  <c r="EX40" i="7" s="1"/>
  <c r="EY40" i="7" s="1"/>
  <c r="EZ40" i="7" s="1"/>
  <c r="FA40" i="7" s="1"/>
  <c r="FB40" i="7" s="1"/>
  <c r="FC40" i="7" s="1"/>
  <c r="FD40" i="7" s="1"/>
  <c r="FE40" i="7" s="1"/>
  <c r="FF40" i="7" s="1"/>
  <c r="FG40" i="7" s="1"/>
  <c r="FH40" i="7" s="1"/>
  <c r="FI40" i="7" s="1"/>
  <c r="FJ40" i="7" s="1"/>
  <c r="FK40" i="7" s="1"/>
  <c r="FL40" i="7" s="1"/>
  <c r="FM40" i="7" s="1"/>
  <c r="FN40" i="7" s="1"/>
  <c r="FO40" i="7" s="1"/>
  <c r="FP40" i="7" s="1"/>
  <c r="FQ40" i="7" s="1"/>
  <c r="FR40" i="7" s="1"/>
  <c r="FS40" i="7" s="1"/>
  <c r="FT40" i="7" s="1"/>
  <c r="FU40" i="7" s="1"/>
  <c r="FV40" i="7" s="1"/>
  <c r="FW40" i="7" s="1"/>
  <c r="FX40" i="7" s="1"/>
  <c r="FY40" i="7" s="1"/>
  <c r="FZ40" i="7" s="1"/>
  <c r="GA40" i="7" s="1"/>
  <c r="GB40" i="7" s="1"/>
  <c r="GC40" i="7" s="1"/>
  <c r="GD40" i="7" s="1"/>
  <c r="GE40" i="7" s="1"/>
  <c r="GF40" i="7" s="1"/>
  <c r="GG40" i="7" s="1"/>
  <c r="GH40" i="7" s="1"/>
  <c r="GI40" i="7" s="1"/>
  <c r="GJ40" i="7" s="1"/>
  <c r="GK40" i="7" s="1"/>
  <c r="GL40" i="7" s="1"/>
  <c r="GM40" i="7" s="1"/>
  <c r="GN40" i="7" s="1"/>
  <c r="GO40" i="7" s="1"/>
  <c r="GP40" i="7" s="1"/>
  <c r="GQ40" i="7" s="1"/>
  <c r="GR40" i="7" s="1"/>
  <c r="GS40" i="7" s="1"/>
  <c r="GT40" i="7" s="1"/>
  <c r="GU40" i="7" s="1"/>
  <c r="GV40" i="7" s="1"/>
  <c r="GW40" i="7" s="1"/>
  <c r="GX40" i="7" s="1"/>
  <c r="GY40" i="7" s="1"/>
  <c r="GZ40" i="7" s="1"/>
  <c r="HA40" i="7" s="1"/>
  <c r="HB40" i="7" s="1"/>
  <c r="HC40" i="7" s="1"/>
  <c r="O39" i="7"/>
  <c r="P39" i="7" s="1"/>
  <c r="Q39" i="7" s="1"/>
  <c r="R39" i="7" s="1"/>
  <c r="S39" i="7" s="1"/>
  <c r="T39" i="7" s="1"/>
  <c r="U39" i="7" s="1"/>
  <c r="V39" i="7" s="1"/>
  <c r="W39" i="7" s="1"/>
  <c r="X39" i="7" s="1"/>
  <c r="Y39" i="7" s="1"/>
  <c r="Z39" i="7" s="1"/>
  <c r="AA39" i="7" s="1"/>
  <c r="AB39" i="7" s="1"/>
  <c r="AC39" i="7" s="1"/>
  <c r="AD39" i="7" s="1"/>
  <c r="AE39" i="7" s="1"/>
  <c r="AF39" i="7" s="1"/>
  <c r="AG39" i="7" s="1"/>
  <c r="AH39" i="7" s="1"/>
  <c r="AI39" i="7" s="1"/>
  <c r="AJ39" i="7" s="1"/>
  <c r="AK39" i="7" s="1"/>
  <c r="AL39" i="7" s="1"/>
  <c r="AM39" i="7" s="1"/>
  <c r="AN39" i="7" s="1"/>
  <c r="AO39" i="7" s="1"/>
  <c r="AP39" i="7" s="1"/>
  <c r="AQ39" i="7" s="1"/>
  <c r="AR39" i="7" s="1"/>
  <c r="AS39" i="7" s="1"/>
  <c r="AT39" i="7" s="1"/>
  <c r="AU39" i="7" s="1"/>
  <c r="AV39" i="7" s="1"/>
  <c r="AW39" i="7" s="1"/>
  <c r="AX39" i="7" s="1"/>
  <c r="AY39" i="7" s="1"/>
  <c r="AZ39" i="7" s="1"/>
  <c r="BA39" i="7" s="1"/>
  <c r="BB39" i="7" s="1"/>
  <c r="BC39" i="7" s="1"/>
  <c r="BD39" i="7" s="1"/>
  <c r="BE39" i="7" s="1"/>
  <c r="BF39" i="7" s="1"/>
  <c r="BG39" i="7" s="1"/>
  <c r="BH39" i="7" s="1"/>
  <c r="BI39" i="7" s="1"/>
  <c r="BJ39" i="7" s="1"/>
  <c r="BK39" i="7" s="1"/>
  <c r="BL39" i="7" s="1"/>
  <c r="BM39" i="7" s="1"/>
  <c r="BN39" i="7" s="1"/>
  <c r="BO39" i="7" s="1"/>
  <c r="BP39" i="7" s="1"/>
  <c r="BQ39" i="7" s="1"/>
  <c r="BR39" i="7" s="1"/>
  <c r="BS39" i="7" s="1"/>
  <c r="BT39" i="7" s="1"/>
  <c r="BU39" i="7" s="1"/>
  <c r="BV39" i="7" s="1"/>
  <c r="BW39" i="7" s="1"/>
  <c r="BX39" i="7" s="1"/>
  <c r="BY39" i="7" s="1"/>
  <c r="BZ39" i="7" s="1"/>
  <c r="CA39" i="7" s="1"/>
  <c r="CB39" i="7" s="1"/>
  <c r="CC39" i="7" s="1"/>
  <c r="CD39" i="7" s="1"/>
  <c r="CE39" i="7" s="1"/>
  <c r="CF39" i="7" s="1"/>
  <c r="CG39" i="7" s="1"/>
  <c r="CH39" i="7" s="1"/>
  <c r="CI39" i="7" s="1"/>
  <c r="CJ39" i="7" s="1"/>
  <c r="CK39" i="7" s="1"/>
  <c r="CL39" i="7" s="1"/>
  <c r="CM39" i="7" s="1"/>
  <c r="CN39" i="7" s="1"/>
  <c r="CO39" i="7" s="1"/>
  <c r="CP39" i="7" s="1"/>
  <c r="CQ39" i="7" s="1"/>
  <c r="CR39" i="7" s="1"/>
  <c r="CS39" i="7" s="1"/>
  <c r="CT39" i="7" s="1"/>
  <c r="CU39" i="7" s="1"/>
  <c r="CV39" i="7" s="1"/>
  <c r="CW39" i="7" s="1"/>
  <c r="CX39" i="7" s="1"/>
  <c r="CY39" i="7" s="1"/>
  <c r="CZ39" i="7" s="1"/>
  <c r="DA39" i="7" s="1"/>
  <c r="DB39" i="7" s="1"/>
  <c r="DC39" i="7" s="1"/>
  <c r="DD39" i="7" s="1"/>
  <c r="DE39" i="7" s="1"/>
  <c r="DF39" i="7" s="1"/>
  <c r="DG39" i="7" s="1"/>
  <c r="DH39" i="7" s="1"/>
  <c r="DI39" i="7" s="1"/>
  <c r="DJ39" i="7" s="1"/>
  <c r="DK39" i="7" s="1"/>
  <c r="DL39" i="7" s="1"/>
  <c r="DM39" i="7" s="1"/>
  <c r="DN39" i="7" s="1"/>
  <c r="DO39" i="7" s="1"/>
  <c r="DP39" i="7" s="1"/>
  <c r="DQ39" i="7" s="1"/>
  <c r="DR39" i="7" s="1"/>
  <c r="DS39" i="7" s="1"/>
  <c r="DT39" i="7" s="1"/>
  <c r="DU39" i="7" s="1"/>
  <c r="DV39" i="7" s="1"/>
  <c r="DW39" i="7" s="1"/>
  <c r="DX39" i="7" s="1"/>
  <c r="DY39" i="7" s="1"/>
  <c r="DZ39" i="7" s="1"/>
  <c r="EA39" i="7" s="1"/>
  <c r="EB39" i="7" s="1"/>
  <c r="EC39" i="7" s="1"/>
  <c r="ED39" i="7" s="1"/>
  <c r="EE39" i="7" s="1"/>
  <c r="EF39" i="7" s="1"/>
  <c r="EG39" i="7" s="1"/>
  <c r="EH39" i="7" s="1"/>
  <c r="EI39" i="7" s="1"/>
  <c r="EJ39" i="7" s="1"/>
  <c r="EK39" i="7" s="1"/>
  <c r="EL39" i="7" s="1"/>
  <c r="EM39" i="7" s="1"/>
  <c r="EN39" i="7" s="1"/>
  <c r="EO39" i="7" s="1"/>
  <c r="EP39" i="7" s="1"/>
  <c r="EQ39" i="7" s="1"/>
  <c r="ER39" i="7" s="1"/>
  <c r="ES39" i="7" s="1"/>
  <c r="ET39" i="7" s="1"/>
  <c r="EU39" i="7" s="1"/>
  <c r="EV39" i="7" s="1"/>
  <c r="EW39" i="7" s="1"/>
  <c r="EX39" i="7" s="1"/>
  <c r="EY39" i="7" s="1"/>
  <c r="EZ39" i="7" s="1"/>
  <c r="FA39" i="7" s="1"/>
  <c r="FB39" i="7" s="1"/>
  <c r="FC39" i="7" s="1"/>
  <c r="FD39" i="7" s="1"/>
  <c r="FE39" i="7" s="1"/>
  <c r="FF39" i="7" s="1"/>
  <c r="FG39" i="7" s="1"/>
  <c r="FH39" i="7" s="1"/>
  <c r="FI39" i="7" s="1"/>
  <c r="FJ39" i="7" s="1"/>
  <c r="FK39" i="7" s="1"/>
  <c r="FL39" i="7" s="1"/>
  <c r="FM39" i="7" s="1"/>
  <c r="FN39" i="7" s="1"/>
  <c r="FO39" i="7" s="1"/>
  <c r="FP39" i="7" s="1"/>
  <c r="FQ39" i="7" s="1"/>
  <c r="FR39" i="7" s="1"/>
  <c r="FS39" i="7" s="1"/>
  <c r="FT39" i="7" s="1"/>
  <c r="FU39" i="7" s="1"/>
  <c r="FV39" i="7" s="1"/>
  <c r="FW39" i="7" s="1"/>
  <c r="FX39" i="7" s="1"/>
  <c r="FY39" i="7" s="1"/>
  <c r="FZ39" i="7" s="1"/>
  <c r="GA39" i="7" s="1"/>
  <c r="GB39" i="7" s="1"/>
  <c r="GC39" i="7" s="1"/>
  <c r="GD39" i="7" s="1"/>
  <c r="GE39" i="7" s="1"/>
  <c r="GF39" i="7" s="1"/>
  <c r="GG39" i="7" s="1"/>
  <c r="GH39" i="7" s="1"/>
  <c r="GI39" i="7" s="1"/>
  <c r="GJ39" i="7" s="1"/>
  <c r="GK39" i="7" s="1"/>
  <c r="GL39" i="7" s="1"/>
  <c r="GM39" i="7" s="1"/>
  <c r="GN39" i="7" s="1"/>
  <c r="GO39" i="7" s="1"/>
  <c r="GP39" i="7" s="1"/>
  <c r="GQ39" i="7" s="1"/>
  <c r="GR39" i="7" s="1"/>
  <c r="GS39" i="7" s="1"/>
  <c r="GT39" i="7" s="1"/>
  <c r="GU39" i="7" s="1"/>
  <c r="GV39" i="7" s="1"/>
  <c r="GW39" i="7" s="1"/>
  <c r="GX39" i="7" s="1"/>
  <c r="GY39" i="7" s="1"/>
  <c r="GZ39" i="7" s="1"/>
  <c r="HA39" i="7" s="1"/>
  <c r="HB39" i="7" s="1"/>
  <c r="HC39" i="7" s="1"/>
  <c r="M39" i="7"/>
  <c r="N39" i="7" s="1"/>
  <c r="L39" i="7"/>
  <c r="M38" i="7"/>
  <c r="N38" i="7" s="1"/>
  <c r="O38" i="7" s="1"/>
  <c r="P38" i="7" s="1"/>
  <c r="Q38" i="7" s="1"/>
  <c r="R38" i="7" s="1"/>
  <c r="S38" i="7" s="1"/>
  <c r="T38" i="7" s="1"/>
  <c r="U38" i="7" s="1"/>
  <c r="V38" i="7" s="1"/>
  <c r="W38" i="7" s="1"/>
  <c r="X38" i="7" s="1"/>
  <c r="Y38" i="7" s="1"/>
  <c r="Z38" i="7" s="1"/>
  <c r="AA38" i="7" s="1"/>
  <c r="AB38" i="7" s="1"/>
  <c r="AC38" i="7" s="1"/>
  <c r="AD38" i="7" s="1"/>
  <c r="AE38" i="7" s="1"/>
  <c r="AF38" i="7" s="1"/>
  <c r="AG38" i="7" s="1"/>
  <c r="AH38" i="7" s="1"/>
  <c r="AI38" i="7" s="1"/>
  <c r="AJ38" i="7" s="1"/>
  <c r="AK38" i="7" s="1"/>
  <c r="AL38" i="7" s="1"/>
  <c r="AM38" i="7" s="1"/>
  <c r="AN38" i="7" s="1"/>
  <c r="AO38" i="7" s="1"/>
  <c r="AP38" i="7" s="1"/>
  <c r="AQ38" i="7" s="1"/>
  <c r="AR38" i="7" s="1"/>
  <c r="AS38" i="7" s="1"/>
  <c r="AT38" i="7" s="1"/>
  <c r="AU38" i="7" s="1"/>
  <c r="AV38" i="7" s="1"/>
  <c r="AW38" i="7" s="1"/>
  <c r="AX38" i="7" s="1"/>
  <c r="AY38" i="7" s="1"/>
  <c r="AZ38" i="7" s="1"/>
  <c r="BA38" i="7" s="1"/>
  <c r="BB38" i="7" s="1"/>
  <c r="BC38" i="7" s="1"/>
  <c r="BD38" i="7" s="1"/>
  <c r="BE38" i="7" s="1"/>
  <c r="BF38" i="7" s="1"/>
  <c r="BG38" i="7" s="1"/>
  <c r="BH38" i="7" s="1"/>
  <c r="BI38" i="7" s="1"/>
  <c r="BJ38" i="7" s="1"/>
  <c r="BK38" i="7" s="1"/>
  <c r="BL38" i="7" s="1"/>
  <c r="BM38" i="7" s="1"/>
  <c r="BN38" i="7" s="1"/>
  <c r="BO38" i="7" s="1"/>
  <c r="BP38" i="7" s="1"/>
  <c r="BQ38" i="7" s="1"/>
  <c r="BR38" i="7" s="1"/>
  <c r="BS38" i="7" s="1"/>
  <c r="BT38" i="7" s="1"/>
  <c r="BU38" i="7" s="1"/>
  <c r="BV38" i="7" s="1"/>
  <c r="BW38" i="7" s="1"/>
  <c r="BX38" i="7" s="1"/>
  <c r="BY38" i="7" s="1"/>
  <c r="BZ38" i="7" s="1"/>
  <c r="CA38" i="7" s="1"/>
  <c r="CB38" i="7" s="1"/>
  <c r="CC38" i="7" s="1"/>
  <c r="CD38" i="7" s="1"/>
  <c r="CE38" i="7" s="1"/>
  <c r="CF38" i="7" s="1"/>
  <c r="CG38" i="7" s="1"/>
  <c r="CH38" i="7" s="1"/>
  <c r="CI38" i="7" s="1"/>
  <c r="CJ38" i="7" s="1"/>
  <c r="CK38" i="7" s="1"/>
  <c r="CL38" i="7" s="1"/>
  <c r="CM38" i="7" s="1"/>
  <c r="CN38" i="7" s="1"/>
  <c r="CO38" i="7" s="1"/>
  <c r="CP38" i="7" s="1"/>
  <c r="CQ38" i="7" s="1"/>
  <c r="CR38" i="7" s="1"/>
  <c r="CS38" i="7" s="1"/>
  <c r="CT38" i="7" s="1"/>
  <c r="CU38" i="7" s="1"/>
  <c r="CV38" i="7" s="1"/>
  <c r="CW38" i="7" s="1"/>
  <c r="CX38" i="7" s="1"/>
  <c r="CY38" i="7" s="1"/>
  <c r="CZ38" i="7" s="1"/>
  <c r="DA38" i="7" s="1"/>
  <c r="DB38" i="7" s="1"/>
  <c r="DC38" i="7" s="1"/>
  <c r="DD38" i="7" s="1"/>
  <c r="DE38" i="7" s="1"/>
  <c r="DF38" i="7" s="1"/>
  <c r="DG38" i="7" s="1"/>
  <c r="DH38" i="7" s="1"/>
  <c r="DI38" i="7" s="1"/>
  <c r="DJ38" i="7" s="1"/>
  <c r="DK38" i="7" s="1"/>
  <c r="DL38" i="7" s="1"/>
  <c r="DM38" i="7" s="1"/>
  <c r="DN38" i="7" s="1"/>
  <c r="DO38" i="7" s="1"/>
  <c r="DP38" i="7" s="1"/>
  <c r="DQ38" i="7" s="1"/>
  <c r="DR38" i="7" s="1"/>
  <c r="DS38" i="7" s="1"/>
  <c r="DT38" i="7" s="1"/>
  <c r="DU38" i="7" s="1"/>
  <c r="DV38" i="7" s="1"/>
  <c r="DW38" i="7" s="1"/>
  <c r="DX38" i="7" s="1"/>
  <c r="DY38" i="7" s="1"/>
  <c r="DZ38" i="7" s="1"/>
  <c r="EA38" i="7" s="1"/>
  <c r="EB38" i="7" s="1"/>
  <c r="EC38" i="7" s="1"/>
  <c r="ED38" i="7" s="1"/>
  <c r="EE38" i="7" s="1"/>
  <c r="EF38" i="7" s="1"/>
  <c r="EG38" i="7" s="1"/>
  <c r="EH38" i="7" s="1"/>
  <c r="EI38" i="7" s="1"/>
  <c r="EJ38" i="7" s="1"/>
  <c r="EK38" i="7" s="1"/>
  <c r="EL38" i="7" s="1"/>
  <c r="EM38" i="7" s="1"/>
  <c r="EN38" i="7" s="1"/>
  <c r="EO38" i="7" s="1"/>
  <c r="EP38" i="7" s="1"/>
  <c r="EQ38" i="7" s="1"/>
  <c r="ER38" i="7" s="1"/>
  <c r="ES38" i="7" s="1"/>
  <c r="ET38" i="7" s="1"/>
  <c r="EU38" i="7" s="1"/>
  <c r="EV38" i="7" s="1"/>
  <c r="EW38" i="7" s="1"/>
  <c r="EX38" i="7" s="1"/>
  <c r="EY38" i="7" s="1"/>
  <c r="EZ38" i="7" s="1"/>
  <c r="FA38" i="7" s="1"/>
  <c r="FB38" i="7" s="1"/>
  <c r="FC38" i="7" s="1"/>
  <c r="FD38" i="7" s="1"/>
  <c r="FE38" i="7" s="1"/>
  <c r="FF38" i="7" s="1"/>
  <c r="FG38" i="7" s="1"/>
  <c r="FH38" i="7" s="1"/>
  <c r="FI38" i="7" s="1"/>
  <c r="FJ38" i="7" s="1"/>
  <c r="FK38" i="7" s="1"/>
  <c r="FL38" i="7" s="1"/>
  <c r="FM38" i="7" s="1"/>
  <c r="FN38" i="7" s="1"/>
  <c r="FO38" i="7" s="1"/>
  <c r="FP38" i="7" s="1"/>
  <c r="FQ38" i="7" s="1"/>
  <c r="FR38" i="7" s="1"/>
  <c r="FS38" i="7" s="1"/>
  <c r="FT38" i="7" s="1"/>
  <c r="FU38" i="7" s="1"/>
  <c r="FV38" i="7" s="1"/>
  <c r="FW38" i="7" s="1"/>
  <c r="FX38" i="7" s="1"/>
  <c r="FY38" i="7" s="1"/>
  <c r="FZ38" i="7" s="1"/>
  <c r="GA38" i="7" s="1"/>
  <c r="GB38" i="7" s="1"/>
  <c r="GC38" i="7" s="1"/>
  <c r="GD38" i="7" s="1"/>
  <c r="GE38" i="7" s="1"/>
  <c r="GF38" i="7" s="1"/>
  <c r="GG38" i="7" s="1"/>
  <c r="GH38" i="7" s="1"/>
  <c r="GI38" i="7" s="1"/>
  <c r="GJ38" i="7" s="1"/>
  <c r="GK38" i="7" s="1"/>
  <c r="GL38" i="7" s="1"/>
  <c r="GM38" i="7" s="1"/>
  <c r="GN38" i="7" s="1"/>
  <c r="GO38" i="7" s="1"/>
  <c r="GP38" i="7" s="1"/>
  <c r="GQ38" i="7" s="1"/>
  <c r="GR38" i="7" s="1"/>
  <c r="GS38" i="7" s="1"/>
  <c r="GT38" i="7" s="1"/>
  <c r="GU38" i="7" s="1"/>
  <c r="GV38" i="7" s="1"/>
  <c r="GW38" i="7" s="1"/>
  <c r="GX38" i="7" s="1"/>
  <c r="GY38" i="7" s="1"/>
  <c r="GZ38" i="7" s="1"/>
  <c r="HA38" i="7" s="1"/>
  <c r="HB38" i="7" s="1"/>
  <c r="HC38" i="7" s="1"/>
  <c r="L38" i="7"/>
  <c r="L15" i="7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D15" i="7" s="1"/>
  <c r="AE15" i="7" s="1"/>
  <c r="AF15" i="7" s="1"/>
  <c r="AG15" i="7" s="1"/>
  <c r="AH15" i="7" s="1"/>
  <c r="AI15" i="7" s="1"/>
  <c r="AJ15" i="7" s="1"/>
  <c r="AK15" i="7" s="1"/>
  <c r="AL15" i="7" s="1"/>
  <c r="AM15" i="7" s="1"/>
  <c r="AN15" i="7" s="1"/>
  <c r="AO15" i="7" s="1"/>
  <c r="AP15" i="7" s="1"/>
  <c r="AQ15" i="7" s="1"/>
  <c r="AR15" i="7" s="1"/>
  <c r="AS15" i="7" s="1"/>
  <c r="AT15" i="7" s="1"/>
  <c r="AU15" i="7" s="1"/>
  <c r="AV15" i="7" s="1"/>
  <c r="AW15" i="7" s="1"/>
  <c r="AX15" i="7" s="1"/>
  <c r="AY15" i="7" s="1"/>
  <c r="AZ15" i="7" s="1"/>
  <c r="BA15" i="7" s="1"/>
  <c r="BB15" i="7" s="1"/>
  <c r="BC15" i="7" s="1"/>
  <c r="BD15" i="7" s="1"/>
  <c r="BE15" i="7" s="1"/>
  <c r="BF15" i="7" s="1"/>
  <c r="BG15" i="7" s="1"/>
  <c r="BH15" i="7" s="1"/>
  <c r="BI15" i="7" s="1"/>
  <c r="BJ15" i="7" s="1"/>
  <c r="BK15" i="7" s="1"/>
  <c r="BL15" i="7" s="1"/>
  <c r="BM15" i="7" s="1"/>
  <c r="BN15" i="7" s="1"/>
  <c r="BO15" i="7" s="1"/>
  <c r="BP15" i="7" s="1"/>
  <c r="BQ15" i="7" s="1"/>
  <c r="BR15" i="7" s="1"/>
  <c r="BS15" i="7" s="1"/>
  <c r="BT15" i="7" s="1"/>
  <c r="BU15" i="7" s="1"/>
  <c r="BV15" i="7" s="1"/>
  <c r="BW15" i="7" s="1"/>
  <c r="BX15" i="7" s="1"/>
  <c r="BY15" i="7" s="1"/>
  <c r="BZ15" i="7" s="1"/>
  <c r="CA15" i="7" s="1"/>
  <c r="CB15" i="7" s="1"/>
  <c r="CC15" i="7" s="1"/>
  <c r="CD15" i="7" s="1"/>
  <c r="CE15" i="7" s="1"/>
  <c r="CF15" i="7" s="1"/>
  <c r="CG15" i="7" s="1"/>
  <c r="CH15" i="7" s="1"/>
  <c r="CI15" i="7" s="1"/>
  <c r="CJ15" i="7" s="1"/>
  <c r="CK15" i="7" s="1"/>
  <c r="CL15" i="7" s="1"/>
  <c r="CM15" i="7" s="1"/>
  <c r="CN15" i="7" s="1"/>
  <c r="CO15" i="7" s="1"/>
  <c r="CP15" i="7" s="1"/>
  <c r="CQ15" i="7" s="1"/>
  <c r="CR15" i="7" s="1"/>
  <c r="CS15" i="7" s="1"/>
  <c r="CT15" i="7" s="1"/>
  <c r="CU15" i="7" s="1"/>
  <c r="CV15" i="7" s="1"/>
  <c r="CW15" i="7" s="1"/>
  <c r="CX15" i="7" s="1"/>
  <c r="CY15" i="7" s="1"/>
  <c r="CZ15" i="7" s="1"/>
  <c r="DA15" i="7" s="1"/>
  <c r="DB15" i="7" s="1"/>
  <c r="DC15" i="7" s="1"/>
  <c r="DD15" i="7" s="1"/>
  <c r="DE15" i="7" s="1"/>
  <c r="DF15" i="7" s="1"/>
  <c r="DG15" i="7" s="1"/>
  <c r="DH15" i="7" s="1"/>
  <c r="DI15" i="7" s="1"/>
  <c r="DJ15" i="7" s="1"/>
  <c r="DK15" i="7" s="1"/>
  <c r="DL15" i="7" s="1"/>
  <c r="DM15" i="7" s="1"/>
  <c r="DN15" i="7" s="1"/>
  <c r="DO15" i="7" s="1"/>
  <c r="DP15" i="7" s="1"/>
  <c r="DQ15" i="7" s="1"/>
  <c r="DR15" i="7" s="1"/>
  <c r="DS15" i="7" s="1"/>
  <c r="DT15" i="7" s="1"/>
  <c r="DU15" i="7" s="1"/>
  <c r="DV15" i="7" s="1"/>
  <c r="DW15" i="7" s="1"/>
  <c r="DX15" i="7" s="1"/>
  <c r="DY15" i="7" s="1"/>
  <c r="DZ15" i="7" s="1"/>
  <c r="EA15" i="7" s="1"/>
  <c r="EB15" i="7" s="1"/>
  <c r="EC15" i="7" s="1"/>
  <c r="ED15" i="7" s="1"/>
  <c r="EE15" i="7" s="1"/>
  <c r="EF15" i="7" s="1"/>
  <c r="EG15" i="7" s="1"/>
  <c r="EH15" i="7" s="1"/>
  <c r="EI15" i="7" s="1"/>
  <c r="EJ15" i="7" s="1"/>
  <c r="EK15" i="7" s="1"/>
  <c r="EL15" i="7" s="1"/>
  <c r="EM15" i="7" s="1"/>
  <c r="EN15" i="7" s="1"/>
  <c r="EO15" i="7" s="1"/>
  <c r="EP15" i="7" s="1"/>
  <c r="EQ15" i="7" s="1"/>
  <c r="ER15" i="7" s="1"/>
  <c r="ES15" i="7" s="1"/>
  <c r="ET15" i="7" s="1"/>
  <c r="EU15" i="7" s="1"/>
  <c r="EV15" i="7" s="1"/>
  <c r="EW15" i="7" s="1"/>
  <c r="EX15" i="7" s="1"/>
  <c r="EY15" i="7" s="1"/>
  <c r="EZ15" i="7" s="1"/>
  <c r="FA15" i="7" s="1"/>
  <c r="FB15" i="7" s="1"/>
  <c r="FC15" i="7" s="1"/>
  <c r="FD15" i="7" s="1"/>
  <c r="FE15" i="7" s="1"/>
  <c r="FF15" i="7" s="1"/>
  <c r="FG15" i="7" s="1"/>
  <c r="FH15" i="7" s="1"/>
  <c r="FI15" i="7" s="1"/>
  <c r="FJ15" i="7" s="1"/>
  <c r="FK15" i="7" s="1"/>
  <c r="FL15" i="7" s="1"/>
  <c r="FM15" i="7" s="1"/>
  <c r="FN15" i="7" s="1"/>
  <c r="FO15" i="7" s="1"/>
  <c r="FP15" i="7" s="1"/>
  <c r="FQ15" i="7" s="1"/>
  <c r="FR15" i="7" s="1"/>
  <c r="FS15" i="7" s="1"/>
  <c r="FT15" i="7" s="1"/>
  <c r="FU15" i="7" s="1"/>
  <c r="FV15" i="7" s="1"/>
  <c r="FW15" i="7" s="1"/>
  <c r="FX15" i="7" s="1"/>
  <c r="FY15" i="7" s="1"/>
  <c r="FZ15" i="7" s="1"/>
  <c r="GA15" i="7" s="1"/>
  <c r="GB15" i="7" s="1"/>
  <c r="GC15" i="7" s="1"/>
  <c r="GD15" i="7" s="1"/>
  <c r="GE15" i="7" s="1"/>
  <c r="GF15" i="7" s="1"/>
  <c r="GG15" i="7" s="1"/>
  <c r="GH15" i="7" s="1"/>
  <c r="GI15" i="7" s="1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AS14" i="7"/>
  <c r="AT14" i="7" s="1"/>
  <c r="AU14" i="7" s="1"/>
  <c r="AV14" i="7" s="1"/>
  <c r="AW14" i="7" s="1"/>
  <c r="AX14" i="7" s="1"/>
  <c r="AY14" i="7" s="1"/>
  <c r="AZ14" i="7" s="1"/>
  <c r="BA14" i="7" s="1"/>
  <c r="BB14" i="7" s="1"/>
  <c r="BC14" i="7" s="1"/>
  <c r="BD14" i="7" s="1"/>
  <c r="BE14" i="7" s="1"/>
  <c r="BF14" i="7" s="1"/>
  <c r="BG14" i="7" s="1"/>
  <c r="BH14" i="7" s="1"/>
  <c r="BI14" i="7" s="1"/>
  <c r="BJ14" i="7" s="1"/>
  <c r="BK14" i="7" s="1"/>
  <c r="BL14" i="7" s="1"/>
  <c r="BM14" i="7" s="1"/>
  <c r="BN14" i="7" s="1"/>
  <c r="BO14" i="7" s="1"/>
  <c r="BP14" i="7" s="1"/>
  <c r="BQ14" i="7" s="1"/>
  <c r="BR14" i="7" s="1"/>
  <c r="BS14" i="7" s="1"/>
  <c r="BT14" i="7" s="1"/>
  <c r="BU14" i="7" s="1"/>
  <c r="BV14" i="7" s="1"/>
  <c r="BW14" i="7" s="1"/>
  <c r="BX14" i="7" s="1"/>
  <c r="BY14" i="7" s="1"/>
  <c r="BZ14" i="7" s="1"/>
  <c r="CA14" i="7" s="1"/>
  <c r="CB14" i="7" s="1"/>
  <c r="CC14" i="7" s="1"/>
  <c r="CD14" i="7" s="1"/>
  <c r="CE14" i="7" s="1"/>
  <c r="CF14" i="7" s="1"/>
  <c r="CG14" i="7" s="1"/>
  <c r="CH14" i="7" s="1"/>
  <c r="CI14" i="7" s="1"/>
  <c r="CJ14" i="7" s="1"/>
  <c r="CK14" i="7" s="1"/>
  <c r="CL14" i="7" s="1"/>
  <c r="CM14" i="7" s="1"/>
  <c r="CN14" i="7" s="1"/>
  <c r="CO14" i="7" s="1"/>
  <c r="CP14" i="7" s="1"/>
  <c r="CQ14" i="7" s="1"/>
  <c r="CR14" i="7" s="1"/>
  <c r="CS14" i="7" s="1"/>
  <c r="CT14" i="7" s="1"/>
  <c r="CU14" i="7" s="1"/>
  <c r="CV14" i="7" s="1"/>
  <c r="CW14" i="7" s="1"/>
  <c r="CX14" i="7" s="1"/>
  <c r="CY14" i="7" s="1"/>
  <c r="CZ14" i="7" s="1"/>
  <c r="DA14" i="7" s="1"/>
  <c r="DB14" i="7" s="1"/>
  <c r="DC14" i="7" s="1"/>
  <c r="DD14" i="7" s="1"/>
  <c r="DE14" i="7" s="1"/>
  <c r="DF14" i="7" s="1"/>
  <c r="DG14" i="7" s="1"/>
  <c r="DH14" i="7" s="1"/>
  <c r="DI14" i="7" s="1"/>
  <c r="DJ14" i="7" s="1"/>
  <c r="DK14" i="7" s="1"/>
  <c r="DL14" i="7" s="1"/>
  <c r="DM14" i="7" s="1"/>
  <c r="DN14" i="7" s="1"/>
  <c r="DO14" i="7" s="1"/>
  <c r="DP14" i="7" s="1"/>
  <c r="DQ14" i="7" s="1"/>
  <c r="DR14" i="7" s="1"/>
  <c r="DS14" i="7" s="1"/>
  <c r="DT14" i="7" s="1"/>
  <c r="DU14" i="7" s="1"/>
  <c r="DV14" i="7" s="1"/>
  <c r="DW14" i="7" s="1"/>
  <c r="DX14" i="7" s="1"/>
  <c r="DY14" i="7" s="1"/>
  <c r="DZ14" i="7" s="1"/>
  <c r="EA14" i="7" s="1"/>
  <c r="EB14" i="7" s="1"/>
  <c r="EC14" i="7" s="1"/>
  <c r="ED14" i="7" s="1"/>
  <c r="EE14" i="7" s="1"/>
  <c r="EF14" i="7" s="1"/>
  <c r="EG14" i="7" s="1"/>
  <c r="EH14" i="7" s="1"/>
  <c r="EI14" i="7" s="1"/>
  <c r="EJ14" i="7" s="1"/>
  <c r="EK14" i="7" s="1"/>
  <c r="EL14" i="7" s="1"/>
  <c r="EM14" i="7" s="1"/>
  <c r="EN14" i="7" s="1"/>
  <c r="EO14" i="7" s="1"/>
  <c r="EP14" i="7" s="1"/>
  <c r="EQ14" i="7" s="1"/>
  <c r="ER14" i="7" s="1"/>
  <c r="ES14" i="7" s="1"/>
  <c r="ET14" i="7" s="1"/>
  <c r="EU14" i="7" s="1"/>
  <c r="EV14" i="7" s="1"/>
  <c r="EW14" i="7" s="1"/>
  <c r="EX14" i="7" s="1"/>
  <c r="EY14" i="7" s="1"/>
  <c r="EZ14" i="7" s="1"/>
  <c r="FA14" i="7" s="1"/>
  <c r="FB14" i="7" s="1"/>
  <c r="FC14" i="7" s="1"/>
  <c r="FD14" i="7" s="1"/>
  <c r="FE14" i="7" s="1"/>
  <c r="FF14" i="7" s="1"/>
  <c r="FG14" i="7" s="1"/>
  <c r="FH14" i="7" s="1"/>
  <c r="FI14" i="7" s="1"/>
  <c r="FJ14" i="7" s="1"/>
  <c r="FK14" i="7" s="1"/>
  <c r="FL14" i="7" s="1"/>
  <c r="FM14" i="7" s="1"/>
  <c r="FN14" i="7" s="1"/>
  <c r="FO14" i="7" s="1"/>
  <c r="FP14" i="7" s="1"/>
  <c r="FQ14" i="7" s="1"/>
  <c r="FR14" i="7" s="1"/>
  <c r="FS14" i="7" s="1"/>
  <c r="FT14" i="7" s="1"/>
  <c r="FU14" i="7" s="1"/>
  <c r="FV14" i="7" s="1"/>
  <c r="FW14" i="7" s="1"/>
  <c r="FX14" i="7" s="1"/>
  <c r="FY14" i="7" s="1"/>
  <c r="FZ14" i="7" s="1"/>
  <c r="GA14" i="7" s="1"/>
  <c r="GB14" i="7" s="1"/>
  <c r="GC14" i="7" s="1"/>
  <c r="GD14" i="7" s="1"/>
  <c r="GE14" i="7" s="1"/>
  <c r="GF14" i="7" s="1"/>
  <c r="GG14" i="7" s="1"/>
  <c r="GH14" i="7" s="1"/>
  <c r="GI14" i="7" s="1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M14" i="7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4" i="7" s="1"/>
  <c r="AI14" i="7" s="1"/>
  <c r="AJ14" i="7" s="1"/>
  <c r="AK14" i="7" s="1"/>
  <c r="AL14" i="7" s="1"/>
  <c r="AM14" i="7" s="1"/>
  <c r="AN14" i="7" s="1"/>
  <c r="AO14" i="7" s="1"/>
  <c r="AP14" i="7" s="1"/>
  <c r="AQ14" i="7" s="1"/>
  <c r="AR14" i="7" s="1"/>
  <c r="L14" i="7"/>
  <c r="U13" i="7"/>
  <c r="V13" i="7" s="1"/>
  <c r="W13" i="7" s="1"/>
  <c r="X13" i="7" s="1"/>
  <c r="Y13" i="7" s="1"/>
  <c r="Z13" i="7" s="1"/>
  <c r="AA13" i="7" s="1"/>
  <c r="AB13" i="7" s="1"/>
  <c r="AC13" i="7" s="1"/>
  <c r="AD13" i="7" s="1"/>
  <c r="AE13" i="7" s="1"/>
  <c r="AF13" i="7" s="1"/>
  <c r="AG13" i="7" s="1"/>
  <c r="AH13" i="7" s="1"/>
  <c r="AI13" i="7" s="1"/>
  <c r="AJ13" i="7" s="1"/>
  <c r="AK13" i="7" s="1"/>
  <c r="AL13" i="7" s="1"/>
  <c r="AM13" i="7" s="1"/>
  <c r="AN13" i="7" s="1"/>
  <c r="AO13" i="7" s="1"/>
  <c r="AP13" i="7" s="1"/>
  <c r="AQ13" i="7" s="1"/>
  <c r="AR13" i="7" s="1"/>
  <c r="AS13" i="7" s="1"/>
  <c r="AT13" i="7" s="1"/>
  <c r="AU13" i="7" s="1"/>
  <c r="AV13" i="7" s="1"/>
  <c r="AW13" i="7" s="1"/>
  <c r="AX13" i="7" s="1"/>
  <c r="AY13" i="7" s="1"/>
  <c r="AZ13" i="7" s="1"/>
  <c r="BA13" i="7" s="1"/>
  <c r="BB13" i="7" s="1"/>
  <c r="BC13" i="7" s="1"/>
  <c r="BD13" i="7" s="1"/>
  <c r="BE13" i="7" s="1"/>
  <c r="BF13" i="7" s="1"/>
  <c r="BG13" i="7" s="1"/>
  <c r="BH13" i="7" s="1"/>
  <c r="BI13" i="7" s="1"/>
  <c r="BJ13" i="7" s="1"/>
  <c r="BK13" i="7" s="1"/>
  <c r="BL13" i="7" s="1"/>
  <c r="BM13" i="7" s="1"/>
  <c r="BN13" i="7" s="1"/>
  <c r="BO13" i="7" s="1"/>
  <c r="BP13" i="7" s="1"/>
  <c r="BQ13" i="7" s="1"/>
  <c r="BR13" i="7" s="1"/>
  <c r="BS13" i="7" s="1"/>
  <c r="BT13" i="7" s="1"/>
  <c r="BU13" i="7" s="1"/>
  <c r="BV13" i="7" s="1"/>
  <c r="BW13" i="7" s="1"/>
  <c r="BX13" i="7" s="1"/>
  <c r="BY13" i="7" s="1"/>
  <c r="BZ13" i="7" s="1"/>
  <c r="CA13" i="7" s="1"/>
  <c r="CB13" i="7" s="1"/>
  <c r="CC13" i="7" s="1"/>
  <c r="CD13" i="7" s="1"/>
  <c r="CE13" i="7" s="1"/>
  <c r="CF13" i="7" s="1"/>
  <c r="CG13" i="7" s="1"/>
  <c r="CH13" i="7" s="1"/>
  <c r="CI13" i="7" s="1"/>
  <c r="CJ13" i="7" s="1"/>
  <c r="CK13" i="7" s="1"/>
  <c r="CL13" i="7" s="1"/>
  <c r="CM13" i="7" s="1"/>
  <c r="CN13" i="7" s="1"/>
  <c r="CO13" i="7" s="1"/>
  <c r="CP13" i="7" s="1"/>
  <c r="CQ13" i="7" s="1"/>
  <c r="CR13" i="7" s="1"/>
  <c r="CS13" i="7" s="1"/>
  <c r="CT13" i="7" s="1"/>
  <c r="CU13" i="7" s="1"/>
  <c r="CV13" i="7" s="1"/>
  <c r="CW13" i="7" s="1"/>
  <c r="CX13" i="7" s="1"/>
  <c r="CY13" i="7" s="1"/>
  <c r="CZ13" i="7" s="1"/>
  <c r="DA13" i="7" s="1"/>
  <c r="DB13" i="7" s="1"/>
  <c r="DC13" i="7" s="1"/>
  <c r="DD13" i="7" s="1"/>
  <c r="DE13" i="7" s="1"/>
  <c r="DF13" i="7" s="1"/>
  <c r="DG13" i="7" s="1"/>
  <c r="DH13" i="7" s="1"/>
  <c r="DI13" i="7" s="1"/>
  <c r="DJ13" i="7" s="1"/>
  <c r="DK13" i="7" s="1"/>
  <c r="DL13" i="7" s="1"/>
  <c r="DM13" i="7" s="1"/>
  <c r="DN13" i="7" s="1"/>
  <c r="DO13" i="7" s="1"/>
  <c r="DP13" i="7" s="1"/>
  <c r="DQ13" i="7" s="1"/>
  <c r="DR13" i="7" s="1"/>
  <c r="DS13" i="7" s="1"/>
  <c r="DT13" i="7" s="1"/>
  <c r="DU13" i="7" s="1"/>
  <c r="DV13" i="7" s="1"/>
  <c r="DW13" i="7" s="1"/>
  <c r="DX13" i="7" s="1"/>
  <c r="DY13" i="7" s="1"/>
  <c r="DZ13" i="7" s="1"/>
  <c r="EA13" i="7" s="1"/>
  <c r="EB13" i="7" s="1"/>
  <c r="EC13" i="7" s="1"/>
  <c r="ED13" i="7" s="1"/>
  <c r="EE13" i="7" s="1"/>
  <c r="EF13" i="7" s="1"/>
  <c r="EG13" i="7" s="1"/>
  <c r="EH13" i="7" s="1"/>
  <c r="EI13" i="7" s="1"/>
  <c r="EJ13" i="7" s="1"/>
  <c r="EK13" i="7" s="1"/>
  <c r="EL13" i="7" s="1"/>
  <c r="EM13" i="7" s="1"/>
  <c r="EN13" i="7" s="1"/>
  <c r="EO13" i="7" s="1"/>
  <c r="EP13" i="7" s="1"/>
  <c r="EQ13" i="7" s="1"/>
  <c r="ER13" i="7" s="1"/>
  <c r="ES13" i="7" s="1"/>
  <c r="ET13" i="7" s="1"/>
  <c r="EU13" i="7" s="1"/>
  <c r="EV13" i="7" s="1"/>
  <c r="EW13" i="7" s="1"/>
  <c r="EX13" i="7" s="1"/>
  <c r="EY13" i="7" s="1"/>
  <c r="EZ13" i="7" s="1"/>
  <c r="FA13" i="7" s="1"/>
  <c r="FB13" i="7" s="1"/>
  <c r="FC13" i="7" s="1"/>
  <c r="FD13" i="7" s="1"/>
  <c r="FE13" i="7" s="1"/>
  <c r="FF13" i="7" s="1"/>
  <c r="FG13" i="7" s="1"/>
  <c r="FH13" i="7" s="1"/>
  <c r="FI13" i="7" s="1"/>
  <c r="FJ13" i="7" s="1"/>
  <c r="FK13" i="7" s="1"/>
  <c r="FL13" i="7" s="1"/>
  <c r="FM13" i="7" s="1"/>
  <c r="FN13" i="7" s="1"/>
  <c r="FO13" i="7" s="1"/>
  <c r="FP13" i="7" s="1"/>
  <c r="FQ13" i="7" s="1"/>
  <c r="FR13" i="7" s="1"/>
  <c r="FS13" i="7" s="1"/>
  <c r="FT13" i="7" s="1"/>
  <c r="FU13" i="7" s="1"/>
  <c r="FV13" i="7" s="1"/>
  <c r="FW13" i="7" s="1"/>
  <c r="FX13" i="7" s="1"/>
  <c r="FY13" i="7" s="1"/>
  <c r="FZ13" i="7" s="1"/>
  <c r="GA13" i="7" s="1"/>
  <c r="GB13" i="7" s="1"/>
  <c r="GC13" i="7" s="1"/>
  <c r="GD13" i="7" s="1"/>
  <c r="GE13" i="7" s="1"/>
  <c r="GF13" i="7" s="1"/>
  <c r="GG13" i="7" s="1"/>
  <c r="GH13" i="7" s="1"/>
  <c r="GI13" i="7" s="1"/>
  <c r="GJ13" i="7" s="1"/>
  <c r="GK13" i="7" s="1"/>
  <c r="GL13" i="7" s="1"/>
  <c r="GM13" i="7" s="1"/>
  <c r="GN13" i="7" s="1"/>
  <c r="GO13" i="7" s="1"/>
  <c r="GP13" i="7" s="1"/>
  <c r="GQ13" i="7" s="1"/>
  <c r="GR13" i="7" s="1"/>
  <c r="GS13" i="7" s="1"/>
  <c r="GT13" i="7" s="1"/>
  <c r="GU13" i="7" s="1"/>
  <c r="GV13" i="7" s="1"/>
  <c r="GW13" i="7" s="1"/>
  <c r="GX13" i="7" s="1"/>
  <c r="GY13" i="7" s="1"/>
  <c r="GZ13" i="7" s="1"/>
  <c r="HA13" i="7" s="1"/>
  <c r="HB13" i="7" s="1"/>
  <c r="HC13" i="7" s="1"/>
  <c r="M13" i="7"/>
  <c r="N13" i="7" s="1"/>
  <c r="O13" i="7" s="1"/>
  <c r="P13" i="7" s="1"/>
  <c r="Q13" i="7" s="1"/>
  <c r="R13" i="7" s="1"/>
  <c r="S13" i="7" s="1"/>
  <c r="T13" i="7" s="1"/>
  <c r="L13" i="7"/>
  <c r="S12" i="7"/>
  <c r="T12" i="7" s="1"/>
  <c r="U12" i="7" s="1"/>
  <c r="V12" i="7" s="1"/>
  <c r="W12" i="7" s="1"/>
  <c r="X12" i="7" s="1"/>
  <c r="Y12" i="7" s="1"/>
  <c r="Z12" i="7" s="1"/>
  <c r="AA12" i="7" s="1"/>
  <c r="AB12" i="7" s="1"/>
  <c r="AC12" i="7" s="1"/>
  <c r="AD12" i="7" s="1"/>
  <c r="AE12" i="7" s="1"/>
  <c r="AF12" i="7" s="1"/>
  <c r="AG12" i="7" s="1"/>
  <c r="AH12" i="7" s="1"/>
  <c r="AI12" i="7" s="1"/>
  <c r="AJ12" i="7" s="1"/>
  <c r="AK12" i="7" s="1"/>
  <c r="AL12" i="7" s="1"/>
  <c r="AM12" i="7" s="1"/>
  <c r="AN12" i="7" s="1"/>
  <c r="AO12" i="7" s="1"/>
  <c r="AP12" i="7" s="1"/>
  <c r="AQ12" i="7" s="1"/>
  <c r="AR12" i="7" s="1"/>
  <c r="AS12" i="7" s="1"/>
  <c r="AT12" i="7" s="1"/>
  <c r="AU12" i="7" s="1"/>
  <c r="AV12" i="7" s="1"/>
  <c r="AW12" i="7" s="1"/>
  <c r="AX12" i="7" s="1"/>
  <c r="AY12" i="7" s="1"/>
  <c r="AZ12" i="7" s="1"/>
  <c r="BA12" i="7" s="1"/>
  <c r="BB12" i="7" s="1"/>
  <c r="BC12" i="7" s="1"/>
  <c r="BD12" i="7" s="1"/>
  <c r="BE12" i="7" s="1"/>
  <c r="BF12" i="7" s="1"/>
  <c r="BG12" i="7" s="1"/>
  <c r="BH12" i="7" s="1"/>
  <c r="BI12" i="7" s="1"/>
  <c r="BJ12" i="7" s="1"/>
  <c r="BK12" i="7" s="1"/>
  <c r="BL12" i="7" s="1"/>
  <c r="BM12" i="7" s="1"/>
  <c r="BN12" i="7" s="1"/>
  <c r="BO12" i="7" s="1"/>
  <c r="BP12" i="7" s="1"/>
  <c r="BQ12" i="7" s="1"/>
  <c r="BR12" i="7" s="1"/>
  <c r="BS12" i="7" s="1"/>
  <c r="BT12" i="7" s="1"/>
  <c r="BU12" i="7" s="1"/>
  <c r="BV12" i="7" s="1"/>
  <c r="BW12" i="7" s="1"/>
  <c r="BX12" i="7" s="1"/>
  <c r="BY12" i="7" s="1"/>
  <c r="BZ12" i="7" s="1"/>
  <c r="CA12" i="7" s="1"/>
  <c r="CB12" i="7" s="1"/>
  <c r="CC12" i="7" s="1"/>
  <c r="CD12" i="7" s="1"/>
  <c r="CE12" i="7" s="1"/>
  <c r="CF12" i="7" s="1"/>
  <c r="CG12" i="7" s="1"/>
  <c r="CH12" i="7" s="1"/>
  <c r="CI12" i="7" s="1"/>
  <c r="CJ12" i="7" s="1"/>
  <c r="CK12" i="7" s="1"/>
  <c r="CL12" i="7" s="1"/>
  <c r="CM12" i="7" s="1"/>
  <c r="CN12" i="7" s="1"/>
  <c r="CO12" i="7" s="1"/>
  <c r="CP12" i="7" s="1"/>
  <c r="CQ12" i="7" s="1"/>
  <c r="CR12" i="7" s="1"/>
  <c r="CS12" i="7" s="1"/>
  <c r="CT12" i="7" s="1"/>
  <c r="CU12" i="7" s="1"/>
  <c r="CV12" i="7" s="1"/>
  <c r="CW12" i="7" s="1"/>
  <c r="CX12" i="7" s="1"/>
  <c r="CY12" i="7" s="1"/>
  <c r="CZ12" i="7" s="1"/>
  <c r="DA12" i="7" s="1"/>
  <c r="DB12" i="7" s="1"/>
  <c r="DC12" i="7" s="1"/>
  <c r="DD12" i="7" s="1"/>
  <c r="DE12" i="7" s="1"/>
  <c r="DF12" i="7" s="1"/>
  <c r="DG12" i="7" s="1"/>
  <c r="DH12" i="7" s="1"/>
  <c r="DI12" i="7" s="1"/>
  <c r="DJ12" i="7" s="1"/>
  <c r="DK12" i="7" s="1"/>
  <c r="DL12" i="7" s="1"/>
  <c r="DM12" i="7" s="1"/>
  <c r="DN12" i="7" s="1"/>
  <c r="DO12" i="7" s="1"/>
  <c r="DP12" i="7" s="1"/>
  <c r="DQ12" i="7" s="1"/>
  <c r="DR12" i="7" s="1"/>
  <c r="DS12" i="7" s="1"/>
  <c r="DT12" i="7" s="1"/>
  <c r="DU12" i="7" s="1"/>
  <c r="DV12" i="7" s="1"/>
  <c r="DW12" i="7" s="1"/>
  <c r="DX12" i="7" s="1"/>
  <c r="DY12" i="7" s="1"/>
  <c r="DZ12" i="7" s="1"/>
  <c r="EA12" i="7" s="1"/>
  <c r="EB12" i="7" s="1"/>
  <c r="EC12" i="7" s="1"/>
  <c r="ED12" i="7" s="1"/>
  <c r="EE12" i="7" s="1"/>
  <c r="EF12" i="7" s="1"/>
  <c r="EG12" i="7" s="1"/>
  <c r="EH12" i="7" s="1"/>
  <c r="EI12" i="7" s="1"/>
  <c r="EJ12" i="7" s="1"/>
  <c r="EK12" i="7" s="1"/>
  <c r="EL12" i="7" s="1"/>
  <c r="EM12" i="7" s="1"/>
  <c r="EN12" i="7" s="1"/>
  <c r="EO12" i="7" s="1"/>
  <c r="EP12" i="7" s="1"/>
  <c r="EQ12" i="7" s="1"/>
  <c r="ER12" i="7" s="1"/>
  <c r="ES12" i="7" s="1"/>
  <c r="ET12" i="7" s="1"/>
  <c r="EU12" i="7" s="1"/>
  <c r="EV12" i="7" s="1"/>
  <c r="EW12" i="7" s="1"/>
  <c r="EX12" i="7" s="1"/>
  <c r="EY12" i="7" s="1"/>
  <c r="EZ12" i="7" s="1"/>
  <c r="FA12" i="7" s="1"/>
  <c r="FB12" i="7" s="1"/>
  <c r="FC12" i="7" s="1"/>
  <c r="FD12" i="7" s="1"/>
  <c r="FE12" i="7" s="1"/>
  <c r="FF12" i="7" s="1"/>
  <c r="FG12" i="7" s="1"/>
  <c r="FH12" i="7" s="1"/>
  <c r="FI12" i="7" s="1"/>
  <c r="FJ12" i="7" s="1"/>
  <c r="FK12" i="7" s="1"/>
  <c r="FL12" i="7" s="1"/>
  <c r="FM12" i="7" s="1"/>
  <c r="FN12" i="7" s="1"/>
  <c r="FO12" i="7" s="1"/>
  <c r="FP12" i="7" s="1"/>
  <c r="FQ12" i="7" s="1"/>
  <c r="FR12" i="7" s="1"/>
  <c r="FS12" i="7" s="1"/>
  <c r="FT12" i="7" s="1"/>
  <c r="FU12" i="7" s="1"/>
  <c r="FV12" i="7" s="1"/>
  <c r="FW12" i="7" s="1"/>
  <c r="FX12" i="7" s="1"/>
  <c r="FY12" i="7" s="1"/>
  <c r="FZ12" i="7" s="1"/>
  <c r="GA12" i="7" s="1"/>
  <c r="GB12" i="7" s="1"/>
  <c r="GC12" i="7" s="1"/>
  <c r="GD12" i="7" s="1"/>
  <c r="GE12" i="7" s="1"/>
  <c r="GF12" i="7" s="1"/>
  <c r="GG12" i="7" s="1"/>
  <c r="GH12" i="7" s="1"/>
  <c r="GI12" i="7" s="1"/>
  <c r="GJ12" i="7" s="1"/>
  <c r="GK12" i="7" s="1"/>
  <c r="GL12" i="7" s="1"/>
  <c r="GM12" i="7" s="1"/>
  <c r="GN12" i="7" s="1"/>
  <c r="GO12" i="7" s="1"/>
  <c r="GP12" i="7" s="1"/>
  <c r="GQ12" i="7" s="1"/>
  <c r="GR12" i="7" s="1"/>
  <c r="GS12" i="7" s="1"/>
  <c r="GT12" i="7" s="1"/>
  <c r="GU12" i="7" s="1"/>
  <c r="GV12" i="7" s="1"/>
  <c r="GW12" i="7" s="1"/>
  <c r="GX12" i="7" s="1"/>
  <c r="GY12" i="7" s="1"/>
  <c r="GZ12" i="7" s="1"/>
  <c r="HA12" i="7" s="1"/>
  <c r="HB12" i="7" s="1"/>
  <c r="HC12" i="7" s="1"/>
  <c r="M12" i="7"/>
  <c r="N12" i="7" s="1"/>
  <c r="O12" i="7" s="1"/>
  <c r="P12" i="7" s="1"/>
  <c r="Q12" i="7" s="1"/>
  <c r="R12" i="7" s="1"/>
  <c r="L12" i="7"/>
  <c r="M11" i="7"/>
  <c r="N11" i="7" s="1"/>
  <c r="O11" i="7" s="1"/>
  <c r="P11" i="7" s="1"/>
  <c r="Q11" i="7" s="1"/>
  <c r="R11" i="7" s="1"/>
  <c r="S11" i="7" s="1"/>
  <c r="T11" i="7" s="1"/>
  <c r="U11" i="7" s="1"/>
  <c r="V11" i="7" s="1"/>
  <c r="W11" i="7" s="1"/>
  <c r="X11" i="7" s="1"/>
  <c r="Y11" i="7" s="1"/>
  <c r="Z11" i="7" s="1"/>
  <c r="AA11" i="7" s="1"/>
  <c r="AB11" i="7" s="1"/>
  <c r="AC11" i="7" s="1"/>
  <c r="AD11" i="7" s="1"/>
  <c r="AE11" i="7" s="1"/>
  <c r="AF11" i="7" s="1"/>
  <c r="AG11" i="7" s="1"/>
  <c r="AH11" i="7" s="1"/>
  <c r="AI11" i="7" s="1"/>
  <c r="AJ11" i="7" s="1"/>
  <c r="AK11" i="7" s="1"/>
  <c r="AL11" i="7" s="1"/>
  <c r="AM11" i="7" s="1"/>
  <c r="AN11" i="7" s="1"/>
  <c r="AO11" i="7" s="1"/>
  <c r="AP11" i="7" s="1"/>
  <c r="AQ11" i="7" s="1"/>
  <c r="AR11" i="7" s="1"/>
  <c r="AS11" i="7" s="1"/>
  <c r="AT11" i="7" s="1"/>
  <c r="AU11" i="7" s="1"/>
  <c r="AV11" i="7" s="1"/>
  <c r="AW11" i="7" s="1"/>
  <c r="AX11" i="7" s="1"/>
  <c r="AY11" i="7" s="1"/>
  <c r="AZ11" i="7" s="1"/>
  <c r="BA11" i="7" s="1"/>
  <c r="BB11" i="7" s="1"/>
  <c r="BC11" i="7" s="1"/>
  <c r="BD11" i="7" s="1"/>
  <c r="BE11" i="7" s="1"/>
  <c r="BF11" i="7" s="1"/>
  <c r="BG11" i="7" s="1"/>
  <c r="BH11" i="7" s="1"/>
  <c r="BI11" i="7" s="1"/>
  <c r="BJ11" i="7" s="1"/>
  <c r="BK11" i="7" s="1"/>
  <c r="BL11" i="7" s="1"/>
  <c r="BM11" i="7" s="1"/>
  <c r="BN11" i="7" s="1"/>
  <c r="BO11" i="7" s="1"/>
  <c r="BP11" i="7" s="1"/>
  <c r="BQ11" i="7" s="1"/>
  <c r="BR11" i="7" s="1"/>
  <c r="BS11" i="7" s="1"/>
  <c r="BT11" i="7" s="1"/>
  <c r="BU11" i="7" s="1"/>
  <c r="BV11" i="7" s="1"/>
  <c r="BW11" i="7" s="1"/>
  <c r="BX11" i="7" s="1"/>
  <c r="BY11" i="7" s="1"/>
  <c r="BZ11" i="7" s="1"/>
  <c r="CA11" i="7" s="1"/>
  <c r="CB11" i="7" s="1"/>
  <c r="CC11" i="7" s="1"/>
  <c r="CD11" i="7" s="1"/>
  <c r="CE11" i="7" s="1"/>
  <c r="CF11" i="7" s="1"/>
  <c r="CG11" i="7" s="1"/>
  <c r="CH11" i="7" s="1"/>
  <c r="CI11" i="7" s="1"/>
  <c r="CJ11" i="7" s="1"/>
  <c r="CK11" i="7" s="1"/>
  <c r="CL11" i="7" s="1"/>
  <c r="CM11" i="7" s="1"/>
  <c r="CN11" i="7" s="1"/>
  <c r="CO11" i="7" s="1"/>
  <c r="CP11" i="7" s="1"/>
  <c r="CQ11" i="7" s="1"/>
  <c r="CR11" i="7" s="1"/>
  <c r="CS11" i="7" s="1"/>
  <c r="CT11" i="7" s="1"/>
  <c r="CU11" i="7" s="1"/>
  <c r="CV11" i="7" s="1"/>
  <c r="CW11" i="7" s="1"/>
  <c r="CX11" i="7" s="1"/>
  <c r="CY11" i="7" s="1"/>
  <c r="CZ11" i="7" s="1"/>
  <c r="DA11" i="7" s="1"/>
  <c r="DB11" i="7" s="1"/>
  <c r="DC11" i="7" s="1"/>
  <c r="DD11" i="7" s="1"/>
  <c r="DE11" i="7" s="1"/>
  <c r="DF11" i="7" s="1"/>
  <c r="DG11" i="7" s="1"/>
  <c r="DH11" i="7" s="1"/>
  <c r="DI11" i="7" s="1"/>
  <c r="DJ11" i="7" s="1"/>
  <c r="DK11" i="7" s="1"/>
  <c r="DL11" i="7" s="1"/>
  <c r="DM11" i="7" s="1"/>
  <c r="DN11" i="7" s="1"/>
  <c r="DO11" i="7" s="1"/>
  <c r="DP11" i="7" s="1"/>
  <c r="DQ11" i="7" s="1"/>
  <c r="DR11" i="7" s="1"/>
  <c r="DS11" i="7" s="1"/>
  <c r="DT11" i="7" s="1"/>
  <c r="DU11" i="7" s="1"/>
  <c r="DV11" i="7" s="1"/>
  <c r="DW11" i="7" s="1"/>
  <c r="DX11" i="7" s="1"/>
  <c r="DY11" i="7" s="1"/>
  <c r="DZ11" i="7" s="1"/>
  <c r="EA11" i="7" s="1"/>
  <c r="EB11" i="7" s="1"/>
  <c r="EC11" i="7" s="1"/>
  <c r="ED11" i="7" s="1"/>
  <c r="EE11" i="7" s="1"/>
  <c r="EF11" i="7" s="1"/>
  <c r="EG11" i="7" s="1"/>
  <c r="EH11" i="7" s="1"/>
  <c r="EI11" i="7" s="1"/>
  <c r="EJ11" i="7" s="1"/>
  <c r="EK11" i="7" s="1"/>
  <c r="EL11" i="7" s="1"/>
  <c r="EM11" i="7" s="1"/>
  <c r="EN11" i="7" s="1"/>
  <c r="EO11" i="7" s="1"/>
  <c r="EP11" i="7" s="1"/>
  <c r="EQ11" i="7" s="1"/>
  <c r="ER11" i="7" s="1"/>
  <c r="ES11" i="7" s="1"/>
  <c r="ET11" i="7" s="1"/>
  <c r="EU11" i="7" s="1"/>
  <c r="EV11" i="7" s="1"/>
  <c r="EW11" i="7" s="1"/>
  <c r="EX11" i="7" s="1"/>
  <c r="EY11" i="7" s="1"/>
  <c r="EZ11" i="7" s="1"/>
  <c r="FA11" i="7" s="1"/>
  <c r="FB11" i="7" s="1"/>
  <c r="FC11" i="7" s="1"/>
  <c r="FD11" i="7" s="1"/>
  <c r="FE11" i="7" s="1"/>
  <c r="FF11" i="7" s="1"/>
  <c r="FG11" i="7" s="1"/>
  <c r="FH11" i="7" s="1"/>
  <c r="FI11" i="7" s="1"/>
  <c r="FJ11" i="7" s="1"/>
  <c r="FK11" i="7" s="1"/>
  <c r="FL11" i="7" s="1"/>
  <c r="FM11" i="7" s="1"/>
  <c r="FN11" i="7" s="1"/>
  <c r="FO11" i="7" s="1"/>
  <c r="FP11" i="7" s="1"/>
  <c r="FQ11" i="7" s="1"/>
  <c r="FR11" i="7" s="1"/>
  <c r="FS11" i="7" s="1"/>
  <c r="FT11" i="7" s="1"/>
  <c r="FU11" i="7" s="1"/>
  <c r="FV11" i="7" s="1"/>
  <c r="FW11" i="7" s="1"/>
  <c r="FX11" i="7" s="1"/>
  <c r="FY11" i="7" s="1"/>
  <c r="FZ11" i="7" s="1"/>
  <c r="GA11" i="7" s="1"/>
  <c r="GB11" i="7" s="1"/>
  <c r="GC11" i="7" s="1"/>
  <c r="GD11" i="7" s="1"/>
  <c r="GE11" i="7" s="1"/>
  <c r="GF11" i="7" s="1"/>
  <c r="GG11" i="7" s="1"/>
  <c r="GH11" i="7" s="1"/>
  <c r="GI11" i="7" s="1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L11" i="7"/>
  <c r="CA10" i="7"/>
  <c r="CB10" i="7" s="1"/>
  <c r="CC10" i="7" s="1"/>
  <c r="CD10" i="7" s="1"/>
  <c r="CE10" i="7" s="1"/>
  <c r="CF10" i="7" s="1"/>
  <c r="CG10" i="7" s="1"/>
  <c r="CH10" i="7" s="1"/>
  <c r="CI10" i="7" s="1"/>
  <c r="CJ10" i="7" s="1"/>
  <c r="CK10" i="7" s="1"/>
  <c r="CL10" i="7" s="1"/>
  <c r="CM10" i="7" s="1"/>
  <c r="CN10" i="7" s="1"/>
  <c r="CO10" i="7" s="1"/>
  <c r="CP10" i="7" s="1"/>
  <c r="CQ10" i="7" s="1"/>
  <c r="CR10" i="7" s="1"/>
  <c r="CS10" i="7" s="1"/>
  <c r="CT10" i="7" s="1"/>
  <c r="CU10" i="7" s="1"/>
  <c r="CV10" i="7" s="1"/>
  <c r="CW10" i="7" s="1"/>
  <c r="CX10" i="7" s="1"/>
  <c r="CY10" i="7" s="1"/>
  <c r="CZ10" i="7" s="1"/>
  <c r="DA10" i="7" s="1"/>
  <c r="DB10" i="7" s="1"/>
  <c r="DC10" i="7" s="1"/>
  <c r="DD10" i="7" s="1"/>
  <c r="DE10" i="7" s="1"/>
  <c r="DF10" i="7" s="1"/>
  <c r="DG10" i="7" s="1"/>
  <c r="DH10" i="7" s="1"/>
  <c r="DI10" i="7" s="1"/>
  <c r="DJ10" i="7" s="1"/>
  <c r="DK10" i="7" s="1"/>
  <c r="DL10" i="7" s="1"/>
  <c r="DM10" i="7" s="1"/>
  <c r="DN10" i="7" s="1"/>
  <c r="DO10" i="7" s="1"/>
  <c r="DP10" i="7" s="1"/>
  <c r="DQ10" i="7" s="1"/>
  <c r="DR10" i="7" s="1"/>
  <c r="DS10" i="7" s="1"/>
  <c r="DT10" i="7" s="1"/>
  <c r="DU10" i="7" s="1"/>
  <c r="DV10" i="7" s="1"/>
  <c r="DW10" i="7" s="1"/>
  <c r="DX10" i="7" s="1"/>
  <c r="DY10" i="7" s="1"/>
  <c r="DZ10" i="7" s="1"/>
  <c r="EA10" i="7" s="1"/>
  <c r="EB10" i="7" s="1"/>
  <c r="EC10" i="7" s="1"/>
  <c r="ED10" i="7" s="1"/>
  <c r="EE10" i="7" s="1"/>
  <c r="EF10" i="7" s="1"/>
  <c r="EG10" i="7" s="1"/>
  <c r="EH10" i="7" s="1"/>
  <c r="EI10" i="7" s="1"/>
  <c r="EJ10" i="7" s="1"/>
  <c r="EK10" i="7" s="1"/>
  <c r="EL10" i="7" s="1"/>
  <c r="EM10" i="7" s="1"/>
  <c r="EN10" i="7" s="1"/>
  <c r="EO10" i="7" s="1"/>
  <c r="EP10" i="7" s="1"/>
  <c r="EQ10" i="7" s="1"/>
  <c r="ER10" i="7" s="1"/>
  <c r="ES10" i="7" s="1"/>
  <c r="ET10" i="7" s="1"/>
  <c r="EU10" i="7" s="1"/>
  <c r="EV10" i="7" s="1"/>
  <c r="EW10" i="7" s="1"/>
  <c r="EX10" i="7" s="1"/>
  <c r="EY10" i="7" s="1"/>
  <c r="EZ10" i="7" s="1"/>
  <c r="FA10" i="7" s="1"/>
  <c r="FB10" i="7" s="1"/>
  <c r="FC10" i="7" s="1"/>
  <c r="FD10" i="7" s="1"/>
  <c r="FE10" i="7" s="1"/>
  <c r="FF10" i="7" s="1"/>
  <c r="FG10" i="7" s="1"/>
  <c r="FH10" i="7" s="1"/>
  <c r="FI10" i="7" s="1"/>
  <c r="FJ10" i="7" s="1"/>
  <c r="FK10" i="7" s="1"/>
  <c r="FL10" i="7" s="1"/>
  <c r="FM10" i="7" s="1"/>
  <c r="FN10" i="7" s="1"/>
  <c r="FO10" i="7" s="1"/>
  <c r="FP10" i="7" s="1"/>
  <c r="FQ10" i="7" s="1"/>
  <c r="FR10" i="7" s="1"/>
  <c r="FS10" i="7" s="1"/>
  <c r="FT10" i="7" s="1"/>
  <c r="FU10" i="7" s="1"/>
  <c r="FV10" i="7" s="1"/>
  <c r="FW10" i="7" s="1"/>
  <c r="FX10" i="7" s="1"/>
  <c r="FY10" i="7" s="1"/>
  <c r="FZ10" i="7" s="1"/>
  <c r="GA10" i="7" s="1"/>
  <c r="GB10" i="7" s="1"/>
  <c r="GC10" i="7" s="1"/>
  <c r="GD10" i="7" s="1"/>
  <c r="GE10" i="7" s="1"/>
  <c r="GF10" i="7" s="1"/>
  <c r="GG10" i="7" s="1"/>
  <c r="GH10" i="7" s="1"/>
  <c r="GI10" i="7" s="1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M10" i="7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B10" i="7" s="1"/>
  <c r="AC10" i="7" s="1"/>
  <c r="AD10" i="7" s="1"/>
  <c r="AE10" i="7" s="1"/>
  <c r="AF10" i="7" s="1"/>
  <c r="AG10" i="7" s="1"/>
  <c r="AH10" i="7" s="1"/>
  <c r="AI10" i="7" s="1"/>
  <c r="AJ10" i="7" s="1"/>
  <c r="AK10" i="7" s="1"/>
  <c r="AL10" i="7" s="1"/>
  <c r="AM10" i="7" s="1"/>
  <c r="AN10" i="7" s="1"/>
  <c r="AO10" i="7" s="1"/>
  <c r="AP10" i="7" s="1"/>
  <c r="AQ10" i="7" s="1"/>
  <c r="AR10" i="7" s="1"/>
  <c r="AS10" i="7" s="1"/>
  <c r="AT10" i="7" s="1"/>
  <c r="AU10" i="7" s="1"/>
  <c r="AV10" i="7" s="1"/>
  <c r="AW10" i="7" s="1"/>
  <c r="AX10" i="7" s="1"/>
  <c r="AY10" i="7" s="1"/>
  <c r="AZ10" i="7" s="1"/>
  <c r="BA10" i="7" s="1"/>
  <c r="BB10" i="7" s="1"/>
  <c r="BC10" i="7" s="1"/>
  <c r="BD10" i="7" s="1"/>
  <c r="BE10" i="7" s="1"/>
  <c r="BF10" i="7" s="1"/>
  <c r="BG10" i="7" s="1"/>
  <c r="BH10" i="7" s="1"/>
  <c r="BI10" i="7" s="1"/>
  <c r="BJ10" i="7" s="1"/>
  <c r="BK10" i="7" s="1"/>
  <c r="BL10" i="7" s="1"/>
  <c r="BM10" i="7" s="1"/>
  <c r="BN10" i="7" s="1"/>
  <c r="BO10" i="7" s="1"/>
  <c r="BP10" i="7" s="1"/>
  <c r="BQ10" i="7" s="1"/>
  <c r="BR10" i="7" s="1"/>
  <c r="BS10" i="7" s="1"/>
  <c r="BT10" i="7" s="1"/>
  <c r="BU10" i="7" s="1"/>
  <c r="BV10" i="7" s="1"/>
  <c r="BW10" i="7" s="1"/>
  <c r="BX10" i="7" s="1"/>
  <c r="BY10" i="7" s="1"/>
  <c r="BZ10" i="7" s="1"/>
  <c r="L10" i="7"/>
  <c r="AA9" i="7"/>
  <c r="AB9" i="7" s="1"/>
  <c r="AC9" i="7" s="1"/>
  <c r="AD9" i="7" s="1"/>
  <c r="AE9" i="7" s="1"/>
  <c r="AF9" i="7" s="1"/>
  <c r="AG9" i="7" s="1"/>
  <c r="AH9" i="7" s="1"/>
  <c r="AI9" i="7" s="1"/>
  <c r="AJ9" i="7" s="1"/>
  <c r="AK9" i="7" s="1"/>
  <c r="AL9" i="7" s="1"/>
  <c r="AM9" i="7" s="1"/>
  <c r="AN9" i="7" s="1"/>
  <c r="AO9" i="7" s="1"/>
  <c r="AP9" i="7" s="1"/>
  <c r="AQ9" i="7" s="1"/>
  <c r="AR9" i="7" s="1"/>
  <c r="AS9" i="7" s="1"/>
  <c r="AT9" i="7" s="1"/>
  <c r="AU9" i="7" s="1"/>
  <c r="AV9" i="7" s="1"/>
  <c r="AW9" i="7" s="1"/>
  <c r="AX9" i="7" s="1"/>
  <c r="AY9" i="7" s="1"/>
  <c r="AZ9" i="7" s="1"/>
  <c r="BA9" i="7" s="1"/>
  <c r="BB9" i="7" s="1"/>
  <c r="BC9" i="7" s="1"/>
  <c r="BD9" i="7" s="1"/>
  <c r="BE9" i="7" s="1"/>
  <c r="BF9" i="7" s="1"/>
  <c r="BG9" i="7" s="1"/>
  <c r="BH9" i="7" s="1"/>
  <c r="BI9" i="7" s="1"/>
  <c r="BJ9" i="7" s="1"/>
  <c r="BK9" i="7" s="1"/>
  <c r="BL9" i="7" s="1"/>
  <c r="BM9" i="7" s="1"/>
  <c r="BN9" i="7" s="1"/>
  <c r="BO9" i="7" s="1"/>
  <c r="BP9" i="7" s="1"/>
  <c r="BQ9" i="7" s="1"/>
  <c r="BR9" i="7" s="1"/>
  <c r="BS9" i="7" s="1"/>
  <c r="BT9" i="7" s="1"/>
  <c r="BU9" i="7" s="1"/>
  <c r="BV9" i="7" s="1"/>
  <c r="BW9" i="7" s="1"/>
  <c r="BX9" i="7" s="1"/>
  <c r="BY9" i="7" s="1"/>
  <c r="BZ9" i="7" s="1"/>
  <c r="CA9" i="7" s="1"/>
  <c r="CB9" i="7" s="1"/>
  <c r="CC9" i="7" s="1"/>
  <c r="CD9" i="7" s="1"/>
  <c r="CE9" i="7" s="1"/>
  <c r="CF9" i="7" s="1"/>
  <c r="CG9" i="7" s="1"/>
  <c r="CH9" i="7" s="1"/>
  <c r="CI9" i="7" s="1"/>
  <c r="CJ9" i="7" s="1"/>
  <c r="CK9" i="7" s="1"/>
  <c r="CL9" i="7" s="1"/>
  <c r="CM9" i="7" s="1"/>
  <c r="CN9" i="7" s="1"/>
  <c r="CO9" i="7" s="1"/>
  <c r="CP9" i="7" s="1"/>
  <c r="CQ9" i="7" s="1"/>
  <c r="CR9" i="7" s="1"/>
  <c r="CS9" i="7" s="1"/>
  <c r="CT9" i="7" s="1"/>
  <c r="CU9" i="7" s="1"/>
  <c r="CV9" i="7" s="1"/>
  <c r="CW9" i="7" s="1"/>
  <c r="CX9" i="7" s="1"/>
  <c r="CY9" i="7" s="1"/>
  <c r="CZ9" i="7" s="1"/>
  <c r="DA9" i="7" s="1"/>
  <c r="DB9" i="7" s="1"/>
  <c r="DC9" i="7" s="1"/>
  <c r="DD9" i="7" s="1"/>
  <c r="DE9" i="7" s="1"/>
  <c r="DF9" i="7" s="1"/>
  <c r="DG9" i="7" s="1"/>
  <c r="DH9" i="7" s="1"/>
  <c r="DI9" i="7" s="1"/>
  <c r="DJ9" i="7" s="1"/>
  <c r="DK9" i="7" s="1"/>
  <c r="DL9" i="7" s="1"/>
  <c r="DM9" i="7" s="1"/>
  <c r="DN9" i="7" s="1"/>
  <c r="DO9" i="7" s="1"/>
  <c r="DP9" i="7" s="1"/>
  <c r="DQ9" i="7" s="1"/>
  <c r="DR9" i="7" s="1"/>
  <c r="DS9" i="7" s="1"/>
  <c r="DT9" i="7" s="1"/>
  <c r="DU9" i="7" s="1"/>
  <c r="DV9" i="7" s="1"/>
  <c r="DW9" i="7" s="1"/>
  <c r="DX9" i="7" s="1"/>
  <c r="DY9" i="7" s="1"/>
  <c r="DZ9" i="7" s="1"/>
  <c r="EA9" i="7" s="1"/>
  <c r="EB9" i="7" s="1"/>
  <c r="EC9" i="7" s="1"/>
  <c r="ED9" i="7" s="1"/>
  <c r="EE9" i="7" s="1"/>
  <c r="EF9" i="7" s="1"/>
  <c r="EG9" i="7" s="1"/>
  <c r="EH9" i="7" s="1"/>
  <c r="EI9" i="7" s="1"/>
  <c r="EJ9" i="7" s="1"/>
  <c r="EK9" i="7" s="1"/>
  <c r="EL9" i="7" s="1"/>
  <c r="EM9" i="7" s="1"/>
  <c r="EN9" i="7" s="1"/>
  <c r="EO9" i="7" s="1"/>
  <c r="EP9" i="7" s="1"/>
  <c r="EQ9" i="7" s="1"/>
  <c r="ER9" i="7" s="1"/>
  <c r="ES9" i="7" s="1"/>
  <c r="ET9" i="7" s="1"/>
  <c r="EU9" i="7" s="1"/>
  <c r="EV9" i="7" s="1"/>
  <c r="EW9" i="7" s="1"/>
  <c r="EX9" i="7" s="1"/>
  <c r="EY9" i="7" s="1"/>
  <c r="EZ9" i="7" s="1"/>
  <c r="FA9" i="7" s="1"/>
  <c r="FB9" i="7" s="1"/>
  <c r="FC9" i="7" s="1"/>
  <c r="FD9" i="7" s="1"/>
  <c r="FE9" i="7" s="1"/>
  <c r="FF9" i="7" s="1"/>
  <c r="FG9" i="7" s="1"/>
  <c r="FH9" i="7" s="1"/>
  <c r="FI9" i="7" s="1"/>
  <c r="FJ9" i="7" s="1"/>
  <c r="FK9" i="7" s="1"/>
  <c r="FL9" i="7" s="1"/>
  <c r="FM9" i="7" s="1"/>
  <c r="FN9" i="7" s="1"/>
  <c r="FO9" i="7" s="1"/>
  <c r="FP9" i="7" s="1"/>
  <c r="FQ9" i="7" s="1"/>
  <c r="FR9" i="7" s="1"/>
  <c r="FS9" i="7" s="1"/>
  <c r="FT9" i="7" s="1"/>
  <c r="FU9" i="7" s="1"/>
  <c r="FV9" i="7" s="1"/>
  <c r="FW9" i="7" s="1"/>
  <c r="FX9" i="7" s="1"/>
  <c r="FY9" i="7" s="1"/>
  <c r="FZ9" i="7" s="1"/>
  <c r="GA9" i="7" s="1"/>
  <c r="GB9" i="7" s="1"/>
  <c r="GC9" i="7" s="1"/>
  <c r="GD9" i="7" s="1"/>
  <c r="GE9" i="7" s="1"/>
  <c r="GF9" i="7" s="1"/>
  <c r="GG9" i="7" s="1"/>
  <c r="GH9" i="7" s="1"/>
  <c r="GI9" i="7" s="1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O9" i="7"/>
  <c r="P9" i="7" s="1"/>
  <c r="Q9" i="7" s="1"/>
  <c r="R9" i="7" s="1"/>
  <c r="S9" i="7" s="1"/>
  <c r="T9" i="7" s="1"/>
  <c r="U9" i="7" s="1"/>
  <c r="V9" i="7" s="1"/>
  <c r="W9" i="7" s="1"/>
  <c r="X9" i="7" s="1"/>
  <c r="Y9" i="7" s="1"/>
  <c r="Z9" i="7" s="1"/>
  <c r="M9" i="7"/>
  <c r="N9" i="7" s="1"/>
  <c r="L9" i="7"/>
  <c r="X8" i="7"/>
  <c r="Y8" i="7" s="1"/>
  <c r="Z8" i="7" s="1"/>
  <c r="AA8" i="7" s="1"/>
  <c r="AB8" i="7" s="1"/>
  <c r="AC8" i="7" s="1"/>
  <c r="AD8" i="7" s="1"/>
  <c r="AE8" i="7" s="1"/>
  <c r="AF8" i="7" s="1"/>
  <c r="AG8" i="7" s="1"/>
  <c r="AH8" i="7" s="1"/>
  <c r="AI8" i="7" s="1"/>
  <c r="AJ8" i="7" s="1"/>
  <c r="AK8" i="7" s="1"/>
  <c r="AL8" i="7" s="1"/>
  <c r="AM8" i="7" s="1"/>
  <c r="AN8" i="7" s="1"/>
  <c r="AO8" i="7" s="1"/>
  <c r="AP8" i="7" s="1"/>
  <c r="AQ8" i="7" s="1"/>
  <c r="AR8" i="7" s="1"/>
  <c r="AS8" i="7" s="1"/>
  <c r="AT8" i="7" s="1"/>
  <c r="AU8" i="7" s="1"/>
  <c r="AV8" i="7" s="1"/>
  <c r="AW8" i="7" s="1"/>
  <c r="AX8" i="7" s="1"/>
  <c r="AY8" i="7" s="1"/>
  <c r="AZ8" i="7" s="1"/>
  <c r="BA8" i="7" s="1"/>
  <c r="BB8" i="7" s="1"/>
  <c r="BC8" i="7" s="1"/>
  <c r="BD8" i="7" s="1"/>
  <c r="BE8" i="7" s="1"/>
  <c r="BF8" i="7" s="1"/>
  <c r="BG8" i="7" s="1"/>
  <c r="BH8" i="7" s="1"/>
  <c r="BI8" i="7" s="1"/>
  <c r="BJ8" i="7" s="1"/>
  <c r="BK8" i="7" s="1"/>
  <c r="BL8" i="7" s="1"/>
  <c r="BM8" i="7" s="1"/>
  <c r="BN8" i="7" s="1"/>
  <c r="BO8" i="7" s="1"/>
  <c r="BP8" i="7" s="1"/>
  <c r="BQ8" i="7" s="1"/>
  <c r="BR8" i="7" s="1"/>
  <c r="BS8" i="7" s="1"/>
  <c r="BT8" i="7" s="1"/>
  <c r="BU8" i="7" s="1"/>
  <c r="BV8" i="7" s="1"/>
  <c r="BW8" i="7" s="1"/>
  <c r="BX8" i="7" s="1"/>
  <c r="BY8" i="7" s="1"/>
  <c r="BZ8" i="7" s="1"/>
  <c r="CA8" i="7" s="1"/>
  <c r="CB8" i="7" s="1"/>
  <c r="CC8" i="7" s="1"/>
  <c r="CD8" i="7" s="1"/>
  <c r="CE8" i="7" s="1"/>
  <c r="CF8" i="7" s="1"/>
  <c r="CG8" i="7" s="1"/>
  <c r="CH8" i="7" s="1"/>
  <c r="CI8" i="7" s="1"/>
  <c r="CJ8" i="7" s="1"/>
  <c r="CK8" i="7" s="1"/>
  <c r="CL8" i="7" s="1"/>
  <c r="CM8" i="7" s="1"/>
  <c r="CN8" i="7" s="1"/>
  <c r="CO8" i="7" s="1"/>
  <c r="CP8" i="7" s="1"/>
  <c r="CQ8" i="7" s="1"/>
  <c r="CR8" i="7" s="1"/>
  <c r="CS8" i="7" s="1"/>
  <c r="CT8" i="7" s="1"/>
  <c r="CU8" i="7" s="1"/>
  <c r="CV8" i="7" s="1"/>
  <c r="CW8" i="7" s="1"/>
  <c r="CX8" i="7" s="1"/>
  <c r="CY8" i="7" s="1"/>
  <c r="CZ8" i="7" s="1"/>
  <c r="DA8" i="7" s="1"/>
  <c r="DB8" i="7" s="1"/>
  <c r="DC8" i="7" s="1"/>
  <c r="DD8" i="7" s="1"/>
  <c r="DE8" i="7" s="1"/>
  <c r="DF8" i="7" s="1"/>
  <c r="DG8" i="7" s="1"/>
  <c r="DH8" i="7" s="1"/>
  <c r="DI8" i="7" s="1"/>
  <c r="DJ8" i="7" s="1"/>
  <c r="DK8" i="7" s="1"/>
  <c r="DL8" i="7" s="1"/>
  <c r="DM8" i="7" s="1"/>
  <c r="DN8" i="7" s="1"/>
  <c r="DO8" i="7" s="1"/>
  <c r="DP8" i="7" s="1"/>
  <c r="DQ8" i="7" s="1"/>
  <c r="DR8" i="7" s="1"/>
  <c r="DS8" i="7" s="1"/>
  <c r="DT8" i="7" s="1"/>
  <c r="DU8" i="7" s="1"/>
  <c r="DV8" i="7" s="1"/>
  <c r="DW8" i="7" s="1"/>
  <c r="DX8" i="7" s="1"/>
  <c r="DY8" i="7" s="1"/>
  <c r="DZ8" i="7" s="1"/>
  <c r="EA8" i="7" s="1"/>
  <c r="EB8" i="7" s="1"/>
  <c r="EC8" i="7" s="1"/>
  <c r="ED8" i="7" s="1"/>
  <c r="EE8" i="7" s="1"/>
  <c r="EF8" i="7" s="1"/>
  <c r="EG8" i="7" s="1"/>
  <c r="EH8" i="7" s="1"/>
  <c r="EI8" i="7" s="1"/>
  <c r="EJ8" i="7" s="1"/>
  <c r="EK8" i="7" s="1"/>
  <c r="EL8" i="7" s="1"/>
  <c r="EM8" i="7" s="1"/>
  <c r="EN8" i="7" s="1"/>
  <c r="EO8" i="7" s="1"/>
  <c r="EP8" i="7" s="1"/>
  <c r="EQ8" i="7" s="1"/>
  <c r="ER8" i="7" s="1"/>
  <c r="ES8" i="7" s="1"/>
  <c r="ET8" i="7" s="1"/>
  <c r="EU8" i="7" s="1"/>
  <c r="EV8" i="7" s="1"/>
  <c r="EW8" i="7" s="1"/>
  <c r="EX8" i="7" s="1"/>
  <c r="EY8" i="7" s="1"/>
  <c r="EZ8" i="7" s="1"/>
  <c r="FA8" i="7" s="1"/>
  <c r="FB8" i="7" s="1"/>
  <c r="FC8" i="7" s="1"/>
  <c r="FD8" i="7" s="1"/>
  <c r="FE8" i="7" s="1"/>
  <c r="FF8" i="7" s="1"/>
  <c r="FG8" i="7" s="1"/>
  <c r="FH8" i="7" s="1"/>
  <c r="FI8" i="7" s="1"/>
  <c r="FJ8" i="7" s="1"/>
  <c r="FK8" i="7" s="1"/>
  <c r="FL8" i="7" s="1"/>
  <c r="FM8" i="7" s="1"/>
  <c r="FN8" i="7" s="1"/>
  <c r="FO8" i="7" s="1"/>
  <c r="FP8" i="7" s="1"/>
  <c r="FQ8" i="7" s="1"/>
  <c r="FR8" i="7" s="1"/>
  <c r="FS8" i="7" s="1"/>
  <c r="FT8" i="7" s="1"/>
  <c r="FU8" i="7" s="1"/>
  <c r="FV8" i="7" s="1"/>
  <c r="FW8" i="7" s="1"/>
  <c r="FX8" i="7" s="1"/>
  <c r="FY8" i="7" s="1"/>
  <c r="FZ8" i="7" s="1"/>
  <c r="GA8" i="7" s="1"/>
  <c r="GB8" i="7" s="1"/>
  <c r="GC8" i="7" s="1"/>
  <c r="GD8" i="7" s="1"/>
  <c r="GE8" i="7" s="1"/>
  <c r="GF8" i="7" s="1"/>
  <c r="GG8" i="7" s="1"/>
  <c r="GH8" i="7" s="1"/>
  <c r="GI8" i="7" s="1"/>
  <c r="GJ8" i="7" s="1"/>
  <c r="GK8" i="7" s="1"/>
  <c r="GL8" i="7" s="1"/>
  <c r="GM8" i="7" s="1"/>
  <c r="GN8" i="7" s="1"/>
  <c r="GO8" i="7" s="1"/>
  <c r="GP8" i="7" s="1"/>
  <c r="GQ8" i="7" s="1"/>
  <c r="GR8" i="7" s="1"/>
  <c r="GS8" i="7" s="1"/>
  <c r="GT8" i="7" s="1"/>
  <c r="GU8" i="7" s="1"/>
  <c r="GV8" i="7" s="1"/>
  <c r="GW8" i="7" s="1"/>
  <c r="GX8" i="7" s="1"/>
  <c r="GY8" i="7" s="1"/>
  <c r="GZ8" i="7" s="1"/>
  <c r="HA8" i="7" s="1"/>
  <c r="HB8" i="7" s="1"/>
  <c r="HC8" i="7" s="1"/>
  <c r="M8" i="7"/>
  <c r="N8" i="7" s="1"/>
  <c r="O8" i="7" s="1"/>
  <c r="P8" i="7" s="1"/>
  <c r="Q8" i="7" s="1"/>
  <c r="R8" i="7" s="1"/>
  <c r="S8" i="7" s="1"/>
  <c r="T8" i="7" s="1"/>
  <c r="U8" i="7" s="1"/>
  <c r="V8" i="7" s="1"/>
  <c r="W8" i="7" s="1"/>
  <c r="L8" i="7"/>
  <c r="L7" i="7"/>
  <c r="M7" i="7" s="1"/>
  <c r="N7" i="7" s="1"/>
  <c r="O7" i="7" s="1"/>
  <c r="P7" i="7" s="1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AG7" i="7" s="1"/>
  <c r="AH7" i="7" s="1"/>
  <c r="AI7" i="7" s="1"/>
  <c r="AJ7" i="7" s="1"/>
  <c r="AK7" i="7" s="1"/>
  <c r="AL7" i="7" s="1"/>
  <c r="AM7" i="7" s="1"/>
  <c r="AN7" i="7" s="1"/>
  <c r="AO7" i="7" s="1"/>
  <c r="AP7" i="7" s="1"/>
  <c r="AQ7" i="7" s="1"/>
  <c r="AR7" i="7" s="1"/>
  <c r="AS7" i="7" s="1"/>
  <c r="AT7" i="7" s="1"/>
  <c r="AU7" i="7" s="1"/>
  <c r="AV7" i="7" s="1"/>
  <c r="AW7" i="7" s="1"/>
  <c r="AX7" i="7" s="1"/>
  <c r="AY7" i="7" s="1"/>
  <c r="AZ7" i="7" s="1"/>
  <c r="BA7" i="7" s="1"/>
  <c r="BB7" i="7" s="1"/>
  <c r="BC7" i="7" s="1"/>
  <c r="BD7" i="7" s="1"/>
  <c r="BE7" i="7" s="1"/>
  <c r="BF7" i="7" s="1"/>
  <c r="BG7" i="7" s="1"/>
  <c r="BH7" i="7" s="1"/>
  <c r="BI7" i="7" s="1"/>
  <c r="BJ7" i="7" s="1"/>
  <c r="BK7" i="7" s="1"/>
  <c r="BL7" i="7" s="1"/>
  <c r="BM7" i="7" s="1"/>
  <c r="BN7" i="7" s="1"/>
  <c r="BO7" i="7" s="1"/>
  <c r="BP7" i="7" s="1"/>
  <c r="BQ7" i="7" s="1"/>
  <c r="BR7" i="7" s="1"/>
  <c r="BS7" i="7" s="1"/>
  <c r="BT7" i="7" s="1"/>
  <c r="BU7" i="7" s="1"/>
  <c r="BV7" i="7" s="1"/>
  <c r="BW7" i="7" s="1"/>
  <c r="BX7" i="7" s="1"/>
  <c r="BY7" i="7" s="1"/>
  <c r="BZ7" i="7" s="1"/>
  <c r="CA7" i="7" s="1"/>
  <c r="CB7" i="7" s="1"/>
  <c r="CC7" i="7" s="1"/>
  <c r="CD7" i="7" s="1"/>
  <c r="CE7" i="7" s="1"/>
  <c r="CF7" i="7" s="1"/>
  <c r="CG7" i="7" s="1"/>
  <c r="CH7" i="7" s="1"/>
  <c r="CI7" i="7" s="1"/>
  <c r="CJ7" i="7" s="1"/>
  <c r="CK7" i="7" s="1"/>
  <c r="CL7" i="7" s="1"/>
  <c r="CM7" i="7" s="1"/>
  <c r="CN7" i="7" s="1"/>
  <c r="CO7" i="7" s="1"/>
  <c r="CP7" i="7" s="1"/>
  <c r="CQ7" i="7" s="1"/>
  <c r="CR7" i="7" s="1"/>
  <c r="CS7" i="7" s="1"/>
  <c r="CT7" i="7" s="1"/>
  <c r="CU7" i="7" s="1"/>
  <c r="CV7" i="7" s="1"/>
  <c r="CW7" i="7" s="1"/>
  <c r="CX7" i="7" s="1"/>
  <c r="CY7" i="7" s="1"/>
  <c r="CZ7" i="7" s="1"/>
  <c r="DA7" i="7" s="1"/>
  <c r="DB7" i="7" s="1"/>
  <c r="DC7" i="7" s="1"/>
  <c r="DD7" i="7" s="1"/>
  <c r="DE7" i="7" s="1"/>
  <c r="DF7" i="7" s="1"/>
  <c r="DG7" i="7" s="1"/>
  <c r="DH7" i="7" s="1"/>
  <c r="DI7" i="7" s="1"/>
  <c r="DJ7" i="7" s="1"/>
  <c r="DK7" i="7" s="1"/>
  <c r="DL7" i="7" s="1"/>
  <c r="DM7" i="7" s="1"/>
  <c r="DN7" i="7" s="1"/>
  <c r="DO7" i="7" s="1"/>
  <c r="DP7" i="7" s="1"/>
  <c r="DQ7" i="7" s="1"/>
  <c r="DR7" i="7" s="1"/>
  <c r="DS7" i="7" s="1"/>
  <c r="DT7" i="7" s="1"/>
  <c r="DU7" i="7" s="1"/>
  <c r="DV7" i="7" s="1"/>
  <c r="DW7" i="7" s="1"/>
  <c r="DX7" i="7" s="1"/>
  <c r="DY7" i="7" s="1"/>
  <c r="DZ7" i="7" s="1"/>
  <c r="EA7" i="7" s="1"/>
  <c r="EB7" i="7" s="1"/>
  <c r="EC7" i="7" s="1"/>
  <c r="ED7" i="7" s="1"/>
  <c r="EE7" i="7" s="1"/>
  <c r="EF7" i="7" s="1"/>
  <c r="EG7" i="7" s="1"/>
  <c r="EH7" i="7" s="1"/>
  <c r="EI7" i="7" s="1"/>
  <c r="EJ7" i="7" s="1"/>
  <c r="EK7" i="7" s="1"/>
  <c r="EL7" i="7" s="1"/>
  <c r="EM7" i="7" s="1"/>
  <c r="EN7" i="7" s="1"/>
  <c r="EO7" i="7" s="1"/>
  <c r="EP7" i="7" s="1"/>
  <c r="EQ7" i="7" s="1"/>
  <c r="ER7" i="7" s="1"/>
  <c r="ES7" i="7" s="1"/>
  <c r="ET7" i="7" s="1"/>
  <c r="EU7" i="7" s="1"/>
  <c r="EV7" i="7" s="1"/>
  <c r="EW7" i="7" s="1"/>
  <c r="EX7" i="7" s="1"/>
  <c r="EY7" i="7" s="1"/>
  <c r="EZ7" i="7" s="1"/>
  <c r="FA7" i="7" s="1"/>
  <c r="FB7" i="7" s="1"/>
  <c r="FC7" i="7" s="1"/>
  <c r="FD7" i="7" s="1"/>
  <c r="FE7" i="7" s="1"/>
  <c r="FF7" i="7" s="1"/>
  <c r="FG7" i="7" s="1"/>
  <c r="FH7" i="7" s="1"/>
  <c r="FI7" i="7" s="1"/>
  <c r="FJ7" i="7" s="1"/>
  <c r="FK7" i="7" s="1"/>
  <c r="FL7" i="7" s="1"/>
  <c r="FM7" i="7" s="1"/>
  <c r="FN7" i="7" s="1"/>
  <c r="FO7" i="7" s="1"/>
  <c r="FP7" i="7" s="1"/>
  <c r="FQ7" i="7" s="1"/>
  <c r="FR7" i="7" s="1"/>
  <c r="FS7" i="7" s="1"/>
  <c r="FT7" i="7" s="1"/>
  <c r="FU7" i="7" s="1"/>
  <c r="FV7" i="7" s="1"/>
  <c r="FW7" i="7" s="1"/>
  <c r="FX7" i="7" s="1"/>
  <c r="FY7" i="7" s="1"/>
  <c r="FZ7" i="7" s="1"/>
  <c r="GA7" i="7" s="1"/>
  <c r="GB7" i="7" s="1"/>
  <c r="GC7" i="7" s="1"/>
  <c r="GD7" i="7" s="1"/>
  <c r="GE7" i="7" s="1"/>
  <c r="GF7" i="7" s="1"/>
  <c r="GG7" i="7" s="1"/>
  <c r="GH7" i="7" s="1"/>
  <c r="GI7" i="7" s="1"/>
  <c r="GJ7" i="7" s="1"/>
  <c r="GK7" i="7" s="1"/>
  <c r="GL7" i="7" s="1"/>
  <c r="GM7" i="7" s="1"/>
  <c r="GN7" i="7" s="1"/>
  <c r="GO7" i="7" s="1"/>
  <c r="GP7" i="7" s="1"/>
  <c r="GQ7" i="7" s="1"/>
  <c r="GR7" i="7" s="1"/>
  <c r="GS7" i="7" s="1"/>
  <c r="GT7" i="7" s="1"/>
  <c r="GU7" i="7" s="1"/>
  <c r="GV7" i="7" s="1"/>
  <c r="GW7" i="7" s="1"/>
  <c r="GX7" i="7" s="1"/>
  <c r="GY7" i="7" s="1"/>
  <c r="GZ7" i="7" s="1"/>
  <c r="HA7" i="7" s="1"/>
  <c r="HB7" i="7" s="1"/>
  <c r="HC7" i="7" s="1"/>
  <c r="F41" i="7"/>
  <c r="G41" i="7" s="1"/>
  <c r="F40" i="7"/>
  <c r="G40" i="7" s="1"/>
  <c r="F39" i="7"/>
  <c r="G39" i="7" s="1"/>
  <c r="F38" i="7"/>
  <c r="G38" i="7" s="1"/>
  <c r="F15" i="7"/>
  <c r="G15" i="7" s="1"/>
  <c r="F14" i="7"/>
  <c r="G14" i="7" s="1"/>
  <c r="F13" i="7"/>
  <c r="G13" i="7" s="1"/>
  <c r="F12" i="7"/>
  <c r="G12" i="7" s="1"/>
  <c r="F11" i="7"/>
  <c r="G11" i="7" s="1"/>
  <c r="F10" i="7"/>
  <c r="G10" i="7" s="1"/>
  <c r="F9" i="7"/>
  <c r="G9" i="7" s="1"/>
  <c r="F8" i="7"/>
  <c r="G8" i="7" s="1"/>
  <c r="F7" i="7"/>
  <c r="G7" i="7" s="1"/>
  <c r="G6" i="7"/>
  <c r="F6" i="7"/>
  <c r="C21" i="1"/>
  <c r="C20" i="1"/>
  <c r="C19" i="1"/>
  <c r="K63" i="7"/>
  <c r="L63" i="7" s="1"/>
  <c r="M63" i="7" s="1"/>
  <c r="N63" i="7" s="1"/>
  <c r="O63" i="7" s="1"/>
  <c r="P63" i="7" s="1"/>
  <c r="Q63" i="7" s="1"/>
  <c r="R63" i="7" s="1"/>
  <c r="S63" i="7" s="1"/>
  <c r="T63" i="7" s="1"/>
  <c r="U63" i="7" s="1"/>
  <c r="V63" i="7" s="1"/>
  <c r="W63" i="7" s="1"/>
  <c r="X63" i="7" s="1"/>
  <c r="Y63" i="7" s="1"/>
  <c r="Z63" i="7" s="1"/>
  <c r="AA63" i="7" s="1"/>
  <c r="AB63" i="7" s="1"/>
  <c r="AC63" i="7" s="1"/>
  <c r="AD63" i="7" s="1"/>
  <c r="AE63" i="7" s="1"/>
  <c r="AF63" i="7" s="1"/>
  <c r="AG63" i="7" s="1"/>
  <c r="AH63" i="7" s="1"/>
  <c r="AI63" i="7" s="1"/>
  <c r="AJ63" i="7" s="1"/>
  <c r="AK63" i="7" s="1"/>
  <c r="AL63" i="7" s="1"/>
  <c r="AM63" i="7" s="1"/>
  <c r="AN63" i="7" s="1"/>
  <c r="AO63" i="7" s="1"/>
  <c r="AP63" i="7" s="1"/>
  <c r="AQ63" i="7" s="1"/>
  <c r="AR63" i="7" s="1"/>
  <c r="AS63" i="7" s="1"/>
  <c r="AT63" i="7" s="1"/>
  <c r="AU63" i="7" s="1"/>
  <c r="AV63" i="7" s="1"/>
  <c r="AW63" i="7" s="1"/>
  <c r="AX63" i="7" s="1"/>
  <c r="AY63" i="7" s="1"/>
  <c r="AZ63" i="7" s="1"/>
  <c r="BA63" i="7" s="1"/>
  <c r="BB63" i="7" s="1"/>
  <c r="BC63" i="7" s="1"/>
  <c r="BD63" i="7" s="1"/>
  <c r="BE63" i="7" s="1"/>
  <c r="BF63" i="7" s="1"/>
  <c r="BG63" i="7" s="1"/>
  <c r="BH63" i="7" s="1"/>
  <c r="BI63" i="7" s="1"/>
  <c r="BJ63" i="7" s="1"/>
  <c r="BK63" i="7" s="1"/>
  <c r="BL63" i="7" s="1"/>
  <c r="BM63" i="7" s="1"/>
  <c r="BN63" i="7" s="1"/>
  <c r="BO63" i="7" s="1"/>
  <c r="BP63" i="7" s="1"/>
  <c r="BQ63" i="7" s="1"/>
  <c r="BR63" i="7" s="1"/>
  <c r="BS63" i="7" s="1"/>
  <c r="BT63" i="7" s="1"/>
  <c r="BU63" i="7" s="1"/>
  <c r="BV63" i="7" s="1"/>
  <c r="BW63" i="7" s="1"/>
  <c r="BX63" i="7" s="1"/>
  <c r="BY63" i="7" s="1"/>
  <c r="BZ63" i="7" s="1"/>
  <c r="CA63" i="7" s="1"/>
  <c r="CB63" i="7" s="1"/>
  <c r="CC63" i="7" s="1"/>
  <c r="CD63" i="7" s="1"/>
  <c r="CE63" i="7" s="1"/>
  <c r="CF63" i="7" s="1"/>
  <c r="CG63" i="7" s="1"/>
  <c r="CH63" i="7" s="1"/>
  <c r="CI63" i="7" s="1"/>
  <c r="CJ63" i="7" s="1"/>
  <c r="CK63" i="7" s="1"/>
  <c r="CL63" i="7" s="1"/>
  <c r="CM63" i="7" s="1"/>
  <c r="CN63" i="7" s="1"/>
  <c r="CO63" i="7" s="1"/>
  <c r="CP63" i="7" s="1"/>
  <c r="CQ63" i="7" s="1"/>
  <c r="CR63" i="7" s="1"/>
  <c r="CS63" i="7" s="1"/>
  <c r="CT63" i="7" s="1"/>
  <c r="CU63" i="7" s="1"/>
  <c r="CV63" i="7" s="1"/>
  <c r="CW63" i="7" s="1"/>
  <c r="CX63" i="7" s="1"/>
  <c r="CY63" i="7" s="1"/>
  <c r="CZ63" i="7" s="1"/>
  <c r="DA63" i="7" s="1"/>
  <c r="DB63" i="7" s="1"/>
  <c r="DC63" i="7" s="1"/>
  <c r="DD63" i="7" s="1"/>
  <c r="DE63" i="7" s="1"/>
  <c r="DF63" i="7" s="1"/>
  <c r="DG63" i="7" s="1"/>
  <c r="DH63" i="7" s="1"/>
  <c r="DI63" i="7" s="1"/>
  <c r="DJ63" i="7" s="1"/>
  <c r="DK63" i="7" s="1"/>
  <c r="DL63" i="7" s="1"/>
  <c r="DM63" i="7" s="1"/>
  <c r="DN63" i="7" s="1"/>
  <c r="DO63" i="7" s="1"/>
  <c r="DP63" i="7" s="1"/>
  <c r="DQ63" i="7" s="1"/>
  <c r="DR63" i="7" s="1"/>
  <c r="DS63" i="7" s="1"/>
  <c r="DT63" i="7" s="1"/>
  <c r="DU63" i="7" s="1"/>
  <c r="DV63" i="7" s="1"/>
  <c r="DW63" i="7" s="1"/>
  <c r="DX63" i="7" s="1"/>
  <c r="DY63" i="7" s="1"/>
  <c r="DZ63" i="7" s="1"/>
  <c r="EA63" i="7" s="1"/>
  <c r="EB63" i="7" s="1"/>
  <c r="EC63" i="7" s="1"/>
  <c r="ED63" i="7" s="1"/>
  <c r="EE63" i="7" s="1"/>
  <c r="EF63" i="7" s="1"/>
  <c r="EG63" i="7" s="1"/>
  <c r="EH63" i="7" s="1"/>
  <c r="EI63" i="7" s="1"/>
  <c r="EJ63" i="7" s="1"/>
  <c r="EK63" i="7" s="1"/>
  <c r="EL63" i="7" s="1"/>
  <c r="EM63" i="7" s="1"/>
  <c r="EN63" i="7" s="1"/>
  <c r="EO63" i="7" s="1"/>
  <c r="EP63" i="7" s="1"/>
  <c r="EQ63" i="7" s="1"/>
  <c r="ER63" i="7" s="1"/>
  <c r="ES63" i="7" s="1"/>
  <c r="ET63" i="7" s="1"/>
  <c r="EU63" i="7" s="1"/>
  <c r="EV63" i="7" s="1"/>
  <c r="EW63" i="7" s="1"/>
  <c r="EX63" i="7" s="1"/>
  <c r="EY63" i="7" s="1"/>
  <c r="EZ63" i="7" s="1"/>
  <c r="FA63" i="7" s="1"/>
  <c r="FB63" i="7" s="1"/>
  <c r="FC63" i="7" s="1"/>
  <c r="FD63" i="7" s="1"/>
  <c r="FE63" i="7" s="1"/>
  <c r="FF63" i="7" s="1"/>
  <c r="FG63" i="7" s="1"/>
  <c r="FH63" i="7" s="1"/>
  <c r="FI63" i="7" s="1"/>
  <c r="FJ63" i="7" s="1"/>
  <c r="FK63" i="7" s="1"/>
  <c r="FL63" i="7" s="1"/>
  <c r="FM63" i="7" s="1"/>
  <c r="FN63" i="7" s="1"/>
  <c r="FO63" i="7" s="1"/>
  <c r="FP63" i="7" s="1"/>
  <c r="FQ63" i="7" s="1"/>
  <c r="FR63" i="7" s="1"/>
  <c r="FS63" i="7" s="1"/>
  <c r="FT63" i="7" s="1"/>
  <c r="FU63" i="7" s="1"/>
  <c r="FV63" i="7" s="1"/>
  <c r="FW63" i="7" s="1"/>
  <c r="FX63" i="7" s="1"/>
  <c r="FY63" i="7" s="1"/>
  <c r="FZ63" i="7" s="1"/>
  <c r="GA63" i="7" s="1"/>
  <c r="GB63" i="7" s="1"/>
  <c r="GC63" i="7" s="1"/>
  <c r="GD63" i="7" s="1"/>
  <c r="GE63" i="7" s="1"/>
  <c r="GF63" i="7" s="1"/>
  <c r="GG63" i="7" s="1"/>
  <c r="GH63" i="7" s="1"/>
  <c r="GI63" i="7" s="1"/>
  <c r="GJ63" i="7" s="1"/>
  <c r="GK63" i="7" s="1"/>
  <c r="GL63" i="7" s="1"/>
  <c r="GM63" i="7" s="1"/>
  <c r="GN63" i="7" s="1"/>
  <c r="GO63" i="7" s="1"/>
  <c r="GP63" i="7" s="1"/>
  <c r="GQ63" i="7" s="1"/>
  <c r="GR63" i="7" s="1"/>
  <c r="GS63" i="7" s="1"/>
  <c r="GT63" i="7" s="1"/>
  <c r="GU63" i="7" s="1"/>
  <c r="GV63" i="7" s="1"/>
  <c r="GW63" i="7" s="1"/>
  <c r="GX63" i="7" s="1"/>
  <c r="GY63" i="7" s="1"/>
  <c r="GZ63" i="7" s="1"/>
  <c r="HA63" i="7" s="1"/>
  <c r="HB63" i="7" s="1"/>
  <c r="HC63" i="7" s="1"/>
  <c r="E41" i="7"/>
  <c r="D41" i="7"/>
  <c r="K41" i="7" s="1"/>
  <c r="C41" i="7"/>
  <c r="B41" i="7"/>
  <c r="A41" i="7"/>
  <c r="E40" i="7"/>
  <c r="D40" i="7"/>
  <c r="K40" i="7" s="1"/>
  <c r="C40" i="7"/>
  <c r="B40" i="7"/>
  <c r="A40" i="7"/>
  <c r="E39" i="7"/>
  <c r="E75" i="7" s="1"/>
  <c r="D39" i="7"/>
  <c r="D75" i="7" s="1"/>
  <c r="K75" i="7" s="1"/>
  <c r="C39" i="7"/>
  <c r="C75" i="7" s="1"/>
  <c r="B39" i="7"/>
  <c r="B75" i="7" s="1"/>
  <c r="A39" i="7"/>
  <c r="A75" i="7" s="1"/>
  <c r="H38" i="7"/>
  <c r="H39" i="7" s="1"/>
  <c r="E38" i="7"/>
  <c r="D38" i="7"/>
  <c r="D74" i="7" s="1"/>
  <c r="K74" i="7" s="1"/>
  <c r="C38" i="7"/>
  <c r="C74" i="7" s="1"/>
  <c r="B38" i="7"/>
  <c r="B74" i="7" s="1"/>
  <c r="A38" i="7"/>
  <c r="A74" i="7" s="1"/>
  <c r="K37" i="7"/>
  <c r="H15" i="7"/>
  <c r="E15" i="7"/>
  <c r="E73" i="7" s="1"/>
  <c r="D15" i="7"/>
  <c r="C15" i="7"/>
  <c r="B15" i="7"/>
  <c r="B73" i="7" s="1"/>
  <c r="A15" i="7"/>
  <c r="A73" i="7" s="1"/>
  <c r="H14" i="7"/>
  <c r="H72" i="7" s="1"/>
  <c r="E14" i="7"/>
  <c r="E72" i="7" s="1"/>
  <c r="D14" i="7"/>
  <c r="C14" i="7"/>
  <c r="C72" i="7" s="1"/>
  <c r="B14" i="7"/>
  <c r="B72" i="7" s="1"/>
  <c r="A14" i="7"/>
  <c r="A72" i="7" s="1"/>
  <c r="H13" i="7"/>
  <c r="H71" i="7" s="1"/>
  <c r="E13" i="7"/>
  <c r="E71" i="7" s="1"/>
  <c r="D13" i="7"/>
  <c r="D71" i="7" s="1"/>
  <c r="K71" i="7" s="1"/>
  <c r="C13" i="7"/>
  <c r="C71" i="7" s="1"/>
  <c r="B13" i="7"/>
  <c r="B71" i="7" s="1"/>
  <c r="A13" i="7"/>
  <c r="A71" i="7" s="1"/>
  <c r="K12" i="7"/>
  <c r="H12" i="7"/>
  <c r="H70" i="7" s="1"/>
  <c r="E12" i="7"/>
  <c r="D12" i="7"/>
  <c r="D70" i="7" s="1"/>
  <c r="K70" i="7" s="1"/>
  <c r="C12" i="7"/>
  <c r="B12" i="7"/>
  <c r="B70" i="7" s="1"/>
  <c r="A12" i="7"/>
  <c r="A70" i="7" s="1"/>
  <c r="H11" i="7"/>
  <c r="H69" i="7" s="1"/>
  <c r="E11" i="7"/>
  <c r="E69" i="7" s="1"/>
  <c r="D11" i="7"/>
  <c r="C11" i="7"/>
  <c r="C69" i="7" s="1"/>
  <c r="B11" i="7"/>
  <c r="B69" i="7" s="1"/>
  <c r="A11" i="7"/>
  <c r="A69" i="7" s="1"/>
  <c r="H10" i="7"/>
  <c r="H68" i="7" s="1"/>
  <c r="E10" i="7"/>
  <c r="D10" i="7"/>
  <c r="D68" i="7" s="1"/>
  <c r="K68" i="7" s="1"/>
  <c r="C10" i="7"/>
  <c r="B10" i="7"/>
  <c r="B68" i="7" s="1"/>
  <c r="A10" i="7"/>
  <c r="A68" i="7" s="1"/>
  <c r="H9" i="7"/>
  <c r="H67" i="7" s="1"/>
  <c r="E9" i="7"/>
  <c r="E67" i="7" s="1"/>
  <c r="D9" i="7"/>
  <c r="D67" i="7" s="1"/>
  <c r="K67" i="7" s="1"/>
  <c r="C9" i="7"/>
  <c r="C67" i="7" s="1"/>
  <c r="B9" i="7"/>
  <c r="B67" i="7" s="1"/>
  <c r="A9" i="7"/>
  <c r="A67" i="7" s="1"/>
  <c r="K8" i="7"/>
  <c r="H8" i="7"/>
  <c r="H66" i="7" s="1"/>
  <c r="E8" i="7"/>
  <c r="E66" i="7" s="1"/>
  <c r="D8" i="7"/>
  <c r="D66" i="7" s="1"/>
  <c r="K66" i="7" s="1"/>
  <c r="C8" i="7"/>
  <c r="B8" i="7"/>
  <c r="B66" i="7" s="1"/>
  <c r="A8" i="7"/>
  <c r="A66" i="7" s="1"/>
  <c r="H7" i="7"/>
  <c r="H65" i="7" s="1"/>
  <c r="E7" i="7"/>
  <c r="E65" i="7" s="1"/>
  <c r="D7" i="7"/>
  <c r="D65" i="7" s="1"/>
  <c r="K65" i="7" s="1"/>
  <c r="C7" i="7"/>
  <c r="C65" i="7" s="1"/>
  <c r="B7" i="7"/>
  <c r="B65" i="7" s="1"/>
  <c r="A7" i="7"/>
  <c r="A65" i="7" s="1"/>
  <c r="K6" i="7"/>
  <c r="H6" i="7"/>
  <c r="E6" i="7"/>
  <c r="D6" i="7"/>
  <c r="D64" i="7" s="1"/>
  <c r="K64" i="7" s="1"/>
  <c r="C6" i="7"/>
  <c r="B6" i="7"/>
  <c r="B64" i="7" s="1"/>
  <c r="A6" i="7"/>
  <c r="A64" i="7" s="1"/>
  <c r="L5" i="7"/>
  <c r="M5" i="7" s="1"/>
  <c r="N5" i="7" s="1"/>
  <c r="O5" i="7" s="1"/>
  <c r="P5" i="7" s="1"/>
  <c r="Q5" i="7" s="1"/>
  <c r="R5" i="7" s="1"/>
  <c r="S5" i="7" s="1"/>
  <c r="T5" i="7" s="1"/>
  <c r="U5" i="7" s="1"/>
  <c r="V5" i="7" s="1"/>
  <c r="W5" i="7" s="1"/>
  <c r="X5" i="7" s="1"/>
  <c r="Y5" i="7" s="1"/>
  <c r="Z5" i="7" s="1"/>
  <c r="AA5" i="7" s="1"/>
  <c r="AB5" i="7" s="1"/>
  <c r="AC5" i="7" s="1"/>
  <c r="AD5" i="7" s="1"/>
  <c r="AE5" i="7" s="1"/>
  <c r="AF5" i="7" s="1"/>
  <c r="AG5" i="7" s="1"/>
  <c r="AH5" i="7" s="1"/>
  <c r="AI5" i="7" s="1"/>
  <c r="AJ5" i="7" s="1"/>
  <c r="AK5" i="7" s="1"/>
  <c r="AL5" i="7" s="1"/>
  <c r="AM5" i="7" s="1"/>
  <c r="AN5" i="7" s="1"/>
  <c r="AO5" i="7" s="1"/>
  <c r="AP5" i="7" s="1"/>
  <c r="AQ5" i="7" s="1"/>
  <c r="AR5" i="7" s="1"/>
  <c r="AS5" i="7" s="1"/>
  <c r="AT5" i="7" s="1"/>
  <c r="AU5" i="7" s="1"/>
  <c r="AV5" i="7" s="1"/>
  <c r="AW5" i="7" s="1"/>
  <c r="AX5" i="7" s="1"/>
  <c r="AY5" i="7" s="1"/>
  <c r="AZ5" i="7" s="1"/>
  <c r="BA5" i="7" s="1"/>
  <c r="BB5" i="7" s="1"/>
  <c r="BC5" i="7" s="1"/>
  <c r="BD5" i="7" s="1"/>
  <c r="BE5" i="7" s="1"/>
  <c r="BF5" i="7" s="1"/>
  <c r="BG5" i="7" s="1"/>
  <c r="BH5" i="7" s="1"/>
  <c r="BI5" i="7" s="1"/>
  <c r="BJ5" i="7" s="1"/>
  <c r="BK5" i="7" s="1"/>
  <c r="BL5" i="7" s="1"/>
  <c r="BM5" i="7" s="1"/>
  <c r="BN5" i="7" s="1"/>
  <c r="BO5" i="7" s="1"/>
  <c r="BP5" i="7" s="1"/>
  <c r="BQ5" i="7" s="1"/>
  <c r="BR5" i="7" s="1"/>
  <c r="BS5" i="7" s="1"/>
  <c r="BT5" i="7" s="1"/>
  <c r="BU5" i="7" s="1"/>
  <c r="BV5" i="7" s="1"/>
  <c r="BW5" i="7" s="1"/>
  <c r="BX5" i="7" s="1"/>
  <c r="BY5" i="7" s="1"/>
  <c r="BZ5" i="7" s="1"/>
  <c r="CA5" i="7" s="1"/>
  <c r="CB5" i="7" s="1"/>
  <c r="CC5" i="7" s="1"/>
  <c r="CD5" i="7" s="1"/>
  <c r="CE5" i="7" s="1"/>
  <c r="CF5" i="7" s="1"/>
  <c r="CG5" i="7" s="1"/>
  <c r="CH5" i="7" s="1"/>
  <c r="CI5" i="7" s="1"/>
  <c r="CJ5" i="7" s="1"/>
  <c r="CK5" i="7" s="1"/>
  <c r="CL5" i="7" s="1"/>
  <c r="CM5" i="7" s="1"/>
  <c r="CN5" i="7" s="1"/>
  <c r="CO5" i="7" s="1"/>
  <c r="CP5" i="7" s="1"/>
  <c r="CQ5" i="7" s="1"/>
  <c r="CR5" i="7" s="1"/>
  <c r="CS5" i="7" s="1"/>
  <c r="CT5" i="7" s="1"/>
  <c r="CU5" i="7" s="1"/>
  <c r="CV5" i="7" s="1"/>
  <c r="CW5" i="7" s="1"/>
  <c r="CX5" i="7" s="1"/>
  <c r="CY5" i="7" s="1"/>
  <c r="CZ5" i="7" s="1"/>
  <c r="DA5" i="7" s="1"/>
  <c r="DB5" i="7" s="1"/>
  <c r="DC5" i="7" s="1"/>
  <c r="DD5" i="7" s="1"/>
  <c r="DE5" i="7" s="1"/>
  <c r="DF5" i="7" s="1"/>
  <c r="DG5" i="7" s="1"/>
  <c r="DH5" i="7" s="1"/>
  <c r="DI5" i="7" s="1"/>
  <c r="DJ5" i="7" s="1"/>
  <c r="DK5" i="7" s="1"/>
  <c r="DL5" i="7" s="1"/>
  <c r="DM5" i="7" s="1"/>
  <c r="DN5" i="7" s="1"/>
  <c r="DO5" i="7" s="1"/>
  <c r="DP5" i="7" s="1"/>
  <c r="DQ5" i="7" s="1"/>
  <c r="DR5" i="7" s="1"/>
  <c r="DS5" i="7" s="1"/>
  <c r="DT5" i="7" s="1"/>
  <c r="DU5" i="7" s="1"/>
  <c r="DV5" i="7" s="1"/>
  <c r="DW5" i="7" s="1"/>
  <c r="DX5" i="7" s="1"/>
  <c r="DY5" i="7" s="1"/>
  <c r="DZ5" i="7" s="1"/>
  <c r="EA5" i="7" s="1"/>
  <c r="EB5" i="7" s="1"/>
  <c r="EC5" i="7" s="1"/>
  <c r="ED5" i="7" s="1"/>
  <c r="EE5" i="7" s="1"/>
  <c r="EF5" i="7" s="1"/>
  <c r="EG5" i="7" s="1"/>
  <c r="EH5" i="7" s="1"/>
  <c r="EI5" i="7" s="1"/>
  <c r="EJ5" i="7" s="1"/>
  <c r="EK5" i="7" s="1"/>
  <c r="EL5" i="7" s="1"/>
  <c r="EM5" i="7" s="1"/>
  <c r="EN5" i="7" s="1"/>
  <c r="EO5" i="7" s="1"/>
  <c r="EP5" i="7" s="1"/>
  <c r="EQ5" i="7" s="1"/>
  <c r="ER5" i="7" s="1"/>
  <c r="ES5" i="7" s="1"/>
  <c r="ET5" i="7" s="1"/>
  <c r="EU5" i="7" s="1"/>
  <c r="EV5" i="7" s="1"/>
  <c r="EW5" i="7" s="1"/>
  <c r="EX5" i="7" s="1"/>
  <c r="EY5" i="7" s="1"/>
  <c r="EZ5" i="7" s="1"/>
  <c r="FA5" i="7" s="1"/>
  <c r="FB5" i="7" s="1"/>
  <c r="FC5" i="7" s="1"/>
  <c r="FD5" i="7" s="1"/>
  <c r="FE5" i="7" s="1"/>
  <c r="FF5" i="7" s="1"/>
  <c r="FG5" i="7" s="1"/>
  <c r="FH5" i="7" s="1"/>
  <c r="FI5" i="7" s="1"/>
  <c r="FJ5" i="7" s="1"/>
  <c r="FK5" i="7" s="1"/>
  <c r="FL5" i="7" s="1"/>
  <c r="FM5" i="7" s="1"/>
  <c r="FN5" i="7" s="1"/>
  <c r="FO5" i="7" s="1"/>
  <c r="FP5" i="7" s="1"/>
  <c r="FQ5" i="7" s="1"/>
  <c r="FR5" i="7" s="1"/>
  <c r="FS5" i="7" s="1"/>
  <c r="FT5" i="7" s="1"/>
  <c r="FU5" i="7" s="1"/>
  <c r="FV5" i="7" s="1"/>
  <c r="FW5" i="7" s="1"/>
  <c r="FX5" i="7" s="1"/>
  <c r="FY5" i="7" s="1"/>
  <c r="FZ5" i="7" s="1"/>
  <c r="GA5" i="7" s="1"/>
  <c r="GB5" i="7" s="1"/>
  <c r="GC5" i="7" s="1"/>
  <c r="GD5" i="7" s="1"/>
  <c r="GE5" i="7" s="1"/>
  <c r="GF5" i="7" s="1"/>
  <c r="GG5" i="7" s="1"/>
  <c r="GH5" i="7" s="1"/>
  <c r="GI5" i="7" s="1"/>
  <c r="GJ5" i="7" s="1"/>
  <c r="GK5" i="7" s="1"/>
  <c r="GL5" i="7" s="1"/>
  <c r="GM5" i="7" s="1"/>
  <c r="GN5" i="7" s="1"/>
  <c r="GO5" i="7" s="1"/>
  <c r="GP5" i="7" s="1"/>
  <c r="GQ5" i="7" s="1"/>
  <c r="GR5" i="7" s="1"/>
  <c r="GS5" i="7" s="1"/>
  <c r="GT5" i="7" s="1"/>
  <c r="GU5" i="7" s="1"/>
  <c r="GV5" i="7" s="1"/>
  <c r="GW5" i="7" s="1"/>
  <c r="GX5" i="7" s="1"/>
  <c r="GY5" i="7" s="1"/>
  <c r="GZ5" i="7" s="1"/>
  <c r="HA5" i="7" s="1"/>
  <c r="HB5" i="7" s="1"/>
  <c r="HC5" i="7" s="1"/>
  <c r="O63" i="5"/>
  <c r="P63" i="5" s="1"/>
  <c r="Q63" i="5" s="1"/>
  <c r="R63" i="5" s="1"/>
  <c r="S63" i="5" s="1"/>
  <c r="T63" i="5" s="1"/>
  <c r="U63" i="5" s="1"/>
  <c r="V63" i="5" s="1"/>
  <c r="W63" i="5" s="1"/>
  <c r="X63" i="5" s="1"/>
  <c r="Y63" i="5" s="1"/>
  <c r="Z63" i="5" s="1"/>
  <c r="AA63" i="5" s="1"/>
  <c r="AB63" i="5" s="1"/>
  <c r="AC63" i="5" s="1"/>
  <c r="AD63" i="5" s="1"/>
  <c r="AE63" i="5" s="1"/>
  <c r="AF63" i="5" s="1"/>
  <c r="AG63" i="5" s="1"/>
  <c r="AH63" i="5" s="1"/>
  <c r="AI63" i="5" s="1"/>
  <c r="AJ63" i="5" s="1"/>
  <c r="AK63" i="5" s="1"/>
  <c r="AL63" i="5" s="1"/>
  <c r="AM63" i="5" s="1"/>
  <c r="AN63" i="5" s="1"/>
  <c r="AO63" i="5" s="1"/>
  <c r="AP63" i="5" s="1"/>
  <c r="AQ63" i="5" s="1"/>
  <c r="AR63" i="5" s="1"/>
  <c r="AS63" i="5" s="1"/>
  <c r="AT63" i="5" s="1"/>
  <c r="AU63" i="5" s="1"/>
  <c r="AV63" i="5" s="1"/>
  <c r="AW63" i="5" s="1"/>
  <c r="AX63" i="5" s="1"/>
  <c r="AY63" i="5" s="1"/>
  <c r="AZ63" i="5" s="1"/>
  <c r="BA63" i="5" s="1"/>
  <c r="BB63" i="5" s="1"/>
  <c r="BC63" i="5" s="1"/>
  <c r="BD63" i="5" s="1"/>
  <c r="BE63" i="5" s="1"/>
  <c r="BF63" i="5" s="1"/>
  <c r="BG63" i="5" s="1"/>
  <c r="BH63" i="5" s="1"/>
  <c r="BI63" i="5" s="1"/>
  <c r="BJ63" i="5" s="1"/>
  <c r="BK63" i="5" s="1"/>
  <c r="BL63" i="5" s="1"/>
  <c r="BM63" i="5" s="1"/>
  <c r="BN63" i="5" s="1"/>
  <c r="BO63" i="5" s="1"/>
  <c r="BP63" i="5" s="1"/>
  <c r="BQ63" i="5" s="1"/>
  <c r="BR63" i="5" s="1"/>
  <c r="BS63" i="5" s="1"/>
  <c r="BT63" i="5" s="1"/>
  <c r="BU63" i="5" s="1"/>
  <c r="BV63" i="5" s="1"/>
  <c r="BW63" i="5" s="1"/>
  <c r="BX63" i="5" s="1"/>
  <c r="BY63" i="5" s="1"/>
  <c r="BZ63" i="5" s="1"/>
  <c r="CA63" i="5" s="1"/>
  <c r="CB63" i="5" s="1"/>
  <c r="CC63" i="5" s="1"/>
  <c r="CD63" i="5" s="1"/>
  <c r="CE63" i="5" s="1"/>
  <c r="CF63" i="5" s="1"/>
  <c r="CG63" i="5" s="1"/>
  <c r="CH63" i="5" s="1"/>
  <c r="CI63" i="5" s="1"/>
  <c r="CJ63" i="5" s="1"/>
  <c r="CK63" i="5" s="1"/>
  <c r="CL63" i="5" s="1"/>
  <c r="CM63" i="5" s="1"/>
  <c r="CN63" i="5" s="1"/>
  <c r="CO63" i="5" s="1"/>
  <c r="CP63" i="5" s="1"/>
  <c r="CQ63" i="5" s="1"/>
  <c r="CR63" i="5" s="1"/>
  <c r="CS63" i="5" s="1"/>
  <c r="CT63" i="5" s="1"/>
  <c r="CU63" i="5" s="1"/>
  <c r="CV63" i="5" s="1"/>
  <c r="CW63" i="5" s="1"/>
  <c r="CX63" i="5" s="1"/>
  <c r="CY63" i="5" s="1"/>
  <c r="CZ63" i="5" s="1"/>
  <c r="DA63" i="5" s="1"/>
  <c r="DB63" i="5" s="1"/>
  <c r="DC63" i="5" s="1"/>
  <c r="DD63" i="5" s="1"/>
  <c r="DE63" i="5" s="1"/>
  <c r="DF63" i="5" s="1"/>
  <c r="DG63" i="5" s="1"/>
  <c r="DH63" i="5" s="1"/>
  <c r="DI63" i="5" s="1"/>
  <c r="DJ63" i="5" s="1"/>
  <c r="DK63" i="5" s="1"/>
  <c r="DL63" i="5" s="1"/>
  <c r="DM63" i="5" s="1"/>
  <c r="DN63" i="5" s="1"/>
  <c r="DO63" i="5" s="1"/>
  <c r="DP63" i="5" s="1"/>
  <c r="DQ63" i="5" s="1"/>
  <c r="DR63" i="5" s="1"/>
  <c r="DS63" i="5" s="1"/>
  <c r="DT63" i="5" s="1"/>
  <c r="DU63" i="5" s="1"/>
  <c r="DV63" i="5" s="1"/>
  <c r="DW63" i="5" s="1"/>
  <c r="DX63" i="5" s="1"/>
  <c r="DY63" i="5" s="1"/>
  <c r="DZ63" i="5" s="1"/>
  <c r="EA63" i="5" s="1"/>
  <c r="EB63" i="5" s="1"/>
  <c r="EC63" i="5" s="1"/>
  <c r="ED63" i="5" s="1"/>
  <c r="EE63" i="5" s="1"/>
  <c r="EF63" i="5" s="1"/>
  <c r="EG63" i="5" s="1"/>
  <c r="EH63" i="5" s="1"/>
  <c r="EI63" i="5" s="1"/>
  <c r="EJ63" i="5" s="1"/>
  <c r="EK63" i="5" s="1"/>
  <c r="EL63" i="5" s="1"/>
  <c r="EM63" i="5" s="1"/>
  <c r="EN63" i="5" s="1"/>
  <c r="EO63" i="5" s="1"/>
  <c r="EP63" i="5" s="1"/>
  <c r="EQ63" i="5" s="1"/>
  <c r="ER63" i="5" s="1"/>
  <c r="ES63" i="5" s="1"/>
  <c r="ET63" i="5" s="1"/>
  <c r="EU63" i="5" s="1"/>
  <c r="EV63" i="5" s="1"/>
  <c r="EW63" i="5" s="1"/>
  <c r="EX63" i="5" s="1"/>
  <c r="EY63" i="5" s="1"/>
  <c r="EZ63" i="5" s="1"/>
  <c r="FA63" i="5" s="1"/>
  <c r="FB63" i="5" s="1"/>
  <c r="FC63" i="5" s="1"/>
  <c r="FD63" i="5" s="1"/>
  <c r="FE63" i="5" s="1"/>
  <c r="FF63" i="5" s="1"/>
  <c r="FG63" i="5" s="1"/>
  <c r="FH63" i="5" s="1"/>
  <c r="FI63" i="5" s="1"/>
  <c r="FJ63" i="5" s="1"/>
  <c r="FK63" i="5" s="1"/>
  <c r="FL63" i="5" s="1"/>
  <c r="FM63" i="5" s="1"/>
  <c r="FN63" i="5" s="1"/>
  <c r="FO63" i="5" s="1"/>
  <c r="FP63" i="5" s="1"/>
  <c r="FQ63" i="5" s="1"/>
  <c r="FR63" i="5" s="1"/>
  <c r="FS63" i="5" s="1"/>
  <c r="FT63" i="5" s="1"/>
  <c r="FU63" i="5" s="1"/>
  <c r="FV63" i="5" s="1"/>
  <c r="FW63" i="5" s="1"/>
  <c r="FX63" i="5" s="1"/>
  <c r="FY63" i="5" s="1"/>
  <c r="FZ63" i="5" s="1"/>
  <c r="GA63" i="5" s="1"/>
  <c r="GB63" i="5" s="1"/>
  <c r="GC63" i="5" s="1"/>
  <c r="GD63" i="5" s="1"/>
  <c r="GE63" i="5" s="1"/>
  <c r="GF63" i="5" s="1"/>
  <c r="GG63" i="5" s="1"/>
  <c r="GH63" i="5" s="1"/>
  <c r="GI63" i="5" s="1"/>
  <c r="GJ63" i="5" s="1"/>
  <c r="GK63" i="5" s="1"/>
  <c r="GL63" i="5" s="1"/>
  <c r="GM63" i="5" s="1"/>
  <c r="GN63" i="5" s="1"/>
  <c r="GO63" i="5" s="1"/>
  <c r="GP63" i="5" s="1"/>
  <c r="GQ63" i="5" s="1"/>
  <c r="GR63" i="5" s="1"/>
  <c r="GS63" i="5" s="1"/>
  <c r="GT63" i="5" s="1"/>
  <c r="GU63" i="5" s="1"/>
  <c r="GV63" i="5" s="1"/>
  <c r="GW63" i="5" s="1"/>
  <c r="GX63" i="5" s="1"/>
  <c r="GY63" i="5" s="1"/>
  <c r="GZ63" i="5" s="1"/>
  <c r="HA63" i="5" s="1"/>
  <c r="HB63" i="5" s="1"/>
  <c r="HC63" i="5" s="1"/>
  <c r="HD63" i="5" s="1"/>
  <c r="HE63" i="5" s="1"/>
  <c r="HF63" i="5" s="1"/>
  <c r="O37" i="5"/>
  <c r="O5" i="5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AD5" i="5" s="1"/>
  <c r="AE5" i="5" s="1"/>
  <c r="AF5" i="5" s="1"/>
  <c r="AG5" i="5" s="1"/>
  <c r="AH5" i="5" s="1"/>
  <c r="AI5" i="5" s="1"/>
  <c r="AJ5" i="5" s="1"/>
  <c r="AK5" i="5" s="1"/>
  <c r="AL5" i="5" s="1"/>
  <c r="AM5" i="5" s="1"/>
  <c r="AN5" i="5" s="1"/>
  <c r="AO5" i="5" s="1"/>
  <c r="AP5" i="5" s="1"/>
  <c r="AQ5" i="5" s="1"/>
  <c r="AR5" i="5" s="1"/>
  <c r="AS5" i="5" s="1"/>
  <c r="AT5" i="5" s="1"/>
  <c r="AU5" i="5" s="1"/>
  <c r="AV5" i="5" s="1"/>
  <c r="AW5" i="5" s="1"/>
  <c r="AX5" i="5" s="1"/>
  <c r="AY5" i="5" s="1"/>
  <c r="AZ5" i="5" s="1"/>
  <c r="BA5" i="5" s="1"/>
  <c r="BB5" i="5" s="1"/>
  <c r="BC5" i="5" s="1"/>
  <c r="BD5" i="5" s="1"/>
  <c r="BE5" i="5" s="1"/>
  <c r="BF5" i="5" s="1"/>
  <c r="BG5" i="5" s="1"/>
  <c r="BH5" i="5" s="1"/>
  <c r="BI5" i="5" s="1"/>
  <c r="BJ5" i="5" s="1"/>
  <c r="BK5" i="5" s="1"/>
  <c r="BL5" i="5" s="1"/>
  <c r="BM5" i="5" s="1"/>
  <c r="BN5" i="5" s="1"/>
  <c r="BO5" i="5" s="1"/>
  <c r="BP5" i="5" s="1"/>
  <c r="BQ5" i="5" s="1"/>
  <c r="BR5" i="5" s="1"/>
  <c r="BS5" i="5" s="1"/>
  <c r="BT5" i="5" s="1"/>
  <c r="BU5" i="5" s="1"/>
  <c r="BV5" i="5" s="1"/>
  <c r="BW5" i="5" s="1"/>
  <c r="BX5" i="5" s="1"/>
  <c r="BY5" i="5" s="1"/>
  <c r="BZ5" i="5" s="1"/>
  <c r="CA5" i="5" s="1"/>
  <c r="CB5" i="5" s="1"/>
  <c r="CC5" i="5" s="1"/>
  <c r="CD5" i="5" s="1"/>
  <c r="CE5" i="5" s="1"/>
  <c r="CF5" i="5" s="1"/>
  <c r="CG5" i="5" s="1"/>
  <c r="CH5" i="5" s="1"/>
  <c r="CI5" i="5" s="1"/>
  <c r="CJ5" i="5" s="1"/>
  <c r="CK5" i="5" s="1"/>
  <c r="CL5" i="5" s="1"/>
  <c r="CM5" i="5" s="1"/>
  <c r="CN5" i="5" s="1"/>
  <c r="CO5" i="5" s="1"/>
  <c r="CP5" i="5" s="1"/>
  <c r="CQ5" i="5" s="1"/>
  <c r="CR5" i="5" s="1"/>
  <c r="CS5" i="5" s="1"/>
  <c r="CT5" i="5" s="1"/>
  <c r="CU5" i="5" s="1"/>
  <c r="CV5" i="5" s="1"/>
  <c r="CW5" i="5" s="1"/>
  <c r="CX5" i="5" s="1"/>
  <c r="CY5" i="5" s="1"/>
  <c r="CZ5" i="5" s="1"/>
  <c r="DA5" i="5" s="1"/>
  <c r="DB5" i="5" s="1"/>
  <c r="DC5" i="5" s="1"/>
  <c r="DD5" i="5" s="1"/>
  <c r="DE5" i="5" s="1"/>
  <c r="DF5" i="5" s="1"/>
  <c r="DG5" i="5" s="1"/>
  <c r="DH5" i="5" s="1"/>
  <c r="DI5" i="5" s="1"/>
  <c r="DJ5" i="5" s="1"/>
  <c r="DK5" i="5" s="1"/>
  <c r="DL5" i="5" s="1"/>
  <c r="DM5" i="5" s="1"/>
  <c r="DN5" i="5" s="1"/>
  <c r="DO5" i="5" s="1"/>
  <c r="DP5" i="5" s="1"/>
  <c r="DQ5" i="5" s="1"/>
  <c r="DR5" i="5" s="1"/>
  <c r="DS5" i="5" s="1"/>
  <c r="DT5" i="5" s="1"/>
  <c r="DU5" i="5" s="1"/>
  <c r="DV5" i="5" s="1"/>
  <c r="DW5" i="5" s="1"/>
  <c r="DX5" i="5" s="1"/>
  <c r="DY5" i="5" s="1"/>
  <c r="DZ5" i="5" s="1"/>
  <c r="EA5" i="5" s="1"/>
  <c r="EB5" i="5" s="1"/>
  <c r="EC5" i="5" s="1"/>
  <c r="ED5" i="5" s="1"/>
  <c r="EE5" i="5" s="1"/>
  <c r="EF5" i="5" s="1"/>
  <c r="EG5" i="5" s="1"/>
  <c r="EH5" i="5" s="1"/>
  <c r="EI5" i="5" s="1"/>
  <c r="EJ5" i="5" s="1"/>
  <c r="EK5" i="5" s="1"/>
  <c r="EL5" i="5" s="1"/>
  <c r="EM5" i="5" s="1"/>
  <c r="EN5" i="5" s="1"/>
  <c r="EO5" i="5" s="1"/>
  <c r="EP5" i="5" s="1"/>
  <c r="EQ5" i="5" s="1"/>
  <c r="ER5" i="5" s="1"/>
  <c r="ES5" i="5" s="1"/>
  <c r="ET5" i="5" s="1"/>
  <c r="EU5" i="5" s="1"/>
  <c r="EV5" i="5" s="1"/>
  <c r="EW5" i="5" s="1"/>
  <c r="EX5" i="5" s="1"/>
  <c r="EY5" i="5" s="1"/>
  <c r="EZ5" i="5" s="1"/>
  <c r="FA5" i="5" s="1"/>
  <c r="FB5" i="5" s="1"/>
  <c r="FC5" i="5" s="1"/>
  <c r="FD5" i="5" s="1"/>
  <c r="FE5" i="5" s="1"/>
  <c r="FF5" i="5" s="1"/>
  <c r="FG5" i="5" s="1"/>
  <c r="FH5" i="5" s="1"/>
  <c r="FI5" i="5" s="1"/>
  <c r="FJ5" i="5" s="1"/>
  <c r="FK5" i="5" s="1"/>
  <c r="FL5" i="5" s="1"/>
  <c r="FM5" i="5" s="1"/>
  <c r="FN5" i="5" s="1"/>
  <c r="FO5" i="5" s="1"/>
  <c r="FP5" i="5" s="1"/>
  <c r="FQ5" i="5" s="1"/>
  <c r="FR5" i="5" s="1"/>
  <c r="FS5" i="5" s="1"/>
  <c r="FT5" i="5" s="1"/>
  <c r="FU5" i="5" s="1"/>
  <c r="FV5" i="5" s="1"/>
  <c r="FW5" i="5" s="1"/>
  <c r="FX5" i="5" s="1"/>
  <c r="FY5" i="5" s="1"/>
  <c r="FZ5" i="5" s="1"/>
  <c r="GA5" i="5" s="1"/>
  <c r="GB5" i="5" s="1"/>
  <c r="GC5" i="5" s="1"/>
  <c r="GD5" i="5" s="1"/>
  <c r="GE5" i="5" s="1"/>
  <c r="GF5" i="5" s="1"/>
  <c r="GG5" i="5" s="1"/>
  <c r="GH5" i="5" s="1"/>
  <c r="GI5" i="5" s="1"/>
  <c r="GJ5" i="5" s="1"/>
  <c r="GK5" i="5" s="1"/>
  <c r="GL5" i="5" s="1"/>
  <c r="GM5" i="5" s="1"/>
  <c r="GN5" i="5" s="1"/>
  <c r="GO5" i="5" s="1"/>
  <c r="GP5" i="5" s="1"/>
  <c r="GQ5" i="5" s="1"/>
  <c r="GR5" i="5" s="1"/>
  <c r="GS5" i="5" s="1"/>
  <c r="GT5" i="5" s="1"/>
  <c r="GU5" i="5" s="1"/>
  <c r="GV5" i="5" s="1"/>
  <c r="GW5" i="5" s="1"/>
  <c r="GX5" i="5" s="1"/>
  <c r="GY5" i="5" s="1"/>
  <c r="GZ5" i="5" s="1"/>
  <c r="HA5" i="5" s="1"/>
  <c r="HB5" i="5" s="1"/>
  <c r="HC5" i="5" s="1"/>
  <c r="HD5" i="5" s="1"/>
  <c r="HE5" i="5" s="1"/>
  <c r="HF5" i="5" s="1"/>
  <c r="F64" i="4"/>
  <c r="F65" i="4"/>
  <c r="F66" i="4"/>
  <c r="F67" i="4"/>
  <c r="F68" i="4"/>
  <c r="F69" i="4"/>
  <c r="F70" i="4"/>
  <c r="F71" i="4"/>
  <c r="F72" i="4"/>
  <c r="F73" i="4"/>
  <c r="F74" i="4"/>
  <c r="F63" i="4"/>
  <c r="F38" i="4"/>
  <c r="F39" i="4"/>
  <c r="F40" i="4"/>
  <c r="F37" i="4"/>
  <c r="F14" i="4"/>
  <c r="F13" i="4"/>
  <c r="M13" i="4" s="1"/>
  <c r="F12" i="4"/>
  <c r="F11" i="4"/>
  <c r="F10" i="4"/>
  <c r="F9" i="4"/>
  <c r="F8" i="4"/>
  <c r="F7" i="4"/>
  <c r="F6" i="4"/>
  <c r="F5" i="4"/>
  <c r="D7" i="1"/>
  <c r="D6" i="1"/>
  <c r="E6" i="1"/>
  <c r="D5" i="1"/>
  <c r="C6" i="1"/>
  <c r="C7" i="1"/>
  <c r="E7" i="1"/>
  <c r="N63" i="5"/>
  <c r="N41" i="5"/>
  <c r="D41" i="5"/>
  <c r="B41" i="5"/>
  <c r="A41" i="5"/>
  <c r="D40" i="5"/>
  <c r="N40" i="5" s="1"/>
  <c r="C40" i="5"/>
  <c r="B40" i="5"/>
  <c r="A40" i="5"/>
  <c r="D39" i="5"/>
  <c r="C39" i="5"/>
  <c r="B39" i="5"/>
  <c r="B75" i="5" s="1"/>
  <c r="A39" i="5"/>
  <c r="A75" i="5" s="1"/>
  <c r="K38" i="5"/>
  <c r="D38" i="5"/>
  <c r="D74" i="5" s="1"/>
  <c r="N74" i="5" s="1"/>
  <c r="C38" i="5"/>
  <c r="B38" i="5"/>
  <c r="B74" i="5" s="1"/>
  <c r="A38" i="5"/>
  <c r="A74" i="5" s="1"/>
  <c r="N37" i="5"/>
  <c r="P37" i="5" s="1"/>
  <c r="Q37" i="5" s="1"/>
  <c r="R37" i="5" s="1"/>
  <c r="S37" i="5" s="1"/>
  <c r="T37" i="5" s="1"/>
  <c r="U37" i="5" s="1"/>
  <c r="V37" i="5" s="1"/>
  <c r="W37" i="5" s="1"/>
  <c r="X37" i="5" s="1"/>
  <c r="Y37" i="5" s="1"/>
  <c r="Z37" i="5" s="1"/>
  <c r="AA37" i="5" s="1"/>
  <c r="AB37" i="5" s="1"/>
  <c r="AC37" i="5" s="1"/>
  <c r="AD37" i="5" s="1"/>
  <c r="AE37" i="5" s="1"/>
  <c r="AF37" i="5" s="1"/>
  <c r="AG37" i="5" s="1"/>
  <c r="AH37" i="5" s="1"/>
  <c r="AI37" i="5" s="1"/>
  <c r="AJ37" i="5" s="1"/>
  <c r="AK37" i="5" s="1"/>
  <c r="AL37" i="5" s="1"/>
  <c r="AM37" i="5" s="1"/>
  <c r="AN37" i="5" s="1"/>
  <c r="AO37" i="5" s="1"/>
  <c r="AP37" i="5" s="1"/>
  <c r="AQ37" i="5" s="1"/>
  <c r="AR37" i="5" s="1"/>
  <c r="AS37" i="5" s="1"/>
  <c r="AT37" i="5" s="1"/>
  <c r="AU37" i="5" s="1"/>
  <c r="AV37" i="5" s="1"/>
  <c r="AW37" i="5" s="1"/>
  <c r="AX37" i="5" s="1"/>
  <c r="AY37" i="5" s="1"/>
  <c r="AZ37" i="5" s="1"/>
  <c r="BA37" i="5" s="1"/>
  <c r="BB37" i="5" s="1"/>
  <c r="BC37" i="5" s="1"/>
  <c r="BD37" i="5" s="1"/>
  <c r="BE37" i="5" s="1"/>
  <c r="BF37" i="5" s="1"/>
  <c r="BG37" i="5" s="1"/>
  <c r="BH37" i="5" s="1"/>
  <c r="BI37" i="5" s="1"/>
  <c r="BJ37" i="5" s="1"/>
  <c r="BK37" i="5" s="1"/>
  <c r="BL37" i="5" s="1"/>
  <c r="BM37" i="5" s="1"/>
  <c r="BN37" i="5" s="1"/>
  <c r="BO37" i="5" s="1"/>
  <c r="BP37" i="5" s="1"/>
  <c r="BQ37" i="5" s="1"/>
  <c r="BR37" i="5" s="1"/>
  <c r="BS37" i="5" s="1"/>
  <c r="BT37" i="5" s="1"/>
  <c r="BU37" i="5" s="1"/>
  <c r="BV37" i="5" s="1"/>
  <c r="BW37" i="5" s="1"/>
  <c r="BX37" i="5" s="1"/>
  <c r="BY37" i="5" s="1"/>
  <c r="BZ37" i="5" s="1"/>
  <c r="CA37" i="5" s="1"/>
  <c r="CB37" i="5" s="1"/>
  <c r="CC37" i="5" s="1"/>
  <c r="CD37" i="5" s="1"/>
  <c r="CE37" i="5" s="1"/>
  <c r="CF37" i="5" s="1"/>
  <c r="CG37" i="5" s="1"/>
  <c r="CH37" i="5" s="1"/>
  <c r="CI37" i="5" s="1"/>
  <c r="CJ37" i="5" s="1"/>
  <c r="CK37" i="5" s="1"/>
  <c r="CL37" i="5" s="1"/>
  <c r="CM37" i="5" s="1"/>
  <c r="CN37" i="5" s="1"/>
  <c r="CO37" i="5" s="1"/>
  <c r="CP37" i="5" s="1"/>
  <c r="CQ37" i="5" s="1"/>
  <c r="CR37" i="5" s="1"/>
  <c r="CS37" i="5" s="1"/>
  <c r="CT37" i="5" s="1"/>
  <c r="CU37" i="5" s="1"/>
  <c r="CV37" i="5" s="1"/>
  <c r="CW37" i="5" s="1"/>
  <c r="CX37" i="5" s="1"/>
  <c r="CY37" i="5" s="1"/>
  <c r="CZ37" i="5" s="1"/>
  <c r="DA37" i="5" s="1"/>
  <c r="DB37" i="5" s="1"/>
  <c r="DC37" i="5" s="1"/>
  <c r="DD37" i="5" s="1"/>
  <c r="DE37" i="5" s="1"/>
  <c r="DF37" i="5" s="1"/>
  <c r="DG37" i="5" s="1"/>
  <c r="DH37" i="5" s="1"/>
  <c r="DI37" i="5" s="1"/>
  <c r="DJ37" i="5" s="1"/>
  <c r="DK37" i="5" s="1"/>
  <c r="DL37" i="5" s="1"/>
  <c r="DM37" i="5" s="1"/>
  <c r="DN37" i="5" s="1"/>
  <c r="DO37" i="5" s="1"/>
  <c r="DP37" i="5" s="1"/>
  <c r="DQ37" i="5" s="1"/>
  <c r="DR37" i="5" s="1"/>
  <c r="DS37" i="5" s="1"/>
  <c r="DT37" i="5" s="1"/>
  <c r="DU37" i="5" s="1"/>
  <c r="DV37" i="5" s="1"/>
  <c r="DW37" i="5" s="1"/>
  <c r="DX37" i="5" s="1"/>
  <c r="DY37" i="5" s="1"/>
  <c r="DZ37" i="5" s="1"/>
  <c r="EA37" i="5" s="1"/>
  <c r="EB37" i="5" s="1"/>
  <c r="EC37" i="5" s="1"/>
  <c r="ED37" i="5" s="1"/>
  <c r="EE37" i="5" s="1"/>
  <c r="EF37" i="5" s="1"/>
  <c r="EG37" i="5" s="1"/>
  <c r="EH37" i="5" s="1"/>
  <c r="EI37" i="5" s="1"/>
  <c r="EJ37" i="5" s="1"/>
  <c r="EK37" i="5" s="1"/>
  <c r="EL37" i="5" s="1"/>
  <c r="EM37" i="5" s="1"/>
  <c r="EN37" i="5" s="1"/>
  <c r="EO37" i="5" s="1"/>
  <c r="EP37" i="5" s="1"/>
  <c r="EQ37" i="5" s="1"/>
  <c r="ER37" i="5" s="1"/>
  <c r="ES37" i="5" s="1"/>
  <c r="ET37" i="5" s="1"/>
  <c r="EU37" i="5" s="1"/>
  <c r="EV37" i="5" s="1"/>
  <c r="EW37" i="5" s="1"/>
  <c r="EX37" i="5" s="1"/>
  <c r="EY37" i="5" s="1"/>
  <c r="EZ37" i="5" s="1"/>
  <c r="FA37" i="5" s="1"/>
  <c r="FB37" i="5" s="1"/>
  <c r="FC37" i="5" s="1"/>
  <c r="FD37" i="5" s="1"/>
  <c r="FE37" i="5" s="1"/>
  <c r="FF37" i="5" s="1"/>
  <c r="FG37" i="5" s="1"/>
  <c r="FH37" i="5" s="1"/>
  <c r="FI37" i="5" s="1"/>
  <c r="FJ37" i="5" s="1"/>
  <c r="FK37" i="5" s="1"/>
  <c r="FL37" i="5" s="1"/>
  <c r="FM37" i="5" s="1"/>
  <c r="FN37" i="5" s="1"/>
  <c r="FO37" i="5" s="1"/>
  <c r="FP37" i="5" s="1"/>
  <c r="FQ37" i="5" s="1"/>
  <c r="FR37" i="5" s="1"/>
  <c r="FS37" i="5" s="1"/>
  <c r="FT37" i="5" s="1"/>
  <c r="FU37" i="5" s="1"/>
  <c r="FV37" i="5" s="1"/>
  <c r="FW37" i="5" s="1"/>
  <c r="FX37" i="5" s="1"/>
  <c r="FY37" i="5" s="1"/>
  <c r="FZ37" i="5" s="1"/>
  <c r="GA37" i="5" s="1"/>
  <c r="GB37" i="5" s="1"/>
  <c r="GC37" i="5" s="1"/>
  <c r="GD37" i="5" s="1"/>
  <c r="GE37" i="5" s="1"/>
  <c r="GF37" i="5" s="1"/>
  <c r="GG37" i="5" s="1"/>
  <c r="GH37" i="5" s="1"/>
  <c r="GI37" i="5" s="1"/>
  <c r="GJ37" i="5" s="1"/>
  <c r="GK37" i="5" s="1"/>
  <c r="GL37" i="5" s="1"/>
  <c r="GM37" i="5" s="1"/>
  <c r="GN37" i="5" s="1"/>
  <c r="GO37" i="5" s="1"/>
  <c r="GP37" i="5" s="1"/>
  <c r="GQ37" i="5" s="1"/>
  <c r="GR37" i="5" s="1"/>
  <c r="GS37" i="5" s="1"/>
  <c r="GT37" i="5" s="1"/>
  <c r="GU37" i="5" s="1"/>
  <c r="GV37" i="5" s="1"/>
  <c r="GW37" i="5" s="1"/>
  <c r="GX37" i="5" s="1"/>
  <c r="GY37" i="5" s="1"/>
  <c r="GZ37" i="5" s="1"/>
  <c r="HA37" i="5" s="1"/>
  <c r="HB37" i="5" s="1"/>
  <c r="HC37" i="5" s="1"/>
  <c r="HD37" i="5" s="1"/>
  <c r="HE37" i="5" s="1"/>
  <c r="HF37" i="5" s="1"/>
  <c r="K15" i="5"/>
  <c r="K73" i="5" s="1"/>
  <c r="D15" i="5"/>
  <c r="C15" i="5"/>
  <c r="C73" i="5" s="1"/>
  <c r="B15" i="5"/>
  <c r="B73" i="5" s="1"/>
  <c r="A15" i="5"/>
  <c r="A73" i="5" s="1"/>
  <c r="K14" i="5"/>
  <c r="K72" i="5" s="1"/>
  <c r="D14" i="5"/>
  <c r="C14" i="5"/>
  <c r="B14" i="5"/>
  <c r="B72" i="5" s="1"/>
  <c r="A14" i="5"/>
  <c r="A72" i="5" s="1"/>
  <c r="K13" i="5"/>
  <c r="K71" i="5" s="1"/>
  <c r="D13" i="5"/>
  <c r="C13" i="5"/>
  <c r="B13" i="5"/>
  <c r="B71" i="5" s="1"/>
  <c r="A13" i="5"/>
  <c r="A71" i="5" s="1"/>
  <c r="N12" i="5"/>
  <c r="K12" i="5"/>
  <c r="K70" i="5" s="1"/>
  <c r="D12" i="5"/>
  <c r="D70" i="5" s="1"/>
  <c r="N70" i="5" s="1"/>
  <c r="C12" i="5"/>
  <c r="C70" i="5" s="1"/>
  <c r="B12" i="5"/>
  <c r="B70" i="5" s="1"/>
  <c r="A12" i="5"/>
  <c r="A70" i="5" s="1"/>
  <c r="K11" i="5"/>
  <c r="K69" i="5" s="1"/>
  <c r="D11" i="5"/>
  <c r="D69" i="5" s="1"/>
  <c r="N69" i="5" s="1"/>
  <c r="C11" i="5"/>
  <c r="C69" i="5" s="1"/>
  <c r="B11" i="5"/>
  <c r="B69" i="5" s="1"/>
  <c r="A11" i="5"/>
  <c r="A69" i="5" s="1"/>
  <c r="N10" i="5"/>
  <c r="K10" i="5"/>
  <c r="K68" i="5" s="1"/>
  <c r="D10" i="5"/>
  <c r="D68" i="5" s="1"/>
  <c r="N68" i="5" s="1"/>
  <c r="C10" i="5"/>
  <c r="B10" i="5"/>
  <c r="B68" i="5" s="1"/>
  <c r="A10" i="5"/>
  <c r="A68" i="5" s="1"/>
  <c r="K9" i="5"/>
  <c r="K67" i="5" s="1"/>
  <c r="D9" i="5"/>
  <c r="D67" i="5" s="1"/>
  <c r="N67" i="5" s="1"/>
  <c r="C9" i="5"/>
  <c r="C67" i="5" s="1"/>
  <c r="B9" i="5"/>
  <c r="B67" i="5" s="1"/>
  <c r="A9" i="5"/>
  <c r="A67" i="5" s="1"/>
  <c r="K8" i="5"/>
  <c r="K66" i="5" s="1"/>
  <c r="D8" i="5"/>
  <c r="D66" i="5" s="1"/>
  <c r="N66" i="5" s="1"/>
  <c r="C8" i="5"/>
  <c r="B8" i="5"/>
  <c r="B66" i="5" s="1"/>
  <c r="A8" i="5"/>
  <c r="A66" i="5" s="1"/>
  <c r="K7" i="5"/>
  <c r="K65" i="5" s="1"/>
  <c r="F7" i="5"/>
  <c r="F65" i="5" s="1"/>
  <c r="D7" i="5"/>
  <c r="D65" i="5" s="1"/>
  <c r="N65" i="5" s="1"/>
  <c r="C7" i="5"/>
  <c r="C65" i="5" s="1"/>
  <c r="B7" i="5"/>
  <c r="B65" i="5" s="1"/>
  <c r="A7" i="5"/>
  <c r="A65" i="5" s="1"/>
  <c r="K6" i="5"/>
  <c r="D6" i="5"/>
  <c r="D64" i="5" s="1"/>
  <c r="N64" i="5" s="1"/>
  <c r="C6" i="5"/>
  <c r="C64" i="5" s="1"/>
  <c r="B6" i="5"/>
  <c r="B64" i="5" s="1"/>
  <c r="A6" i="5"/>
  <c r="A64" i="5" s="1"/>
  <c r="G75" i="4"/>
  <c r="J74" i="4"/>
  <c r="I74" i="4"/>
  <c r="H74" i="4"/>
  <c r="G74" i="4"/>
  <c r="D74" i="4"/>
  <c r="C74" i="4"/>
  <c r="K73" i="4"/>
  <c r="J73" i="4"/>
  <c r="I73" i="4"/>
  <c r="H73" i="4"/>
  <c r="G73" i="4"/>
  <c r="D73" i="4"/>
  <c r="C73" i="4"/>
  <c r="E73" i="4" s="1"/>
  <c r="K72" i="4"/>
  <c r="J72" i="4"/>
  <c r="I72" i="4"/>
  <c r="H72" i="4"/>
  <c r="G72" i="4"/>
  <c r="D72" i="4"/>
  <c r="C72" i="4"/>
  <c r="E72" i="4" s="1"/>
  <c r="N72" i="4" s="1"/>
  <c r="J71" i="4"/>
  <c r="I71" i="4"/>
  <c r="H71" i="4"/>
  <c r="G71" i="4"/>
  <c r="K71" i="4" s="1"/>
  <c r="D71" i="4"/>
  <c r="C71" i="4"/>
  <c r="E71" i="4" s="1"/>
  <c r="J70" i="4"/>
  <c r="I70" i="4"/>
  <c r="H70" i="4"/>
  <c r="G70" i="4"/>
  <c r="K70" i="4" s="1"/>
  <c r="D70" i="4"/>
  <c r="C70" i="4"/>
  <c r="E70" i="4" s="1"/>
  <c r="L70" i="4" s="1"/>
  <c r="J69" i="4"/>
  <c r="I69" i="4"/>
  <c r="H69" i="4"/>
  <c r="G69" i="4"/>
  <c r="K69" i="4" s="1"/>
  <c r="D69" i="4"/>
  <c r="E69" i="4" s="1"/>
  <c r="C69" i="4"/>
  <c r="J68" i="4"/>
  <c r="I68" i="4"/>
  <c r="H68" i="4"/>
  <c r="G68" i="4"/>
  <c r="D68" i="4"/>
  <c r="C68" i="4"/>
  <c r="E68" i="4" s="1"/>
  <c r="J67" i="4"/>
  <c r="K67" i="4" s="1"/>
  <c r="I67" i="4"/>
  <c r="H67" i="4"/>
  <c r="G67" i="4"/>
  <c r="E67" i="4"/>
  <c r="D67" i="4"/>
  <c r="C67" i="4"/>
  <c r="J66" i="4"/>
  <c r="I66" i="4"/>
  <c r="H66" i="4"/>
  <c r="K66" i="4" s="1"/>
  <c r="G66" i="4"/>
  <c r="D66" i="4"/>
  <c r="C66" i="4"/>
  <c r="K65" i="4"/>
  <c r="J65" i="4"/>
  <c r="I65" i="4"/>
  <c r="H65" i="4"/>
  <c r="G65" i="4"/>
  <c r="D65" i="4"/>
  <c r="C65" i="4"/>
  <c r="E65" i="4" s="1"/>
  <c r="K64" i="4"/>
  <c r="J64" i="4"/>
  <c r="I64" i="4"/>
  <c r="H64" i="4"/>
  <c r="G64" i="4"/>
  <c r="D64" i="4"/>
  <c r="C64" i="4"/>
  <c r="E64" i="4" s="1"/>
  <c r="N64" i="4" s="1"/>
  <c r="J63" i="4"/>
  <c r="I63" i="4"/>
  <c r="H63" i="4"/>
  <c r="G63" i="4"/>
  <c r="K63" i="4" s="1"/>
  <c r="D63" i="4"/>
  <c r="C63" i="4"/>
  <c r="E63" i="4" s="1"/>
  <c r="J41" i="4"/>
  <c r="I41" i="4"/>
  <c r="H41" i="4"/>
  <c r="G41" i="4"/>
  <c r="K40" i="4"/>
  <c r="E41" i="5" s="1"/>
  <c r="E40" i="4"/>
  <c r="C40" i="4"/>
  <c r="C41" i="5" s="1"/>
  <c r="K39" i="4"/>
  <c r="E40" i="5" s="1"/>
  <c r="E39" i="4"/>
  <c r="N39" i="4" s="1"/>
  <c r="N38" i="4"/>
  <c r="L38" i="4"/>
  <c r="K38" i="4"/>
  <c r="E39" i="5" s="1"/>
  <c r="E38" i="4"/>
  <c r="L37" i="4"/>
  <c r="K37" i="4"/>
  <c r="E38" i="5" s="1"/>
  <c r="E37" i="4"/>
  <c r="J15" i="4"/>
  <c r="I15" i="4"/>
  <c r="H15" i="4"/>
  <c r="G15" i="4"/>
  <c r="E15" i="4"/>
  <c r="L14" i="4"/>
  <c r="K14" i="4"/>
  <c r="E15" i="5" s="1"/>
  <c r="E14" i="4"/>
  <c r="N14" i="4" s="1"/>
  <c r="N13" i="4"/>
  <c r="K13" i="4"/>
  <c r="E14" i="5" s="1"/>
  <c r="E13" i="4"/>
  <c r="L13" i="4" s="1"/>
  <c r="L12" i="4"/>
  <c r="K12" i="4"/>
  <c r="E12" i="4"/>
  <c r="K11" i="4"/>
  <c r="E12" i="5" s="1"/>
  <c r="E11" i="4"/>
  <c r="L10" i="4"/>
  <c r="K10" i="4"/>
  <c r="E11" i="5" s="1"/>
  <c r="E10" i="4"/>
  <c r="N10" i="4" s="1"/>
  <c r="N9" i="4"/>
  <c r="M9" i="4"/>
  <c r="K9" i="4"/>
  <c r="E10" i="5" s="1"/>
  <c r="E9" i="4"/>
  <c r="L9" i="4" s="1"/>
  <c r="L8" i="4"/>
  <c r="K8" i="4"/>
  <c r="E8" i="4"/>
  <c r="K7" i="4"/>
  <c r="E8" i="5" s="1"/>
  <c r="E7" i="4"/>
  <c r="L6" i="4"/>
  <c r="K6" i="4"/>
  <c r="E7" i="5" s="1"/>
  <c r="E65" i="5" s="1"/>
  <c r="E6" i="4"/>
  <c r="N6" i="4" s="1"/>
  <c r="N5" i="4"/>
  <c r="M5" i="4"/>
  <c r="K5" i="4"/>
  <c r="K15" i="4" s="1"/>
  <c r="E5" i="4"/>
  <c r="L5" i="4" s="1"/>
  <c r="N63" i="3"/>
  <c r="O63" i="3" s="1"/>
  <c r="P63" i="3" s="1"/>
  <c r="Q63" i="3" s="1"/>
  <c r="R63" i="3" s="1"/>
  <c r="S63" i="3" s="1"/>
  <c r="T63" i="3" s="1"/>
  <c r="U63" i="3" s="1"/>
  <c r="V63" i="3" s="1"/>
  <c r="W63" i="3" s="1"/>
  <c r="X63" i="3" s="1"/>
  <c r="Y63" i="3" s="1"/>
  <c r="Z63" i="3" s="1"/>
  <c r="AA63" i="3" s="1"/>
  <c r="AB63" i="3" s="1"/>
  <c r="AC63" i="3" s="1"/>
  <c r="AD63" i="3" s="1"/>
  <c r="AE63" i="3" s="1"/>
  <c r="AF63" i="3" s="1"/>
  <c r="AG63" i="3" s="1"/>
  <c r="AH63" i="3" s="1"/>
  <c r="AI63" i="3" s="1"/>
  <c r="AJ63" i="3" s="1"/>
  <c r="AK63" i="3" s="1"/>
  <c r="AL63" i="3" s="1"/>
  <c r="AM63" i="3" s="1"/>
  <c r="AN63" i="3" s="1"/>
  <c r="AO63" i="3" s="1"/>
  <c r="AP63" i="3" s="1"/>
  <c r="AQ63" i="3" s="1"/>
  <c r="AR63" i="3" s="1"/>
  <c r="AS63" i="3" s="1"/>
  <c r="AT63" i="3" s="1"/>
  <c r="AU63" i="3" s="1"/>
  <c r="AV63" i="3" s="1"/>
  <c r="AW63" i="3" s="1"/>
  <c r="AX63" i="3" s="1"/>
  <c r="AY63" i="3" s="1"/>
  <c r="AZ63" i="3" s="1"/>
  <c r="BA63" i="3" s="1"/>
  <c r="BB63" i="3" s="1"/>
  <c r="BC63" i="3" s="1"/>
  <c r="BD63" i="3" s="1"/>
  <c r="BE63" i="3" s="1"/>
  <c r="BF63" i="3" s="1"/>
  <c r="BG63" i="3" s="1"/>
  <c r="BH63" i="3" s="1"/>
  <c r="BI63" i="3" s="1"/>
  <c r="BJ63" i="3" s="1"/>
  <c r="BK63" i="3" s="1"/>
  <c r="BL63" i="3" s="1"/>
  <c r="BM63" i="3" s="1"/>
  <c r="BN63" i="3" s="1"/>
  <c r="BO63" i="3" s="1"/>
  <c r="BP63" i="3" s="1"/>
  <c r="BQ63" i="3" s="1"/>
  <c r="BR63" i="3" s="1"/>
  <c r="BS63" i="3" s="1"/>
  <c r="BT63" i="3" s="1"/>
  <c r="BU63" i="3" s="1"/>
  <c r="BV63" i="3" s="1"/>
  <c r="BW63" i="3" s="1"/>
  <c r="BX63" i="3" s="1"/>
  <c r="BY63" i="3" s="1"/>
  <c r="BZ63" i="3" s="1"/>
  <c r="CA63" i="3" s="1"/>
  <c r="CB63" i="3" s="1"/>
  <c r="CC63" i="3" s="1"/>
  <c r="CD63" i="3" s="1"/>
  <c r="CE63" i="3" s="1"/>
  <c r="CF63" i="3" s="1"/>
  <c r="CG63" i="3" s="1"/>
  <c r="CH63" i="3" s="1"/>
  <c r="CI63" i="3" s="1"/>
  <c r="CJ63" i="3" s="1"/>
  <c r="CK63" i="3" s="1"/>
  <c r="CL63" i="3" s="1"/>
  <c r="CM63" i="3" s="1"/>
  <c r="CN63" i="3" s="1"/>
  <c r="CO63" i="3" s="1"/>
  <c r="CP63" i="3" s="1"/>
  <c r="CQ63" i="3" s="1"/>
  <c r="CR63" i="3" s="1"/>
  <c r="CS63" i="3" s="1"/>
  <c r="CT63" i="3" s="1"/>
  <c r="CU63" i="3" s="1"/>
  <c r="CV63" i="3" s="1"/>
  <c r="CW63" i="3" s="1"/>
  <c r="CX63" i="3" s="1"/>
  <c r="CY63" i="3" s="1"/>
  <c r="CZ63" i="3" s="1"/>
  <c r="DA63" i="3" s="1"/>
  <c r="DB63" i="3" s="1"/>
  <c r="DC63" i="3" s="1"/>
  <c r="DD63" i="3" s="1"/>
  <c r="DE63" i="3" s="1"/>
  <c r="DF63" i="3" s="1"/>
  <c r="DG63" i="3" s="1"/>
  <c r="DH63" i="3" s="1"/>
  <c r="DI63" i="3" s="1"/>
  <c r="DJ63" i="3" s="1"/>
  <c r="DK63" i="3" s="1"/>
  <c r="DL63" i="3" s="1"/>
  <c r="DM63" i="3" s="1"/>
  <c r="DN63" i="3" s="1"/>
  <c r="DO63" i="3" s="1"/>
  <c r="DP63" i="3" s="1"/>
  <c r="DQ63" i="3" s="1"/>
  <c r="DR63" i="3" s="1"/>
  <c r="DS63" i="3" s="1"/>
  <c r="DT63" i="3" s="1"/>
  <c r="DU63" i="3" s="1"/>
  <c r="DV63" i="3" s="1"/>
  <c r="DW63" i="3" s="1"/>
  <c r="DX63" i="3" s="1"/>
  <c r="DY63" i="3" s="1"/>
  <c r="DZ63" i="3" s="1"/>
  <c r="EA63" i="3" s="1"/>
  <c r="EB63" i="3" s="1"/>
  <c r="EC63" i="3" s="1"/>
  <c r="ED63" i="3" s="1"/>
  <c r="EE63" i="3" s="1"/>
  <c r="EF63" i="3" s="1"/>
  <c r="EG63" i="3" s="1"/>
  <c r="EH63" i="3" s="1"/>
  <c r="EI63" i="3" s="1"/>
  <c r="EJ63" i="3" s="1"/>
  <c r="EK63" i="3" s="1"/>
  <c r="EL63" i="3" s="1"/>
  <c r="EM63" i="3" s="1"/>
  <c r="EN63" i="3" s="1"/>
  <c r="EO63" i="3" s="1"/>
  <c r="EP63" i="3" s="1"/>
  <c r="EQ63" i="3" s="1"/>
  <c r="ER63" i="3" s="1"/>
  <c r="ES63" i="3" s="1"/>
  <c r="ET63" i="3" s="1"/>
  <c r="EU63" i="3" s="1"/>
  <c r="EV63" i="3" s="1"/>
  <c r="EW63" i="3" s="1"/>
  <c r="EX63" i="3" s="1"/>
  <c r="EY63" i="3" s="1"/>
  <c r="EZ63" i="3" s="1"/>
  <c r="FA63" i="3" s="1"/>
  <c r="FB63" i="3" s="1"/>
  <c r="FC63" i="3" s="1"/>
  <c r="FD63" i="3" s="1"/>
  <c r="FE63" i="3" s="1"/>
  <c r="FF63" i="3" s="1"/>
  <c r="FG63" i="3" s="1"/>
  <c r="FH63" i="3" s="1"/>
  <c r="FI63" i="3" s="1"/>
  <c r="FJ63" i="3" s="1"/>
  <c r="FK63" i="3" s="1"/>
  <c r="FL63" i="3" s="1"/>
  <c r="FM63" i="3" s="1"/>
  <c r="FN63" i="3" s="1"/>
  <c r="FO63" i="3" s="1"/>
  <c r="FP63" i="3" s="1"/>
  <c r="FQ63" i="3" s="1"/>
  <c r="FR63" i="3" s="1"/>
  <c r="FS63" i="3" s="1"/>
  <c r="FT63" i="3" s="1"/>
  <c r="FU63" i="3" s="1"/>
  <c r="FV63" i="3" s="1"/>
  <c r="FW63" i="3" s="1"/>
  <c r="FX63" i="3" s="1"/>
  <c r="FY63" i="3" s="1"/>
  <c r="FZ63" i="3" s="1"/>
  <c r="GA63" i="3" s="1"/>
  <c r="GB63" i="3" s="1"/>
  <c r="GC63" i="3" s="1"/>
  <c r="GD63" i="3" s="1"/>
  <c r="GE63" i="3" s="1"/>
  <c r="GF63" i="3" s="1"/>
  <c r="GG63" i="3" s="1"/>
  <c r="GH63" i="3" s="1"/>
  <c r="GI63" i="3" s="1"/>
  <c r="GJ63" i="3" s="1"/>
  <c r="GK63" i="3" s="1"/>
  <c r="GL63" i="3" s="1"/>
  <c r="GM63" i="3" s="1"/>
  <c r="GN63" i="3" s="1"/>
  <c r="GO63" i="3" s="1"/>
  <c r="GP63" i="3" s="1"/>
  <c r="GQ63" i="3" s="1"/>
  <c r="GR63" i="3" s="1"/>
  <c r="GS63" i="3" s="1"/>
  <c r="GT63" i="3" s="1"/>
  <c r="GU63" i="3" s="1"/>
  <c r="GV63" i="3" s="1"/>
  <c r="GW63" i="3" s="1"/>
  <c r="GX63" i="3" s="1"/>
  <c r="GY63" i="3" s="1"/>
  <c r="GZ63" i="3" s="1"/>
  <c r="HA63" i="3" s="1"/>
  <c r="HB63" i="3" s="1"/>
  <c r="HC63" i="3" s="1"/>
  <c r="HD63" i="3" s="1"/>
  <c r="HE63" i="3" s="1"/>
  <c r="HF63" i="3" s="1"/>
  <c r="D41" i="3"/>
  <c r="N41" i="3" s="1"/>
  <c r="B41" i="3"/>
  <c r="A41" i="3"/>
  <c r="D40" i="3"/>
  <c r="N40" i="3" s="1"/>
  <c r="C40" i="3"/>
  <c r="B40" i="3"/>
  <c r="A40" i="3"/>
  <c r="N39" i="3"/>
  <c r="D39" i="3"/>
  <c r="D75" i="3" s="1"/>
  <c r="N75" i="3" s="1"/>
  <c r="C39" i="3"/>
  <c r="C75" i="3" s="1"/>
  <c r="B39" i="3"/>
  <c r="B75" i="3" s="1"/>
  <c r="A39" i="3"/>
  <c r="A75" i="3" s="1"/>
  <c r="N38" i="3"/>
  <c r="K38" i="3"/>
  <c r="K74" i="3" s="1"/>
  <c r="D38" i="3"/>
  <c r="D74" i="3" s="1"/>
  <c r="N74" i="3" s="1"/>
  <c r="C38" i="3"/>
  <c r="C74" i="3" s="1"/>
  <c r="B38" i="3"/>
  <c r="B74" i="3" s="1"/>
  <c r="A38" i="3"/>
  <c r="A74" i="3" s="1"/>
  <c r="O37" i="3"/>
  <c r="N37" i="3"/>
  <c r="N15" i="3"/>
  <c r="K15" i="3"/>
  <c r="K73" i="3" s="1"/>
  <c r="D15" i="3"/>
  <c r="D73" i="3" s="1"/>
  <c r="N73" i="3" s="1"/>
  <c r="C15" i="3"/>
  <c r="B15" i="3"/>
  <c r="B73" i="3" s="1"/>
  <c r="A15" i="3"/>
  <c r="A73" i="3" s="1"/>
  <c r="O14" i="3"/>
  <c r="P14" i="3" s="1"/>
  <c r="Q14" i="3" s="1"/>
  <c r="R14" i="3" s="1"/>
  <c r="S14" i="3" s="1"/>
  <c r="N14" i="3"/>
  <c r="K14" i="3"/>
  <c r="K72" i="3" s="1"/>
  <c r="D14" i="3"/>
  <c r="D72" i="3" s="1"/>
  <c r="N72" i="3" s="1"/>
  <c r="C14" i="3"/>
  <c r="C72" i="3" s="1"/>
  <c r="B14" i="3"/>
  <c r="B72" i="3" s="1"/>
  <c r="A14" i="3"/>
  <c r="A72" i="3" s="1"/>
  <c r="K13" i="3"/>
  <c r="K71" i="3" s="1"/>
  <c r="D13" i="3"/>
  <c r="C13" i="3"/>
  <c r="B13" i="3"/>
  <c r="B71" i="3" s="1"/>
  <c r="A13" i="3"/>
  <c r="A71" i="3" s="1"/>
  <c r="K12" i="3"/>
  <c r="K70" i="3" s="1"/>
  <c r="F12" i="3"/>
  <c r="D12" i="3"/>
  <c r="C12" i="3"/>
  <c r="C70" i="3" s="1"/>
  <c r="B12" i="3"/>
  <c r="B70" i="3" s="1"/>
  <c r="A12" i="3"/>
  <c r="A70" i="3" s="1"/>
  <c r="O11" i="3"/>
  <c r="P11" i="3" s="1"/>
  <c r="Q11" i="3" s="1"/>
  <c r="R11" i="3" s="1"/>
  <c r="S11" i="3" s="1"/>
  <c r="K11" i="3"/>
  <c r="K69" i="3" s="1"/>
  <c r="D11" i="3"/>
  <c r="C11" i="3"/>
  <c r="C69" i="3" s="1"/>
  <c r="B11" i="3"/>
  <c r="B69" i="3" s="1"/>
  <c r="A11" i="3"/>
  <c r="A69" i="3" s="1"/>
  <c r="N10" i="3"/>
  <c r="K10" i="3"/>
  <c r="K68" i="3" s="1"/>
  <c r="D10" i="3"/>
  <c r="D68" i="3" s="1"/>
  <c r="N68" i="3" s="1"/>
  <c r="C10" i="3"/>
  <c r="B10" i="3"/>
  <c r="B68" i="3" s="1"/>
  <c r="A10" i="3"/>
  <c r="A68" i="3" s="1"/>
  <c r="K9" i="3"/>
  <c r="K67" i="3" s="1"/>
  <c r="D9" i="3"/>
  <c r="D67" i="3" s="1"/>
  <c r="N67" i="3" s="1"/>
  <c r="C9" i="3"/>
  <c r="B9" i="3"/>
  <c r="B67" i="3" s="1"/>
  <c r="A9" i="3"/>
  <c r="A67" i="3" s="1"/>
  <c r="K8" i="3"/>
  <c r="K66" i="3" s="1"/>
  <c r="D8" i="3"/>
  <c r="D66" i="3" s="1"/>
  <c r="N66" i="3" s="1"/>
  <c r="C8" i="3"/>
  <c r="C66" i="3" s="1"/>
  <c r="B8" i="3"/>
  <c r="B66" i="3" s="1"/>
  <c r="A8" i="3"/>
  <c r="A66" i="3" s="1"/>
  <c r="K7" i="3"/>
  <c r="K65" i="3" s="1"/>
  <c r="E7" i="3"/>
  <c r="D7" i="3"/>
  <c r="D65" i="3" s="1"/>
  <c r="N65" i="3" s="1"/>
  <c r="C7" i="3"/>
  <c r="B7" i="3"/>
  <c r="B65" i="3" s="1"/>
  <c r="A7" i="3"/>
  <c r="A65" i="3" s="1"/>
  <c r="K6" i="3"/>
  <c r="D6" i="3"/>
  <c r="D64" i="3" s="1"/>
  <c r="N64" i="3" s="1"/>
  <c r="C6" i="3"/>
  <c r="C64" i="3" s="1"/>
  <c r="B6" i="3"/>
  <c r="B64" i="3" s="1"/>
  <c r="A6" i="3"/>
  <c r="A64" i="3" s="1"/>
  <c r="O5" i="3"/>
  <c r="J75" i="2"/>
  <c r="K74" i="2"/>
  <c r="J74" i="2"/>
  <c r="I74" i="2"/>
  <c r="H74" i="2"/>
  <c r="G74" i="2"/>
  <c r="D74" i="2"/>
  <c r="C74" i="2"/>
  <c r="E74" i="2" s="1"/>
  <c r="J73" i="2"/>
  <c r="I73" i="2"/>
  <c r="H73" i="2"/>
  <c r="G73" i="2"/>
  <c r="D73" i="2"/>
  <c r="C73" i="2"/>
  <c r="E73" i="2" s="1"/>
  <c r="K72" i="2"/>
  <c r="J72" i="2"/>
  <c r="I72" i="2"/>
  <c r="H72" i="2"/>
  <c r="G72" i="2"/>
  <c r="D72" i="2"/>
  <c r="C72" i="2"/>
  <c r="E72" i="2" s="1"/>
  <c r="J71" i="2"/>
  <c r="I71" i="2"/>
  <c r="H71" i="2"/>
  <c r="K71" i="2" s="1"/>
  <c r="G71" i="2"/>
  <c r="D71" i="2"/>
  <c r="C71" i="2"/>
  <c r="E71" i="2" s="1"/>
  <c r="K70" i="2"/>
  <c r="J70" i="2"/>
  <c r="I70" i="2"/>
  <c r="H70" i="2"/>
  <c r="G70" i="2"/>
  <c r="E70" i="2"/>
  <c r="L70" i="2" s="1"/>
  <c r="D70" i="2"/>
  <c r="C70" i="2"/>
  <c r="J69" i="2"/>
  <c r="I69" i="2"/>
  <c r="K69" i="2" s="1"/>
  <c r="H69" i="2"/>
  <c r="G69" i="2"/>
  <c r="D69" i="2"/>
  <c r="C69" i="2"/>
  <c r="E69" i="2" s="1"/>
  <c r="K68" i="2"/>
  <c r="J68" i="2"/>
  <c r="I68" i="2"/>
  <c r="H68" i="2"/>
  <c r="G68" i="2"/>
  <c r="D68" i="2"/>
  <c r="C68" i="2"/>
  <c r="E68" i="2" s="1"/>
  <c r="K67" i="2"/>
  <c r="J67" i="2"/>
  <c r="I67" i="2"/>
  <c r="H67" i="2"/>
  <c r="G67" i="2"/>
  <c r="D67" i="2"/>
  <c r="C67" i="2"/>
  <c r="E67" i="2" s="1"/>
  <c r="J66" i="2"/>
  <c r="I66" i="2"/>
  <c r="H66" i="2"/>
  <c r="G66" i="2"/>
  <c r="K66" i="2" s="1"/>
  <c r="D66" i="2"/>
  <c r="C66" i="2"/>
  <c r="E66" i="2" s="1"/>
  <c r="J65" i="2"/>
  <c r="I65" i="2"/>
  <c r="H65" i="2"/>
  <c r="G65" i="2"/>
  <c r="K65" i="2" s="1"/>
  <c r="E65" i="2"/>
  <c r="D65" i="2"/>
  <c r="C65" i="2"/>
  <c r="J64" i="2"/>
  <c r="I64" i="2"/>
  <c r="H64" i="2"/>
  <c r="G64" i="2"/>
  <c r="K64" i="2" s="1"/>
  <c r="D64" i="2"/>
  <c r="C64" i="2"/>
  <c r="E64" i="2" s="1"/>
  <c r="J63" i="2"/>
  <c r="I63" i="2"/>
  <c r="I75" i="2" s="1"/>
  <c r="H63" i="2"/>
  <c r="H75" i="2" s="1"/>
  <c r="G63" i="2"/>
  <c r="D63" i="2"/>
  <c r="C63" i="2"/>
  <c r="E63" i="2" s="1"/>
  <c r="J41" i="2"/>
  <c r="I41" i="2"/>
  <c r="H41" i="2"/>
  <c r="G41" i="2"/>
  <c r="K40" i="2"/>
  <c r="E41" i="3" s="1"/>
  <c r="C40" i="2"/>
  <c r="C41" i="3" s="1"/>
  <c r="O41" i="3" s="1"/>
  <c r="P41" i="3" s="1"/>
  <c r="Q41" i="3" s="1"/>
  <c r="R41" i="3" s="1"/>
  <c r="S41" i="3" s="1"/>
  <c r="K39" i="2"/>
  <c r="E40" i="3" s="1"/>
  <c r="E39" i="2"/>
  <c r="N38" i="2"/>
  <c r="K38" i="2"/>
  <c r="E39" i="3" s="1"/>
  <c r="E38" i="2"/>
  <c r="K37" i="2"/>
  <c r="E37" i="2"/>
  <c r="J15" i="2"/>
  <c r="I15" i="2"/>
  <c r="H15" i="2"/>
  <c r="G15" i="2"/>
  <c r="E15" i="2"/>
  <c r="N14" i="2"/>
  <c r="L14" i="2"/>
  <c r="K14" i="2"/>
  <c r="E15" i="3" s="1"/>
  <c r="F14" i="2"/>
  <c r="E14" i="2"/>
  <c r="N13" i="2"/>
  <c r="M13" i="2"/>
  <c r="L13" i="2"/>
  <c r="K13" i="2"/>
  <c r="E14" i="3" s="1"/>
  <c r="E72" i="3" s="1"/>
  <c r="F13" i="2"/>
  <c r="E13" i="2"/>
  <c r="N12" i="2"/>
  <c r="L12" i="2"/>
  <c r="K12" i="2"/>
  <c r="F12" i="2"/>
  <c r="E12" i="2"/>
  <c r="K11" i="2"/>
  <c r="E12" i="3" s="1"/>
  <c r="F11" i="2"/>
  <c r="M11" i="2" s="1"/>
  <c r="E11" i="2"/>
  <c r="N11" i="2" s="1"/>
  <c r="N10" i="2"/>
  <c r="L10" i="2"/>
  <c r="K10" i="2"/>
  <c r="E11" i="3" s="1"/>
  <c r="E69" i="3" s="1"/>
  <c r="F10" i="2"/>
  <c r="E10" i="2"/>
  <c r="N9" i="2"/>
  <c r="L9" i="2"/>
  <c r="K9" i="2"/>
  <c r="E10" i="3" s="1"/>
  <c r="F9" i="2"/>
  <c r="M9" i="2" s="1"/>
  <c r="E9" i="2"/>
  <c r="N8" i="2"/>
  <c r="L8" i="2"/>
  <c r="K8" i="2"/>
  <c r="F8" i="2" s="1"/>
  <c r="E8" i="2"/>
  <c r="N7" i="2"/>
  <c r="L7" i="2"/>
  <c r="K7" i="2"/>
  <c r="E8" i="3" s="1"/>
  <c r="E66" i="3" s="1"/>
  <c r="E7" i="2"/>
  <c r="F7" i="2" s="1"/>
  <c r="N6" i="2"/>
  <c r="L6" i="2"/>
  <c r="K6" i="2"/>
  <c r="F6" i="2"/>
  <c r="E6" i="2"/>
  <c r="N5" i="2"/>
  <c r="L5" i="2"/>
  <c r="K5" i="2"/>
  <c r="F5" i="2"/>
  <c r="M5" i="2" s="1"/>
  <c r="E5" i="2"/>
  <c r="K13" i="7" l="1"/>
  <c r="C68" i="7"/>
  <c r="C64" i="7"/>
  <c r="L6" i="7"/>
  <c r="M6" i="7" s="1"/>
  <c r="N6" i="7" s="1"/>
  <c r="O6" i="7" s="1"/>
  <c r="P6" i="7" s="1"/>
  <c r="Q6" i="7" s="1"/>
  <c r="R6" i="7" s="1"/>
  <c r="S6" i="7" s="1"/>
  <c r="T6" i="7" s="1"/>
  <c r="U6" i="7" s="1"/>
  <c r="F66" i="7"/>
  <c r="F67" i="7"/>
  <c r="E64" i="7"/>
  <c r="E16" i="7"/>
  <c r="F65" i="7"/>
  <c r="C66" i="7"/>
  <c r="H64" i="7"/>
  <c r="H16" i="7"/>
  <c r="K9" i="7"/>
  <c r="F69" i="7"/>
  <c r="E68" i="7"/>
  <c r="C70" i="7"/>
  <c r="D73" i="7"/>
  <c r="K73" i="7" s="1"/>
  <c r="K15" i="7"/>
  <c r="D72" i="7"/>
  <c r="K72" i="7" s="1"/>
  <c r="K14" i="7"/>
  <c r="E70" i="7"/>
  <c r="L37" i="7"/>
  <c r="M37" i="7" s="1"/>
  <c r="N37" i="7" s="1"/>
  <c r="O37" i="7" s="1"/>
  <c r="P37" i="7" s="1"/>
  <c r="Q37" i="7" s="1"/>
  <c r="R37" i="7" s="1"/>
  <c r="S37" i="7" s="1"/>
  <c r="T37" i="7" s="1"/>
  <c r="U37" i="7" s="1"/>
  <c r="V37" i="7" s="1"/>
  <c r="W37" i="7" s="1"/>
  <c r="X37" i="7" s="1"/>
  <c r="Y37" i="7" s="1"/>
  <c r="Z37" i="7" s="1"/>
  <c r="AA37" i="7" s="1"/>
  <c r="AB37" i="7" s="1"/>
  <c r="AC37" i="7" s="1"/>
  <c r="AD37" i="7" s="1"/>
  <c r="AE37" i="7" s="1"/>
  <c r="AF37" i="7" s="1"/>
  <c r="AG37" i="7" s="1"/>
  <c r="AH37" i="7" s="1"/>
  <c r="AI37" i="7" s="1"/>
  <c r="AJ37" i="7" s="1"/>
  <c r="AK37" i="7" s="1"/>
  <c r="AL37" i="7" s="1"/>
  <c r="AM37" i="7" s="1"/>
  <c r="AN37" i="7" s="1"/>
  <c r="AO37" i="7" s="1"/>
  <c r="AP37" i="7" s="1"/>
  <c r="AQ37" i="7" s="1"/>
  <c r="AR37" i="7" s="1"/>
  <c r="AS37" i="7" s="1"/>
  <c r="AT37" i="7" s="1"/>
  <c r="AU37" i="7" s="1"/>
  <c r="AV37" i="7" s="1"/>
  <c r="AW37" i="7" s="1"/>
  <c r="AX37" i="7" s="1"/>
  <c r="AY37" i="7" s="1"/>
  <c r="AZ37" i="7" s="1"/>
  <c r="BA37" i="7" s="1"/>
  <c r="BB37" i="7" s="1"/>
  <c r="BC37" i="7" s="1"/>
  <c r="BD37" i="7" s="1"/>
  <c r="BE37" i="7" s="1"/>
  <c r="BF37" i="7" s="1"/>
  <c r="BG37" i="7" s="1"/>
  <c r="BH37" i="7" s="1"/>
  <c r="BI37" i="7" s="1"/>
  <c r="BJ37" i="7" s="1"/>
  <c r="BK37" i="7" s="1"/>
  <c r="BL37" i="7" s="1"/>
  <c r="BM37" i="7" s="1"/>
  <c r="BN37" i="7" s="1"/>
  <c r="BO37" i="7" s="1"/>
  <c r="BP37" i="7" s="1"/>
  <c r="BQ37" i="7" s="1"/>
  <c r="BR37" i="7" s="1"/>
  <c r="BS37" i="7" s="1"/>
  <c r="BT37" i="7" s="1"/>
  <c r="BU37" i="7" s="1"/>
  <c r="BV37" i="7" s="1"/>
  <c r="BW37" i="7" s="1"/>
  <c r="BX37" i="7" s="1"/>
  <c r="BY37" i="7" s="1"/>
  <c r="BZ37" i="7" s="1"/>
  <c r="CA37" i="7" s="1"/>
  <c r="CB37" i="7" s="1"/>
  <c r="CC37" i="7" s="1"/>
  <c r="CD37" i="7" s="1"/>
  <c r="CE37" i="7" s="1"/>
  <c r="CF37" i="7" s="1"/>
  <c r="CG37" i="7" s="1"/>
  <c r="CH37" i="7" s="1"/>
  <c r="CI37" i="7" s="1"/>
  <c r="CJ37" i="7" s="1"/>
  <c r="CK37" i="7" s="1"/>
  <c r="CL37" i="7" s="1"/>
  <c r="CM37" i="7" s="1"/>
  <c r="CN37" i="7" s="1"/>
  <c r="CO37" i="7" s="1"/>
  <c r="CP37" i="7" s="1"/>
  <c r="CQ37" i="7" s="1"/>
  <c r="CR37" i="7" s="1"/>
  <c r="CS37" i="7" s="1"/>
  <c r="CT37" i="7" s="1"/>
  <c r="CU37" i="7" s="1"/>
  <c r="CV37" i="7" s="1"/>
  <c r="CW37" i="7" s="1"/>
  <c r="CX37" i="7" s="1"/>
  <c r="CY37" i="7" s="1"/>
  <c r="CZ37" i="7" s="1"/>
  <c r="DA37" i="7" s="1"/>
  <c r="DB37" i="7" s="1"/>
  <c r="DC37" i="7" s="1"/>
  <c r="DD37" i="7" s="1"/>
  <c r="DE37" i="7" s="1"/>
  <c r="DF37" i="7" s="1"/>
  <c r="DG37" i="7" s="1"/>
  <c r="DH37" i="7" s="1"/>
  <c r="DI37" i="7" s="1"/>
  <c r="DJ37" i="7" s="1"/>
  <c r="DK37" i="7" s="1"/>
  <c r="DL37" i="7" s="1"/>
  <c r="DM37" i="7" s="1"/>
  <c r="DN37" i="7" s="1"/>
  <c r="DO37" i="7" s="1"/>
  <c r="DP37" i="7" s="1"/>
  <c r="DQ37" i="7" s="1"/>
  <c r="DR37" i="7" s="1"/>
  <c r="DS37" i="7" s="1"/>
  <c r="DT37" i="7" s="1"/>
  <c r="DU37" i="7" s="1"/>
  <c r="DV37" i="7" s="1"/>
  <c r="DW37" i="7" s="1"/>
  <c r="DX37" i="7" s="1"/>
  <c r="DY37" i="7" s="1"/>
  <c r="DZ37" i="7" s="1"/>
  <c r="EA37" i="7" s="1"/>
  <c r="EB37" i="7" s="1"/>
  <c r="EC37" i="7" s="1"/>
  <c r="ED37" i="7" s="1"/>
  <c r="EE37" i="7" s="1"/>
  <c r="EF37" i="7" s="1"/>
  <c r="EG37" i="7" s="1"/>
  <c r="EH37" i="7" s="1"/>
  <c r="EI37" i="7" s="1"/>
  <c r="EJ37" i="7" s="1"/>
  <c r="EK37" i="7" s="1"/>
  <c r="EL37" i="7" s="1"/>
  <c r="EM37" i="7" s="1"/>
  <c r="EN37" i="7" s="1"/>
  <c r="EO37" i="7" s="1"/>
  <c r="EP37" i="7" s="1"/>
  <c r="EQ37" i="7" s="1"/>
  <c r="ER37" i="7" s="1"/>
  <c r="ES37" i="7" s="1"/>
  <c r="ET37" i="7" s="1"/>
  <c r="EU37" i="7" s="1"/>
  <c r="EV37" i="7" s="1"/>
  <c r="EW37" i="7" s="1"/>
  <c r="EX37" i="7" s="1"/>
  <c r="EY37" i="7" s="1"/>
  <c r="EZ37" i="7" s="1"/>
  <c r="FA37" i="7" s="1"/>
  <c r="FB37" i="7" s="1"/>
  <c r="FC37" i="7" s="1"/>
  <c r="FD37" i="7" s="1"/>
  <c r="FE37" i="7" s="1"/>
  <c r="FF37" i="7" s="1"/>
  <c r="FG37" i="7" s="1"/>
  <c r="FH37" i="7" s="1"/>
  <c r="FI37" i="7" s="1"/>
  <c r="FJ37" i="7" s="1"/>
  <c r="FK37" i="7" s="1"/>
  <c r="FL37" i="7" s="1"/>
  <c r="FM37" i="7" s="1"/>
  <c r="FN37" i="7" s="1"/>
  <c r="FO37" i="7" s="1"/>
  <c r="FP37" i="7" s="1"/>
  <c r="FQ37" i="7" s="1"/>
  <c r="FR37" i="7" s="1"/>
  <c r="FS37" i="7" s="1"/>
  <c r="FT37" i="7" s="1"/>
  <c r="FU37" i="7" s="1"/>
  <c r="FV37" i="7" s="1"/>
  <c r="FW37" i="7" s="1"/>
  <c r="FX37" i="7" s="1"/>
  <c r="FY37" i="7" s="1"/>
  <c r="FZ37" i="7" s="1"/>
  <c r="GA37" i="7" s="1"/>
  <c r="GB37" i="7" s="1"/>
  <c r="GC37" i="7" s="1"/>
  <c r="GD37" i="7" s="1"/>
  <c r="GE37" i="7" s="1"/>
  <c r="GF37" i="7" s="1"/>
  <c r="GG37" i="7" s="1"/>
  <c r="GH37" i="7" s="1"/>
  <c r="GI37" i="7" s="1"/>
  <c r="GJ37" i="7" s="1"/>
  <c r="GK37" i="7" s="1"/>
  <c r="GL37" i="7" s="1"/>
  <c r="GM37" i="7" s="1"/>
  <c r="GN37" i="7" s="1"/>
  <c r="GO37" i="7" s="1"/>
  <c r="GP37" i="7" s="1"/>
  <c r="GQ37" i="7" s="1"/>
  <c r="GR37" i="7" s="1"/>
  <c r="GS37" i="7" s="1"/>
  <c r="GT37" i="7" s="1"/>
  <c r="GU37" i="7" s="1"/>
  <c r="GV37" i="7" s="1"/>
  <c r="GW37" i="7" s="1"/>
  <c r="GX37" i="7" s="1"/>
  <c r="GY37" i="7" s="1"/>
  <c r="GZ37" i="7" s="1"/>
  <c r="HA37" i="7" s="1"/>
  <c r="HB37" i="7" s="1"/>
  <c r="HC37" i="7" s="1"/>
  <c r="K10" i="7"/>
  <c r="D69" i="7"/>
  <c r="K69" i="7" s="1"/>
  <c r="K11" i="7"/>
  <c r="K7" i="7"/>
  <c r="F71" i="7"/>
  <c r="F75" i="7"/>
  <c r="H73" i="7"/>
  <c r="C73" i="7"/>
  <c r="H74" i="7"/>
  <c r="E74" i="7"/>
  <c r="E42" i="7"/>
  <c r="K38" i="7"/>
  <c r="H75" i="7"/>
  <c r="H40" i="7"/>
  <c r="K39" i="7"/>
  <c r="E5" i="1"/>
  <c r="N11" i="4"/>
  <c r="L11" i="4"/>
  <c r="L15" i="4" s="1"/>
  <c r="L17" i="4" s="1"/>
  <c r="N73" i="4"/>
  <c r="L73" i="4"/>
  <c r="M70" i="4"/>
  <c r="E9" i="5"/>
  <c r="M8" i="4"/>
  <c r="N69" i="4"/>
  <c r="M69" i="4"/>
  <c r="L69" i="4"/>
  <c r="J75" i="4"/>
  <c r="L67" i="4"/>
  <c r="N67" i="4"/>
  <c r="M67" i="4"/>
  <c r="K68" i="4"/>
  <c r="N40" i="4"/>
  <c r="L40" i="4"/>
  <c r="H75" i="4"/>
  <c r="K75" i="4"/>
  <c r="N65" i="4"/>
  <c r="M65" i="4"/>
  <c r="L65" i="4"/>
  <c r="N71" i="4"/>
  <c r="M71" i="4"/>
  <c r="L71" i="4"/>
  <c r="N63" i="4"/>
  <c r="L63" i="4"/>
  <c r="M73" i="4"/>
  <c r="N7" i="4"/>
  <c r="N15" i="4" s="1"/>
  <c r="N17" i="4" s="1"/>
  <c r="L7" i="4"/>
  <c r="E13" i="5"/>
  <c r="M12" i="4"/>
  <c r="E41" i="4"/>
  <c r="N70" i="4"/>
  <c r="E66" i="5"/>
  <c r="F8" i="5"/>
  <c r="E70" i="5"/>
  <c r="O12" i="5"/>
  <c r="P12" i="5" s="1"/>
  <c r="Q12" i="5" s="1"/>
  <c r="R12" i="5" s="1"/>
  <c r="S12" i="5" s="1"/>
  <c r="T12" i="5" s="1"/>
  <c r="F12" i="5"/>
  <c r="N37" i="4"/>
  <c r="N41" i="4" s="1"/>
  <c r="N43" i="4" s="1"/>
  <c r="M39" i="4"/>
  <c r="L68" i="4"/>
  <c r="E6" i="5"/>
  <c r="G7" i="5"/>
  <c r="O69" i="5"/>
  <c r="P69" i="5" s="1"/>
  <c r="Q69" i="5" s="1"/>
  <c r="R69" i="5" s="1"/>
  <c r="S69" i="5" s="1"/>
  <c r="M6" i="4"/>
  <c r="N8" i="4"/>
  <c r="M10" i="4"/>
  <c r="N12" i="4"/>
  <c r="M14" i="4"/>
  <c r="O40" i="5"/>
  <c r="P40" i="5" s="1"/>
  <c r="Q40" i="5" s="1"/>
  <c r="R40" i="5" s="1"/>
  <c r="S40" i="5" s="1"/>
  <c r="I75" i="4"/>
  <c r="N68" i="4"/>
  <c r="K74" i="4"/>
  <c r="N9" i="5"/>
  <c r="M7" i="4"/>
  <c r="E69" i="5"/>
  <c r="F11" i="5"/>
  <c r="M11" i="4"/>
  <c r="E73" i="5"/>
  <c r="F15" i="5"/>
  <c r="O15" i="5"/>
  <c r="P15" i="5" s="1"/>
  <c r="Q15" i="5" s="1"/>
  <c r="R15" i="5" s="1"/>
  <c r="S15" i="5" s="1"/>
  <c r="T15" i="5" s="1"/>
  <c r="L39" i="4"/>
  <c r="L41" i="4" s="1"/>
  <c r="L43" i="4" s="1"/>
  <c r="M40" i="4"/>
  <c r="K41" i="4"/>
  <c r="E66" i="4"/>
  <c r="E74" i="4"/>
  <c r="C66" i="5"/>
  <c r="O8" i="5"/>
  <c r="P8" i="5" s="1"/>
  <c r="Q8" i="5" s="1"/>
  <c r="R8" i="5" s="1"/>
  <c r="S8" i="5" s="1"/>
  <c r="T8" i="5" s="1"/>
  <c r="E75" i="5"/>
  <c r="M64" i="4"/>
  <c r="M72" i="4"/>
  <c r="C68" i="5"/>
  <c r="O10" i="5"/>
  <c r="P10" i="5" s="1"/>
  <c r="Q10" i="5" s="1"/>
  <c r="R10" i="5" s="1"/>
  <c r="S10" i="5" s="1"/>
  <c r="E72" i="5"/>
  <c r="F14" i="5"/>
  <c r="O7" i="5"/>
  <c r="P7" i="5" s="1"/>
  <c r="Q7" i="5" s="1"/>
  <c r="R7" i="5" s="1"/>
  <c r="S7" i="5" s="1"/>
  <c r="T7" i="5" s="1"/>
  <c r="U7" i="5" s="1"/>
  <c r="O11" i="5"/>
  <c r="P11" i="5" s="1"/>
  <c r="Q11" i="5" s="1"/>
  <c r="R11" i="5" s="1"/>
  <c r="S11" i="5" s="1"/>
  <c r="T11" i="5" s="1"/>
  <c r="K64" i="5"/>
  <c r="K16" i="5"/>
  <c r="D71" i="5"/>
  <c r="N71" i="5" s="1"/>
  <c r="N13" i="5"/>
  <c r="E68" i="5"/>
  <c r="F10" i="5"/>
  <c r="L64" i="4"/>
  <c r="L72" i="4"/>
  <c r="E74" i="5"/>
  <c r="E42" i="5"/>
  <c r="F38" i="5"/>
  <c r="M38" i="4"/>
  <c r="O41" i="5"/>
  <c r="P41" i="5" s="1"/>
  <c r="Q41" i="5" s="1"/>
  <c r="R41" i="5" s="1"/>
  <c r="S41" i="5" s="1"/>
  <c r="N6" i="5"/>
  <c r="N8" i="5"/>
  <c r="C72" i="5"/>
  <c r="O72" i="5" s="1"/>
  <c r="P72" i="5" s="1"/>
  <c r="Q72" i="5" s="1"/>
  <c r="R72" i="5" s="1"/>
  <c r="S72" i="5" s="1"/>
  <c r="O14" i="5"/>
  <c r="P14" i="5" s="1"/>
  <c r="Q14" i="5" s="1"/>
  <c r="R14" i="5" s="1"/>
  <c r="S14" i="5" s="1"/>
  <c r="T14" i="5" s="1"/>
  <c r="D72" i="5"/>
  <c r="N72" i="5" s="1"/>
  <c r="N14" i="5"/>
  <c r="O65" i="5"/>
  <c r="P65" i="5" s="1"/>
  <c r="Q65" i="5" s="1"/>
  <c r="R65" i="5" s="1"/>
  <c r="S65" i="5" s="1"/>
  <c r="T65" i="5" s="1"/>
  <c r="N7" i="5"/>
  <c r="N11" i="5"/>
  <c r="K74" i="5"/>
  <c r="K39" i="5"/>
  <c r="C75" i="5"/>
  <c r="O75" i="5" s="1"/>
  <c r="P75" i="5" s="1"/>
  <c r="Q75" i="5" s="1"/>
  <c r="R75" i="5" s="1"/>
  <c r="S75" i="5" s="1"/>
  <c r="O39" i="5"/>
  <c r="P39" i="5" s="1"/>
  <c r="Q39" i="5" s="1"/>
  <c r="R39" i="5" s="1"/>
  <c r="S39" i="5" s="1"/>
  <c r="D75" i="5"/>
  <c r="N75" i="5" s="1"/>
  <c r="N39" i="5"/>
  <c r="C71" i="5"/>
  <c r="O13" i="5"/>
  <c r="P13" i="5" s="1"/>
  <c r="Q13" i="5" s="1"/>
  <c r="R13" i="5" s="1"/>
  <c r="S13" i="5" s="1"/>
  <c r="O73" i="5"/>
  <c r="P73" i="5" s="1"/>
  <c r="Q73" i="5" s="1"/>
  <c r="R73" i="5" s="1"/>
  <c r="S73" i="5" s="1"/>
  <c r="D73" i="5"/>
  <c r="N73" i="5" s="1"/>
  <c r="N15" i="5"/>
  <c r="O70" i="5"/>
  <c r="P70" i="5" s="1"/>
  <c r="Q70" i="5" s="1"/>
  <c r="R70" i="5" s="1"/>
  <c r="S70" i="5" s="1"/>
  <c r="C74" i="5"/>
  <c r="O74" i="5" s="1"/>
  <c r="P74" i="5" s="1"/>
  <c r="Q74" i="5" s="1"/>
  <c r="R74" i="5" s="1"/>
  <c r="S74" i="5" s="1"/>
  <c r="O38" i="5"/>
  <c r="P38" i="5" s="1"/>
  <c r="Q38" i="5" s="1"/>
  <c r="R38" i="5" s="1"/>
  <c r="S38" i="5" s="1"/>
  <c r="T38" i="5" s="1"/>
  <c r="N38" i="5"/>
  <c r="N64" i="2"/>
  <c r="F64" i="2"/>
  <c r="L64" i="2"/>
  <c r="N74" i="2"/>
  <c r="F74" i="2"/>
  <c r="M74" i="2" s="1"/>
  <c r="L74" i="2"/>
  <c r="M65" i="2"/>
  <c r="M64" i="2"/>
  <c r="N67" i="2"/>
  <c r="F67" i="2"/>
  <c r="L67" i="2"/>
  <c r="M7" i="2"/>
  <c r="F15" i="2"/>
  <c r="N15" i="2"/>
  <c r="N17" i="2" s="1"/>
  <c r="N66" i="2"/>
  <c r="F66" i="2"/>
  <c r="L66" i="2"/>
  <c r="M69" i="2"/>
  <c r="N72" i="2"/>
  <c r="F72" i="2"/>
  <c r="M72" i="2" s="1"/>
  <c r="L72" i="2"/>
  <c r="M68" i="2"/>
  <c r="N68" i="2"/>
  <c r="F68" i="2"/>
  <c r="L68" i="2"/>
  <c r="M70" i="2"/>
  <c r="N63" i="2"/>
  <c r="L63" i="2"/>
  <c r="L75" i="2" s="1"/>
  <c r="L77" i="2" s="1"/>
  <c r="E75" i="2"/>
  <c r="M66" i="2"/>
  <c r="M67" i="2"/>
  <c r="C65" i="3"/>
  <c r="O7" i="3"/>
  <c r="P7" i="3" s="1"/>
  <c r="Q7" i="3" s="1"/>
  <c r="R7" i="3" s="1"/>
  <c r="S7" i="3" s="1"/>
  <c r="F8" i="3"/>
  <c r="M6" i="2"/>
  <c r="M15" i="2" s="1"/>
  <c r="M17" i="2" s="1"/>
  <c r="E38" i="3"/>
  <c r="K41" i="2"/>
  <c r="K73" i="2"/>
  <c r="O40" i="3"/>
  <c r="P40" i="3" s="1"/>
  <c r="Q40" i="3" s="1"/>
  <c r="R40" i="3" s="1"/>
  <c r="S40" i="3" s="1"/>
  <c r="K63" i="2"/>
  <c r="F63" i="2" s="1"/>
  <c r="F75" i="2" s="1"/>
  <c r="P5" i="3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BN5" i="3" s="1"/>
  <c r="BO5" i="3" s="1"/>
  <c r="BP5" i="3" s="1"/>
  <c r="BQ5" i="3" s="1"/>
  <c r="BR5" i="3" s="1"/>
  <c r="BS5" i="3" s="1"/>
  <c r="BT5" i="3" s="1"/>
  <c r="BU5" i="3" s="1"/>
  <c r="BV5" i="3" s="1"/>
  <c r="BW5" i="3" s="1"/>
  <c r="BX5" i="3" s="1"/>
  <c r="BY5" i="3" s="1"/>
  <c r="BZ5" i="3" s="1"/>
  <c r="CA5" i="3" s="1"/>
  <c r="CB5" i="3" s="1"/>
  <c r="CC5" i="3" s="1"/>
  <c r="CD5" i="3" s="1"/>
  <c r="CE5" i="3" s="1"/>
  <c r="CF5" i="3" s="1"/>
  <c r="CG5" i="3" s="1"/>
  <c r="CH5" i="3" s="1"/>
  <c r="CI5" i="3" s="1"/>
  <c r="CJ5" i="3" s="1"/>
  <c r="CK5" i="3" s="1"/>
  <c r="CL5" i="3" s="1"/>
  <c r="CM5" i="3" s="1"/>
  <c r="CN5" i="3" s="1"/>
  <c r="CO5" i="3" s="1"/>
  <c r="CP5" i="3" s="1"/>
  <c r="CQ5" i="3" s="1"/>
  <c r="CR5" i="3" s="1"/>
  <c r="CS5" i="3" s="1"/>
  <c r="CT5" i="3" s="1"/>
  <c r="CU5" i="3" s="1"/>
  <c r="CV5" i="3" s="1"/>
  <c r="CW5" i="3" s="1"/>
  <c r="CX5" i="3" s="1"/>
  <c r="CY5" i="3" s="1"/>
  <c r="CZ5" i="3" s="1"/>
  <c r="DA5" i="3" s="1"/>
  <c r="DB5" i="3" s="1"/>
  <c r="DC5" i="3" s="1"/>
  <c r="DD5" i="3" s="1"/>
  <c r="DE5" i="3" s="1"/>
  <c r="DF5" i="3" s="1"/>
  <c r="DG5" i="3" s="1"/>
  <c r="DH5" i="3" s="1"/>
  <c r="DI5" i="3" s="1"/>
  <c r="DJ5" i="3" s="1"/>
  <c r="DK5" i="3" s="1"/>
  <c r="DL5" i="3" s="1"/>
  <c r="DM5" i="3" s="1"/>
  <c r="DN5" i="3" s="1"/>
  <c r="DO5" i="3" s="1"/>
  <c r="DP5" i="3" s="1"/>
  <c r="DQ5" i="3" s="1"/>
  <c r="DR5" i="3" s="1"/>
  <c r="DS5" i="3" s="1"/>
  <c r="DT5" i="3" s="1"/>
  <c r="DU5" i="3" s="1"/>
  <c r="DV5" i="3" s="1"/>
  <c r="DW5" i="3" s="1"/>
  <c r="DX5" i="3" s="1"/>
  <c r="DY5" i="3" s="1"/>
  <c r="DZ5" i="3" s="1"/>
  <c r="EA5" i="3" s="1"/>
  <c r="EB5" i="3" s="1"/>
  <c r="EC5" i="3" s="1"/>
  <c r="ED5" i="3" s="1"/>
  <c r="EE5" i="3" s="1"/>
  <c r="EF5" i="3" s="1"/>
  <c r="EG5" i="3" s="1"/>
  <c r="EH5" i="3" s="1"/>
  <c r="EI5" i="3" s="1"/>
  <c r="EJ5" i="3" s="1"/>
  <c r="EK5" i="3" s="1"/>
  <c r="EL5" i="3" s="1"/>
  <c r="EM5" i="3" s="1"/>
  <c r="EN5" i="3" s="1"/>
  <c r="EO5" i="3" s="1"/>
  <c r="EP5" i="3" s="1"/>
  <c r="EQ5" i="3" s="1"/>
  <c r="ER5" i="3" s="1"/>
  <c r="ES5" i="3" s="1"/>
  <c r="ET5" i="3" s="1"/>
  <c r="EU5" i="3" s="1"/>
  <c r="EV5" i="3" s="1"/>
  <c r="EW5" i="3" s="1"/>
  <c r="EX5" i="3" s="1"/>
  <c r="EY5" i="3" s="1"/>
  <c r="EZ5" i="3" s="1"/>
  <c r="FA5" i="3" s="1"/>
  <c r="FB5" i="3" s="1"/>
  <c r="FC5" i="3" s="1"/>
  <c r="FD5" i="3" s="1"/>
  <c r="FE5" i="3" s="1"/>
  <c r="FF5" i="3" s="1"/>
  <c r="FG5" i="3" s="1"/>
  <c r="FH5" i="3" s="1"/>
  <c r="FI5" i="3" s="1"/>
  <c r="FJ5" i="3" s="1"/>
  <c r="FK5" i="3" s="1"/>
  <c r="FL5" i="3" s="1"/>
  <c r="FM5" i="3" s="1"/>
  <c r="FN5" i="3" s="1"/>
  <c r="FO5" i="3" s="1"/>
  <c r="FP5" i="3" s="1"/>
  <c r="FQ5" i="3" s="1"/>
  <c r="FR5" i="3" s="1"/>
  <c r="FS5" i="3" s="1"/>
  <c r="FT5" i="3" s="1"/>
  <c r="FU5" i="3" s="1"/>
  <c r="FV5" i="3" s="1"/>
  <c r="FW5" i="3" s="1"/>
  <c r="FX5" i="3" s="1"/>
  <c r="FY5" i="3" s="1"/>
  <c r="FZ5" i="3" s="1"/>
  <c r="GA5" i="3" s="1"/>
  <c r="GB5" i="3" s="1"/>
  <c r="GC5" i="3" s="1"/>
  <c r="GD5" i="3" s="1"/>
  <c r="GE5" i="3" s="1"/>
  <c r="GF5" i="3" s="1"/>
  <c r="GG5" i="3" s="1"/>
  <c r="GH5" i="3" s="1"/>
  <c r="GI5" i="3" s="1"/>
  <c r="GJ5" i="3" s="1"/>
  <c r="GK5" i="3" s="1"/>
  <c r="GL5" i="3" s="1"/>
  <c r="GM5" i="3" s="1"/>
  <c r="GN5" i="3" s="1"/>
  <c r="GO5" i="3" s="1"/>
  <c r="GP5" i="3" s="1"/>
  <c r="GQ5" i="3" s="1"/>
  <c r="GR5" i="3" s="1"/>
  <c r="GS5" i="3" s="1"/>
  <c r="GT5" i="3" s="1"/>
  <c r="GU5" i="3" s="1"/>
  <c r="GV5" i="3" s="1"/>
  <c r="GW5" i="3" s="1"/>
  <c r="GX5" i="3" s="1"/>
  <c r="GY5" i="3" s="1"/>
  <c r="GZ5" i="3" s="1"/>
  <c r="HA5" i="3" s="1"/>
  <c r="HB5" i="3" s="1"/>
  <c r="HC5" i="3" s="1"/>
  <c r="HD5" i="3" s="1"/>
  <c r="HE5" i="3" s="1"/>
  <c r="HF5" i="3" s="1"/>
  <c r="C67" i="3"/>
  <c r="F37" i="2"/>
  <c r="N37" i="2"/>
  <c r="N39" i="2"/>
  <c r="L39" i="2"/>
  <c r="F39" i="2"/>
  <c r="M39" i="2" s="1"/>
  <c r="L37" i="2"/>
  <c r="N69" i="2"/>
  <c r="F69" i="2"/>
  <c r="L69" i="2"/>
  <c r="E65" i="3"/>
  <c r="F7" i="3"/>
  <c r="N71" i="2"/>
  <c r="F71" i="2"/>
  <c r="M71" i="2" s="1"/>
  <c r="L71" i="2"/>
  <c r="L38" i="2"/>
  <c r="F38" i="2"/>
  <c r="M38" i="2" s="1"/>
  <c r="N73" i="2"/>
  <c r="F73" i="2"/>
  <c r="L73" i="2"/>
  <c r="F70" i="3"/>
  <c r="G12" i="3"/>
  <c r="N65" i="2"/>
  <c r="F65" i="2"/>
  <c r="L65" i="2"/>
  <c r="E68" i="3"/>
  <c r="F10" i="3"/>
  <c r="E13" i="3"/>
  <c r="M12" i="2"/>
  <c r="K15" i="2"/>
  <c r="M8" i="2"/>
  <c r="E9" i="3"/>
  <c r="N70" i="2"/>
  <c r="F70" i="2"/>
  <c r="D70" i="3"/>
  <c r="N70" i="3" s="1"/>
  <c r="N12" i="3"/>
  <c r="L11" i="2"/>
  <c r="L15" i="2" s="1"/>
  <c r="L17" i="2" s="1"/>
  <c r="E40" i="2"/>
  <c r="E75" i="3"/>
  <c r="O39" i="3"/>
  <c r="P39" i="3" s="1"/>
  <c r="Q39" i="3" s="1"/>
  <c r="R39" i="3" s="1"/>
  <c r="S39" i="3" s="1"/>
  <c r="F39" i="3"/>
  <c r="G75" i="2"/>
  <c r="N7" i="3"/>
  <c r="N9" i="3"/>
  <c r="D71" i="3"/>
  <c r="N71" i="3" s="1"/>
  <c r="N13" i="3"/>
  <c r="E70" i="3"/>
  <c r="O70" i="3" s="1"/>
  <c r="P70" i="3" s="1"/>
  <c r="Q70" i="3" s="1"/>
  <c r="R70" i="3" s="1"/>
  <c r="S70" i="3" s="1"/>
  <c r="T70" i="3" s="1"/>
  <c r="O12" i="3"/>
  <c r="P12" i="3" s="1"/>
  <c r="Q12" i="3" s="1"/>
  <c r="R12" i="3" s="1"/>
  <c r="S12" i="3" s="1"/>
  <c r="T12" i="3" s="1"/>
  <c r="U12" i="3" s="1"/>
  <c r="K64" i="3"/>
  <c r="K16" i="3"/>
  <c r="C68" i="3"/>
  <c r="O10" i="3"/>
  <c r="P10" i="3" s="1"/>
  <c r="Q10" i="3" s="1"/>
  <c r="R10" i="3" s="1"/>
  <c r="S10" i="3" s="1"/>
  <c r="T10" i="3" s="1"/>
  <c r="D69" i="3"/>
  <c r="N69" i="3" s="1"/>
  <c r="N11" i="3"/>
  <c r="F11" i="3"/>
  <c r="E73" i="3"/>
  <c r="F15" i="3"/>
  <c r="E6" i="3"/>
  <c r="N6" i="3"/>
  <c r="O66" i="3"/>
  <c r="P66" i="3" s="1"/>
  <c r="Q66" i="3" s="1"/>
  <c r="R66" i="3" s="1"/>
  <c r="S66" i="3" s="1"/>
  <c r="O72" i="3"/>
  <c r="P72" i="3" s="1"/>
  <c r="Q72" i="3" s="1"/>
  <c r="R72" i="3" s="1"/>
  <c r="S72" i="3" s="1"/>
  <c r="N8" i="3"/>
  <c r="M10" i="2"/>
  <c r="M14" i="2"/>
  <c r="O8" i="3"/>
  <c r="P8" i="3" s="1"/>
  <c r="Q8" i="3" s="1"/>
  <c r="R8" i="3" s="1"/>
  <c r="S8" i="3" s="1"/>
  <c r="T8" i="3" s="1"/>
  <c r="F14" i="3"/>
  <c r="T14" i="3" s="1"/>
  <c r="C71" i="3"/>
  <c r="O13" i="3"/>
  <c r="P13" i="3" s="1"/>
  <c r="Q13" i="3" s="1"/>
  <c r="R13" i="3" s="1"/>
  <c r="S13" i="3" s="1"/>
  <c r="P37" i="3"/>
  <c r="Q37" i="3" s="1"/>
  <c r="R37" i="3" s="1"/>
  <c r="S37" i="3" s="1"/>
  <c r="T37" i="3" s="1"/>
  <c r="U37" i="3" s="1"/>
  <c r="V37" i="3" s="1"/>
  <c r="W37" i="3" s="1"/>
  <c r="X37" i="3" s="1"/>
  <c r="Y37" i="3" s="1"/>
  <c r="Z37" i="3" s="1"/>
  <c r="AA37" i="3" s="1"/>
  <c r="AB37" i="3" s="1"/>
  <c r="AC37" i="3" s="1"/>
  <c r="AD37" i="3" s="1"/>
  <c r="AE37" i="3" s="1"/>
  <c r="AF37" i="3" s="1"/>
  <c r="AG37" i="3" s="1"/>
  <c r="AH37" i="3" s="1"/>
  <c r="AI37" i="3" s="1"/>
  <c r="AJ37" i="3" s="1"/>
  <c r="AK37" i="3" s="1"/>
  <c r="AL37" i="3" s="1"/>
  <c r="AM37" i="3" s="1"/>
  <c r="AN37" i="3" s="1"/>
  <c r="AO37" i="3" s="1"/>
  <c r="AP37" i="3" s="1"/>
  <c r="AQ37" i="3" s="1"/>
  <c r="AR37" i="3" s="1"/>
  <c r="AS37" i="3" s="1"/>
  <c r="AT37" i="3" s="1"/>
  <c r="AU37" i="3" s="1"/>
  <c r="AV37" i="3" s="1"/>
  <c r="AW37" i="3" s="1"/>
  <c r="AX37" i="3" s="1"/>
  <c r="AY37" i="3" s="1"/>
  <c r="AZ37" i="3" s="1"/>
  <c r="BA37" i="3" s="1"/>
  <c r="BB37" i="3" s="1"/>
  <c r="BC37" i="3" s="1"/>
  <c r="BD37" i="3" s="1"/>
  <c r="BE37" i="3" s="1"/>
  <c r="BF37" i="3" s="1"/>
  <c r="BG37" i="3" s="1"/>
  <c r="BH37" i="3" s="1"/>
  <c r="BI37" i="3" s="1"/>
  <c r="BJ37" i="3" s="1"/>
  <c r="BK37" i="3" s="1"/>
  <c r="BL37" i="3" s="1"/>
  <c r="BM37" i="3" s="1"/>
  <c r="BN37" i="3" s="1"/>
  <c r="BO37" i="3" s="1"/>
  <c r="BP37" i="3" s="1"/>
  <c r="BQ37" i="3" s="1"/>
  <c r="BR37" i="3" s="1"/>
  <c r="BS37" i="3" s="1"/>
  <c r="BT37" i="3" s="1"/>
  <c r="BU37" i="3" s="1"/>
  <c r="BV37" i="3" s="1"/>
  <c r="BW37" i="3" s="1"/>
  <c r="BX37" i="3" s="1"/>
  <c r="BY37" i="3" s="1"/>
  <c r="BZ37" i="3" s="1"/>
  <c r="CA37" i="3" s="1"/>
  <c r="CB37" i="3" s="1"/>
  <c r="CC37" i="3" s="1"/>
  <c r="CD37" i="3" s="1"/>
  <c r="CE37" i="3" s="1"/>
  <c r="CF37" i="3" s="1"/>
  <c r="CG37" i="3" s="1"/>
  <c r="CH37" i="3" s="1"/>
  <c r="CI37" i="3" s="1"/>
  <c r="CJ37" i="3" s="1"/>
  <c r="CK37" i="3" s="1"/>
  <c r="CL37" i="3" s="1"/>
  <c r="CM37" i="3" s="1"/>
  <c r="CN37" i="3" s="1"/>
  <c r="CO37" i="3" s="1"/>
  <c r="CP37" i="3" s="1"/>
  <c r="CQ37" i="3" s="1"/>
  <c r="CR37" i="3" s="1"/>
  <c r="CS37" i="3" s="1"/>
  <c r="CT37" i="3" s="1"/>
  <c r="CU37" i="3" s="1"/>
  <c r="CV37" i="3" s="1"/>
  <c r="CW37" i="3" s="1"/>
  <c r="CX37" i="3" s="1"/>
  <c r="CY37" i="3" s="1"/>
  <c r="CZ37" i="3" s="1"/>
  <c r="DA37" i="3" s="1"/>
  <c r="DB37" i="3" s="1"/>
  <c r="DC37" i="3" s="1"/>
  <c r="DD37" i="3" s="1"/>
  <c r="DE37" i="3" s="1"/>
  <c r="DF37" i="3" s="1"/>
  <c r="DG37" i="3" s="1"/>
  <c r="DH37" i="3" s="1"/>
  <c r="DI37" i="3" s="1"/>
  <c r="DJ37" i="3" s="1"/>
  <c r="DK37" i="3" s="1"/>
  <c r="DL37" i="3" s="1"/>
  <c r="DM37" i="3" s="1"/>
  <c r="DN37" i="3" s="1"/>
  <c r="DO37" i="3" s="1"/>
  <c r="DP37" i="3" s="1"/>
  <c r="DQ37" i="3" s="1"/>
  <c r="DR37" i="3" s="1"/>
  <c r="DS37" i="3" s="1"/>
  <c r="DT37" i="3" s="1"/>
  <c r="DU37" i="3" s="1"/>
  <c r="DV37" i="3" s="1"/>
  <c r="DW37" i="3" s="1"/>
  <c r="DX37" i="3" s="1"/>
  <c r="DY37" i="3" s="1"/>
  <c r="DZ37" i="3" s="1"/>
  <c r="EA37" i="3" s="1"/>
  <c r="EB37" i="3" s="1"/>
  <c r="EC37" i="3" s="1"/>
  <c r="ED37" i="3" s="1"/>
  <c r="EE37" i="3" s="1"/>
  <c r="EF37" i="3" s="1"/>
  <c r="EG37" i="3" s="1"/>
  <c r="EH37" i="3" s="1"/>
  <c r="EI37" i="3" s="1"/>
  <c r="EJ37" i="3" s="1"/>
  <c r="EK37" i="3" s="1"/>
  <c r="EL37" i="3" s="1"/>
  <c r="EM37" i="3" s="1"/>
  <c r="EN37" i="3" s="1"/>
  <c r="EO37" i="3" s="1"/>
  <c r="EP37" i="3" s="1"/>
  <c r="EQ37" i="3" s="1"/>
  <c r="ER37" i="3" s="1"/>
  <c r="ES37" i="3" s="1"/>
  <c r="ET37" i="3" s="1"/>
  <c r="EU37" i="3" s="1"/>
  <c r="EV37" i="3" s="1"/>
  <c r="EW37" i="3" s="1"/>
  <c r="EX37" i="3" s="1"/>
  <c r="EY37" i="3" s="1"/>
  <c r="EZ37" i="3" s="1"/>
  <c r="FA37" i="3" s="1"/>
  <c r="FB37" i="3" s="1"/>
  <c r="FC37" i="3" s="1"/>
  <c r="FD37" i="3" s="1"/>
  <c r="FE37" i="3" s="1"/>
  <c r="FF37" i="3" s="1"/>
  <c r="FG37" i="3" s="1"/>
  <c r="FH37" i="3" s="1"/>
  <c r="FI37" i="3" s="1"/>
  <c r="FJ37" i="3" s="1"/>
  <c r="FK37" i="3" s="1"/>
  <c r="FL37" i="3" s="1"/>
  <c r="FM37" i="3" s="1"/>
  <c r="FN37" i="3" s="1"/>
  <c r="FO37" i="3" s="1"/>
  <c r="FP37" i="3" s="1"/>
  <c r="FQ37" i="3" s="1"/>
  <c r="FR37" i="3" s="1"/>
  <c r="FS37" i="3" s="1"/>
  <c r="FT37" i="3" s="1"/>
  <c r="FU37" i="3" s="1"/>
  <c r="FV37" i="3" s="1"/>
  <c r="FW37" i="3" s="1"/>
  <c r="FX37" i="3" s="1"/>
  <c r="FY37" i="3" s="1"/>
  <c r="FZ37" i="3" s="1"/>
  <c r="GA37" i="3" s="1"/>
  <c r="GB37" i="3" s="1"/>
  <c r="GC37" i="3" s="1"/>
  <c r="GD37" i="3" s="1"/>
  <c r="GE37" i="3" s="1"/>
  <c r="GF37" i="3" s="1"/>
  <c r="GG37" i="3" s="1"/>
  <c r="GH37" i="3" s="1"/>
  <c r="GI37" i="3" s="1"/>
  <c r="GJ37" i="3" s="1"/>
  <c r="GK37" i="3" s="1"/>
  <c r="GL37" i="3" s="1"/>
  <c r="GM37" i="3" s="1"/>
  <c r="GN37" i="3" s="1"/>
  <c r="GO37" i="3" s="1"/>
  <c r="GP37" i="3" s="1"/>
  <c r="GQ37" i="3" s="1"/>
  <c r="GR37" i="3" s="1"/>
  <c r="GS37" i="3" s="1"/>
  <c r="GT37" i="3" s="1"/>
  <c r="GU37" i="3" s="1"/>
  <c r="GV37" i="3" s="1"/>
  <c r="GW37" i="3" s="1"/>
  <c r="GX37" i="3" s="1"/>
  <c r="GY37" i="3" s="1"/>
  <c r="GZ37" i="3" s="1"/>
  <c r="HA37" i="3" s="1"/>
  <c r="HB37" i="3" s="1"/>
  <c r="HC37" i="3" s="1"/>
  <c r="HD37" i="3" s="1"/>
  <c r="HE37" i="3" s="1"/>
  <c r="HF37" i="3" s="1"/>
  <c r="O69" i="3"/>
  <c r="P69" i="3" s="1"/>
  <c r="Q69" i="3" s="1"/>
  <c r="R69" i="3" s="1"/>
  <c r="S69" i="3" s="1"/>
  <c r="C73" i="3"/>
  <c r="O73" i="3" s="1"/>
  <c r="P73" i="3" s="1"/>
  <c r="Q73" i="3" s="1"/>
  <c r="R73" i="3" s="1"/>
  <c r="S73" i="3" s="1"/>
  <c r="O15" i="3"/>
  <c r="P15" i="3" s="1"/>
  <c r="Q15" i="3" s="1"/>
  <c r="R15" i="3" s="1"/>
  <c r="S15" i="3" s="1"/>
  <c r="O75" i="3"/>
  <c r="P75" i="3" s="1"/>
  <c r="Q75" i="3" s="1"/>
  <c r="R75" i="3" s="1"/>
  <c r="S75" i="3" s="1"/>
  <c r="K39" i="3"/>
  <c r="F72" i="7" l="1"/>
  <c r="F74" i="7"/>
  <c r="G71" i="7"/>
  <c r="F68" i="7"/>
  <c r="F16" i="7"/>
  <c r="F64" i="7"/>
  <c r="F70" i="7"/>
  <c r="G75" i="7"/>
  <c r="H76" i="7"/>
  <c r="E76" i="7"/>
  <c r="G67" i="7"/>
  <c r="H41" i="7"/>
  <c r="G69" i="7"/>
  <c r="H42" i="7"/>
  <c r="F73" i="7"/>
  <c r="G65" i="7"/>
  <c r="G66" i="7"/>
  <c r="M15" i="4"/>
  <c r="M17" i="4" s="1"/>
  <c r="C13" i="1" s="1"/>
  <c r="O71" i="5"/>
  <c r="P71" i="5" s="1"/>
  <c r="Q71" i="5" s="1"/>
  <c r="R71" i="5" s="1"/>
  <c r="S71" i="5" s="1"/>
  <c r="K75" i="5"/>
  <c r="K40" i="5"/>
  <c r="F68" i="5"/>
  <c r="G10" i="5"/>
  <c r="F39" i="5"/>
  <c r="F41" i="4"/>
  <c r="M37" i="4"/>
  <c r="M41" i="4" s="1"/>
  <c r="M43" i="4" s="1"/>
  <c r="C12" i="1" s="1"/>
  <c r="U15" i="5"/>
  <c r="F15" i="4"/>
  <c r="U38" i="5"/>
  <c r="U14" i="5"/>
  <c r="F72" i="5"/>
  <c r="T72" i="5" s="1"/>
  <c r="G14" i="5"/>
  <c r="F73" i="5"/>
  <c r="G15" i="5"/>
  <c r="U11" i="5"/>
  <c r="F74" i="5"/>
  <c r="T74" i="5" s="1"/>
  <c r="G38" i="5"/>
  <c r="O66" i="5"/>
  <c r="F70" i="5"/>
  <c r="T70" i="5" s="1"/>
  <c r="G12" i="5"/>
  <c r="T10" i="5"/>
  <c r="M74" i="4"/>
  <c r="N74" i="4"/>
  <c r="L74" i="4"/>
  <c r="U12" i="5"/>
  <c r="M68" i="4"/>
  <c r="K76" i="5"/>
  <c r="O68" i="5"/>
  <c r="M66" i="4"/>
  <c r="N66" i="4"/>
  <c r="N75" i="4" s="1"/>
  <c r="N77" i="4" s="1"/>
  <c r="L66" i="4"/>
  <c r="L75" i="4" s="1"/>
  <c r="L77" i="4" s="1"/>
  <c r="F69" i="5"/>
  <c r="T69" i="5" s="1"/>
  <c r="G11" i="5"/>
  <c r="G65" i="5"/>
  <c r="U65" i="5" s="1"/>
  <c r="H7" i="5"/>
  <c r="V7" i="5" s="1"/>
  <c r="E75" i="4"/>
  <c r="T73" i="5"/>
  <c r="E16" i="5"/>
  <c r="E64" i="5"/>
  <c r="F6" i="5"/>
  <c r="O6" i="5"/>
  <c r="P6" i="5" s="1"/>
  <c r="Q6" i="5" s="1"/>
  <c r="R6" i="5" s="1"/>
  <c r="S6" i="5" s="1"/>
  <c r="T6" i="5" s="1"/>
  <c r="F66" i="5"/>
  <c r="G8" i="5"/>
  <c r="E71" i="5"/>
  <c r="F13" i="5"/>
  <c r="T13" i="5" s="1"/>
  <c r="F75" i="4"/>
  <c r="M63" i="4"/>
  <c r="E67" i="5"/>
  <c r="O67" i="5" s="1"/>
  <c r="F9" i="5"/>
  <c r="O9" i="5"/>
  <c r="P9" i="5" s="1"/>
  <c r="Q9" i="5" s="1"/>
  <c r="R9" i="5" s="1"/>
  <c r="S9" i="5" s="1"/>
  <c r="T9" i="5" s="1"/>
  <c r="F66" i="3"/>
  <c r="G8" i="3"/>
  <c r="F65" i="3"/>
  <c r="G7" i="3"/>
  <c r="F73" i="3"/>
  <c r="G15" i="3"/>
  <c r="O68" i="3"/>
  <c r="E67" i="3"/>
  <c r="F9" i="3"/>
  <c r="T7" i="3"/>
  <c r="U7" i="3" s="1"/>
  <c r="F40" i="2"/>
  <c r="M40" i="2" s="1"/>
  <c r="L40" i="2"/>
  <c r="N40" i="2"/>
  <c r="M37" i="2"/>
  <c r="M41" i="2" s="1"/>
  <c r="M43" i="2" s="1"/>
  <c r="F41" i="2"/>
  <c r="O65" i="3"/>
  <c r="F75" i="3"/>
  <c r="T75" i="3" s="1"/>
  <c r="G39" i="3"/>
  <c r="N41" i="2"/>
  <c r="N43" i="2" s="1"/>
  <c r="M63" i="2"/>
  <c r="K75" i="2"/>
  <c r="N75" i="2"/>
  <c r="N77" i="2" s="1"/>
  <c r="T13" i="3"/>
  <c r="F69" i="3"/>
  <c r="G11" i="3"/>
  <c r="E41" i="2"/>
  <c r="G70" i="3"/>
  <c r="U70" i="3" s="1"/>
  <c r="H12" i="3"/>
  <c r="T11" i="3"/>
  <c r="U11" i="3" s="1"/>
  <c r="M73" i="2"/>
  <c r="U8" i="3"/>
  <c r="K75" i="3"/>
  <c r="K76" i="3" s="1"/>
  <c r="K40" i="3"/>
  <c r="E71" i="3"/>
  <c r="O71" i="3" s="1"/>
  <c r="F13" i="3"/>
  <c r="L41" i="2"/>
  <c r="L43" i="2" s="1"/>
  <c r="O9" i="3"/>
  <c r="P9" i="3" s="1"/>
  <c r="Q9" i="3" s="1"/>
  <c r="R9" i="3" s="1"/>
  <c r="S9" i="3" s="1"/>
  <c r="T9" i="3" s="1"/>
  <c r="T73" i="3"/>
  <c r="T69" i="3"/>
  <c r="E64" i="3"/>
  <c r="E16" i="3"/>
  <c r="O6" i="3"/>
  <c r="P6" i="3" s="1"/>
  <c r="Q6" i="3" s="1"/>
  <c r="R6" i="3" s="1"/>
  <c r="S6" i="3" s="1"/>
  <c r="T6" i="3" s="1"/>
  <c r="F6" i="3"/>
  <c r="T39" i="3"/>
  <c r="T15" i="3"/>
  <c r="U15" i="3" s="1"/>
  <c r="F72" i="3"/>
  <c r="T72" i="3" s="1"/>
  <c r="G14" i="3"/>
  <c r="T66" i="3"/>
  <c r="V12" i="3"/>
  <c r="F68" i="3"/>
  <c r="G10" i="3"/>
  <c r="O67" i="3"/>
  <c r="E74" i="3"/>
  <c r="O74" i="3" s="1"/>
  <c r="E42" i="3"/>
  <c r="F38" i="3"/>
  <c r="O38" i="3"/>
  <c r="F76" i="7" l="1"/>
  <c r="G72" i="7"/>
  <c r="G73" i="7"/>
  <c r="G64" i="7"/>
  <c r="G16" i="7"/>
  <c r="G68" i="7"/>
  <c r="G70" i="7"/>
  <c r="F42" i="7"/>
  <c r="G74" i="7"/>
  <c r="G42" i="7"/>
  <c r="U13" i="5"/>
  <c r="E76" i="5"/>
  <c r="O64" i="5"/>
  <c r="U10" i="5"/>
  <c r="G74" i="5"/>
  <c r="U74" i="5" s="1"/>
  <c r="H38" i="5"/>
  <c r="G68" i="5"/>
  <c r="H10" i="5"/>
  <c r="F75" i="5"/>
  <c r="T75" i="5" s="1"/>
  <c r="G39" i="5"/>
  <c r="G66" i="5"/>
  <c r="H8" i="5"/>
  <c r="T39" i="5"/>
  <c r="G73" i="5"/>
  <c r="U73" i="5" s="1"/>
  <c r="H15" i="5"/>
  <c r="M75" i="4"/>
  <c r="M77" i="4" s="1"/>
  <c r="C14" i="1" s="1"/>
  <c r="F67" i="5"/>
  <c r="G9" i="5"/>
  <c r="U6" i="5"/>
  <c r="P66" i="5"/>
  <c r="Q66" i="5" s="1"/>
  <c r="R66" i="5" s="1"/>
  <c r="S66" i="5" s="1"/>
  <c r="T66" i="5" s="1"/>
  <c r="U66" i="5" s="1"/>
  <c r="V15" i="5"/>
  <c r="F71" i="5"/>
  <c r="G13" i="5"/>
  <c r="G69" i="5"/>
  <c r="U69" i="5" s="1"/>
  <c r="H11" i="5"/>
  <c r="V11" i="5" s="1"/>
  <c r="U9" i="5"/>
  <c r="U8" i="5"/>
  <c r="K41" i="5"/>
  <c r="F40" i="5"/>
  <c r="P67" i="5"/>
  <c r="Q67" i="5" s="1"/>
  <c r="R67" i="5" s="1"/>
  <c r="S67" i="5" s="1"/>
  <c r="T67" i="5" s="1"/>
  <c r="F64" i="5"/>
  <c r="G6" i="5"/>
  <c r="F16" i="5"/>
  <c r="P68" i="5"/>
  <c r="Q68" i="5" s="1"/>
  <c r="R68" i="5" s="1"/>
  <c r="S68" i="5" s="1"/>
  <c r="T68" i="5" s="1"/>
  <c r="G70" i="5"/>
  <c r="U70" i="5" s="1"/>
  <c r="H12" i="5"/>
  <c r="V12" i="5" s="1"/>
  <c r="G72" i="5"/>
  <c r="U72" i="5" s="1"/>
  <c r="H14" i="5"/>
  <c r="H65" i="5"/>
  <c r="V65" i="5" s="1"/>
  <c r="I7" i="5"/>
  <c r="T71" i="5"/>
  <c r="V70" i="3"/>
  <c r="P71" i="3"/>
  <c r="Q71" i="3" s="1"/>
  <c r="R71" i="3" s="1"/>
  <c r="S71" i="3" s="1"/>
  <c r="T71" i="3" s="1"/>
  <c r="U73" i="3"/>
  <c r="H70" i="3"/>
  <c r="I12" i="3"/>
  <c r="W12" i="3" s="1"/>
  <c r="F67" i="3"/>
  <c r="G9" i="3"/>
  <c r="U9" i="3" s="1"/>
  <c r="G72" i="3"/>
  <c r="U72" i="3" s="1"/>
  <c r="H14" i="3"/>
  <c r="E76" i="3"/>
  <c r="O64" i="3"/>
  <c r="U69" i="3"/>
  <c r="P65" i="3"/>
  <c r="Q65" i="3" s="1"/>
  <c r="R65" i="3" s="1"/>
  <c r="S65" i="3" s="1"/>
  <c r="T65" i="3" s="1"/>
  <c r="G68" i="3"/>
  <c r="H10" i="3"/>
  <c r="G69" i="3"/>
  <c r="H11" i="3"/>
  <c r="M75" i="2"/>
  <c r="M77" i="2" s="1"/>
  <c r="U39" i="3"/>
  <c r="U10" i="3"/>
  <c r="P68" i="3"/>
  <c r="Q68" i="3" s="1"/>
  <c r="R68" i="3" s="1"/>
  <c r="S68" i="3" s="1"/>
  <c r="T68" i="3" s="1"/>
  <c r="U68" i="3" s="1"/>
  <c r="G66" i="3"/>
  <c r="H8" i="3"/>
  <c r="V8" i="3" s="1"/>
  <c r="P74" i="3"/>
  <c r="Q74" i="3" s="1"/>
  <c r="R74" i="3" s="1"/>
  <c r="S74" i="3" s="1"/>
  <c r="P38" i="3"/>
  <c r="Q38" i="3" s="1"/>
  <c r="R38" i="3" s="1"/>
  <c r="S38" i="3" s="1"/>
  <c r="T38" i="3" s="1"/>
  <c r="F64" i="3"/>
  <c r="F16" i="3"/>
  <c r="G6" i="3"/>
  <c r="F71" i="3"/>
  <c r="G13" i="3"/>
  <c r="U13" i="3" s="1"/>
  <c r="K41" i="3"/>
  <c r="F41" i="3" s="1"/>
  <c r="F40" i="3"/>
  <c r="G73" i="3"/>
  <c r="H15" i="3"/>
  <c r="V15" i="3" s="1"/>
  <c r="U6" i="3"/>
  <c r="G75" i="3"/>
  <c r="U75" i="3" s="1"/>
  <c r="H39" i="3"/>
  <c r="P67" i="3"/>
  <c r="Q67" i="3" s="1"/>
  <c r="R67" i="3" s="1"/>
  <c r="S67" i="3" s="1"/>
  <c r="T67" i="3" s="1"/>
  <c r="F74" i="3"/>
  <c r="F42" i="3"/>
  <c r="G38" i="3"/>
  <c r="U66" i="3"/>
  <c r="U14" i="3"/>
  <c r="G65" i="3"/>
  <c r="H7" i="3"/>
  <c r="V7" i="3" s="1"/>
  <c r="I41" i="7" l="1"/>
  <c r="I69" i="7"/>
  <c r="I67" i="7"/>
  <c r="G76" i="7"/>
  <c r="F41" i="5"/>
  <c r="K42" i="5"/>
  <c r="G71" i="5"/>
  <c r="U71" i="5" s="1"/>
  <c r="H13" i="5"/>
  <c r="H66" i="5"/>
  <c r="I8" i="5"/>
  <c r="V9" i="5"/>
  <c r="G40" i="5"/>
  <c r="H40" i="5" s="1"/>
  <c r="I40" i="5" s="1"/>
  <c r="J40" i="5" s="1"/>
  <c r="T40" i="5"/>
  <c r="U39" i="5"/>
  <c r="H74" i="5"/>
  <c r="V74" i="5" s="1"/>
  <c r="I38" i="5"/>
  <c r="V13" i="5"/>
  <c r="I65" i="5"/>
  <c r="W65" i="5" s="1"/>
  <c r="X65" i="5" s="1"/>
  <c r="Y65" i="5" s="1"/>
  <c r="Z65" i="5" s="1"/>
  <c r="AA65" i="5" s="1"/>
  <c r="AB65" i="5" s="1"/>
  <c r="AC65" i="5" s="1"/>
  <c r="AD65" i="5" s="1"/>
  <c r="AE65" i="5" s="1"/>
  <c r="AF65" i="5" s="1"/>
  <c r="AG65" i="5" s="1"/>
  <c r="AH65" i="5" s="1"/>
  <c r="AI65" i="5" s="1"/>
  <c r="AJ65" i="5" s="1"/>
  <c r="AK65" i="5" s="1"/>
  <c r="AL65" i="5" s="1"/>
  <c r="AM65" i="5" s="1"/>
  <c r="AN65" i="5" s="1"/>
  <c r="AO65" i="5" s="1"/>
  <c r="AP65" i="5" s="1"/>
  <c r="AQ65" i="5" s="1"/>
  <c r="AR65" i="5" s="1"/>
  <c r="AS65" i="5" s="1"/>
  <c r="AT65" i="5" s="1"/>
  <c r="AU65" i="5" s="1"/>
  <c r="AV65" i="5" s="1"/>
  <c r="AW65" i="5" s="1"/>
  <c r="AX65" i="5" s="1"/>
  <c r="AY65" i="5" s="1"/>
  <c r="AZ65" i="5" s="1"/>
  <c r="BA65" i="5" s="1"/>
  <c r="BB65" i="5" s="1"/>
  <c r="BC65" i="5" s="1"/>
  <c r="BD65" i="5" s="1"/>
  <c r="BE65" i="5" s="1"/>
  <c r="BF65" i="5" s="1"/>
  <c r="BG65" i="5" s="1"/>
  <c r="BH65" i="5" s="1"/>
  <c r="BI65" i="5" s="1"/>
  <c r="BJ65" i="5" s="1"/>
  <c r="BK65" i="5" s="1"/>
  <c r="BL65" i="5" s="1"/>
  <c r="BM65" i="5" s="1"/>
  <c r="BN65" i="5" s="1"/>
  <c r="BO65" i="5" s="1"/>
  <c r="BP65" i="5" s="1"/>
  <c r="BQ65" i="5" s="1"/>
  <c r="BR65" i="5" s="1"/>
  <c r="BS65" i="5" s="1"/>
  <c r="BT65" i="5" s="1"/>
  <c r="BU65" i="5" s="1"/>
  <c r="BV65" i="5" s="1"/>
  <c r="BW65" i="5" s="1"/>
  <c r="BX65" i="5" s="1"/>
  <c r="BY65" i="5" s="1"/>
  <c r="BZ65" i="5" s="1"/>
  <c r="CA65" i="5" s="1"/>
  <c r="CB65" i="5" s="1"/>
  <c r="CC65" i="5" s="1"/>
  <c r="CD65" i="5" s="1"/>
  <c r="CE65" i="5" s="1"/>
  <c r="CF65" i="5" s="1"/>
  <c r="CG65" i="5" s="1"/>
  <c r="CH65" i="5" s="1"/>
  <c r="CI65" i="5" s="1"/>
  <c r="CJ65" i="5" s="1"/>
  <c r="CK65" i="5" s="1"/>
  <c r="CL65" i="5" s="1"/>
  <c r="CM65" i="5" s="1"/>
  <c r="CN65" i="5" s="1"/>
  <c r="CO65" i="5" s="1"/>
  <c r="CP65" i="5" s="1"/>
  <c r="CQ65" i="5" s="1"/>
  <c r="CR65" i="5" s="1"/>
  <c r="CS65" i="5" s="1"/>
  <c r="CT65" i="5" s="1"/>
  <c r="CU65" i="5" s="1"/>
  <c r="CV65" i="5" s="1"/>
  <c r="CW65" i="5" s="1"/>
  <c r="CX65" i="5" s="1"/>
  <c r="CY65" i="5" s="1"/>
  <c r="CZ65" i="5" s="1"/>
  <c r="DA65" i="5" s="1"/>
  <c r="DB65" i="5" s="1"/>
  <c r="DC65" i="5" s="1"/>
  <c r="DD65" i="5" s="1"/>
  <c r="DE65" i="5" s="1"/>
  <c r="DF65" i="5" s="1"/>
  <c r="DG65" i="5" s="1"/>
  <c r="DH65" i="5" s="1"/>
  <c r="DI65" i="5" s="1"/>
  <c r="DJ65" i="5" s="1"/>
  <c r="DK65" i="5" s="1"/>
  <c r="DL65" i="5" s="1"/>
  <c r="DM65" i="5" s="1"/>
  <c r="DN65" i="5" s="1"/>
  <c r="DO65" i="5" s="1"/>
  <c r="DP65" i="5" s="1"/>
  <c r="DQ65" i="5" s="1"/>
  <c r="DR65" i="5" s="1"/>
  <c r="DS65" i="5" s="1"/>
  <c r="DT65" i="5" s="1"/>
  <c r="DU65" i="5" s="1"/>
  <c r="DV65" i="5" s="1"/>
  <c r="DW65" i="5" s="1"/>
  <c r="DX65" i="5" s="1"/>
  <c r="DY65" i="5" s="1"/>
  <c r="DZ65" i="5" s="1"/>
  <c r="EA65" i="5" s="1"/>
  <c r="EB65" i="5" s="1"/>
  <c r="EC65" i="5" s="1"/>
  <c r="ED65" i="5" s="1"/>
  <c r="EE65" i="5" s="1"/>
  <c r="EF65" i="5" s="1"/>
  <c r="EG65" i="5" s="1"/>
  <c r="EH65" i="5" s="1"/>
  <c r="EI65" i="5" s="1"/>
  <c r="EJ65" i="5" s="1"/>
  <c r="EK65" i="5" s="1"/>
  <c r="EL65" i="5" s="1"/>
  <c r="EM65" i="5" s="1"/>
  <c r="EN65" i="5" s="1"/>
  <c r="EO65" i="5" s="1"/>
  <c r="EP65" i="5" s="1"/>
  <c r="EQ65" i="5" s="1"/>
  <c r="ER65" i="5" s="1"/>
  <c r="ES65" i="5" s="1"/>
  <c r="ET65" i="5" s="1"/>
  <c r="EU65" i="5" s="1"/>
  <c r="EV65" i="5" s="1"/>
  <c r="EW65" i="5" s="1"/>
  <c r="EX65" i="5" s="1"/>
  <c r="EY65" i="5" s="1"/>
  <c r="EZ65" i="5" s="1"/>
  <c r="FA65" i="5" s="1"/>
  <c r="FB65" i="5" s="1"/>
  <c r="FC65" i="5" s="1"/>
  <c r="FD65" i="5" s="1"/>
  <c r="FE65" i="5" s="1"/>
  <c r="FF65" i="5" s="1"/>
  <c r="FG65" i="5" s="1"/>
  <c r="FH65" i="5" s="1"/>
  <c r="FI65" i="5" s="1"/>
  <c r="FJ65" i="5" s="1"/>
  <c r="FK65" i="5" s="1"/>
  <c r="FL65" i="5" s="1"/>
  <c r="FM65" i="5" s="1"/>
  <c r="FN65" i="5" s="1"/>
  <c r="FO65" i="5" s="1"/>
  <c r="FP65" i="5" s="1"/>
  <c r="FQ65" i="5" s="1"/>
  <c r="FR65" i="5" s="1"/>
  <c r="FS65" i="5" s="1"/>
  <c r="FT65" i="5" s="1"/>
  <c r="FU65" i="5" s="1"/>
  <c r="FV65" i="5" s="1"/>
  <c r="FW65" i="5" s="1"/>
  <c r="FX65" i="5" s="1"/>
  <c r="FY65" i="5" s="1"/>
  <c r="FZ65" i="5" s="1"/>
  <c r="GA65" i="5" s="1"/>
  <c r="GB65" i="5" s="1"/>
  <c r="GC65" i="5" s="1"/>
  <c r="GD65" i="5" s="1"/>
  <c r="GE65" i="5" s="1"/>
  <c r="GF65" i="5" s="1"/>
  <c r="GG65" i="5" s="1"/>
  <c r="GH65" i="5" s="1"/>
  <c r="GI65" i="5" s="1"/>
  <c r="GJ65" i="5" s="1"/>
  <c r="GK65" i="5" s="1"/>
  <c r="GL65" i="5" s="1"/>
  <c r="GM65" i="5" s="1"/>
  <c r="GN65" i="5" s="1"/>
  <c r="GO65" i="5" s="1"/>
  <c r="GP65" i="5" s="1"/>
  <c r="GQ65" i="5" s="1"/>
  <c r="GR65" i="5" s="1"/>
  <c r="GS65" i="5" s="1"/>
  <c r="GT65" i="5" s="1"/>
  <c r="GU65" i="5" s="1"/>
  <c r="GV65" i="5" s="1"/>
  <c r="GW65" i="5" s="1"/>
  <c r="GX65" i="5" s="1"/>
  <c r="GY65" i="5" s="1"/>
  <c r="GZ65" i="5" s="1"/>
  <c r="HA65" i="5" s="1"/>
  <c r="HB65" i="5" s="1"/>
  <c r="HC65" i="5" s="1"/>
  <c r="HD65" i="5" s="1"/>
  <c r="HE65" i="5" s="1"/>
  <c r="HF65" i="5" s="1"/>
  <c r="L65" i="5" s="1"/>
  <c r="J7" i="5"/>
  <c r="J65" i="5" s="1"/>
  <c r="U68" i="5"/>
  <c r="V8" i="5"/>
  <c r="V38" i="5"/>
  <c r="V10" i="5"/>
  <c r="G75" i="5"/>
  <c r="U75" i="5" s="1"/>
  <c r="H39" i="5"/>
  <c r="H72" i="5"/>
  <c r="V72" i="5" s="1"/>
  <c r="I14" i="5"/>
  <c r="G64" i="5"/>
  <c r="H6" i="5"/>
  <c r="G16" i="5"/>
  <c r="F76" i="5"/>
  <c r="V66" i="5"/>
  <c r="H73" i="5"/>
  <c r="V73" i="5" s="1"/>
  <c r="I15" i="5"/>
  <c r="W15" i="5" s="1"/>
  <c r="V14" i="5"/>
  <c r="H68" i="5"/>
  <c r="I10" i="5"/>
  <c r="W7" i="5"/>
  <c r="H70" i="5"/>
  <c r="V70" i="5" s="1"/>
  <c r="I12" i="5"/>
  <c r="W12" i="5" s="1"/>
  <c r="H69" i="5"/>
  <c r="V69" i="5" s="1"/>
  <c r="I11" i="5"/>
  <c r="G67" i="5"/>
  <c r="U67" i="5" s="1"/>
  <c r="H9" i="5"/>
  <c r="P64" i="5"/>
  <c r="Q64" i="5" s="1"/>
  <c r="R64" i="5" s="1"/>
  <c r="S64" i="5" s="1"/>
  <c r="T64" i="5" s="1"/>
  <c r="U64" i="5" s="1"/>
  <c r="W7" i="3"/>
  <c r="V72" i="3"/>
  <c r="F76" i="3"/>
  <c r="V14" i="3"/>
  <c r="W14" i="3" s="1"/>
  <c r="K42" i="3"/>
  <c r="V68" i="3"/>
  <c r="H68" i="3"/>
  <c r="I10" i="3"/>
  <c r="V6" i="3"/>
  <c r="G41" i="3"/>
  <c r="H41" i="3" s="1"/>
  <c r="I41" i="3" s="1"/>
  <c r="J41" i="3" s="1"/>
  <c r="T41" i="3"/>
  <c r="U38" i="3"/>
  <c r="V10" i="3"/>
  <c r="H72" i="3"/>
  <c r="I14" i="3"/>
  <c r="H75" i="3"/>
  <c r="V75" i="3" s="1"/>
  <c r="I39" i="3"/>
  <c r="G40" i="3"/>
  <c r="H40" i="3" s="1"/>
  <c r="I40" i="3" s="1"/>
  <c r="J40" i="3" s="1"/>
  <c r="T40" i="3"/>
  <c r="P64" i="3"/>
  <c r="Q64" i="3" s="1"/>
  <c r="R64" i="3" s="1"/>
  <c r="S64" i="3" s="1"/>
  <c r="T64" i="3" s="1"/>
  <c r="H65" i="3"/>
  <c r="I7" i="3"/>
  <c r="G74" i="3"/>
  <c r="H38" i="3"/>
  <c r="G71" i="3"/>
  <c r="U71" i="3" s="1"/>
  <c r="H13" i="3"/>
  <c r="V13" i="3" s="1"/>
  <c r="V39" i="3"/>
  <c r="H66" i="3"/>
  <c r="V66" i="3" s="1"/>
  <c r="I8" i="3"/>
  <c r="H69" i="3"/>
  <c r="V69" i="3" s="1"/>
  <c r="I11" i="3"/>
  <c r="I70" i="3"/>
  <c r="W70" i="3" s="1"/>
  <c r="J12" i="3"/>
  <c r="J70" i="3" s="1"/>
  <c r="H73" i="3"/>
  <c r="V73" i="3" s="1"/>
  <c r="I15" i="3"/>
  <c r="U65" i="3"/>
  <c r="V65" i="3" s="1"/>
  <c r="G67" i="3"/>
  <c r="U67" i="3" s="1"/>
  <c r="H9" i="3"/>
  <c r="V9" i="3" s="1"/>
  <c r="G64" i="3"/>
  <c r="G16" i="3"/>
  <c r="H6" i="3"/>
  <c r="T74" i="3"/>
  <c r="V11" i="3"/>
  <c r="I75" i="7" l="1"/>
  <c r="I71" i="7"/>
  <c r="I72" i="7"/>
  <c r="I7" i="7"/>
  <c r="V6" i="7"/>
  <c r="W6" i="7" s="1"/>
  <c r="X6" i="7" s="1"/>
  <c r="Y6" i="7" s="1"/>
  <c r="Z6" i="7" s="1"/>
  <c r="AA6" i="7" s="1"/>
  <c r="AB6" i="7" s="1"/>
  <c r="AC6" i="7" s="1"/>
  <c r="AD6" i="7" s="1"/>
  <c r="AE6" i="7" s="1"/>
  <c r="AF6" i="7" s="1"/>
  <c r="AG6" i="7" s="1"/>
  <c r="AH6" i="7" s="1"/>
  <c r="AI6" i="7" s="1"/>
  <c r="AJ6" i="7" s="1"/>
  <c r="AK6" i="7" s="1"/>
  <c r="AL6" i="7" s="1"/>
  <c r="AM6" i="7" s="1"/>
  <c r="AN6" i="7" s="1"/>
  <c r="AO6" i="7" s="1"/>
  <c r="AP6" i="7" s="1"/>
  <c r="AQ6" i="7" s="1"/>
  <c r="AR6" i="7" s="1"/>
  <c r="AS6" i="7" s="1"/>
  <c r="AT6" i="7" s="1"/>
  <c r="AU6" i="7" s="1"/>
  <c r="AV6" i="7" s="1"/>
  <c r="AW6" i="7" s="1"/>
  <c r="AX6" i="7" s="1"/>
  <c r="AY6" i="7" s="1"/>
  <c r="AZ6" i="7" s="1"/>
  <c r="BA6" i="7" s="1"/>
  <c r="BB6" i="7" s="1"/>
  <c r="BC6" i="7" s="1"/>
  <c r="BD6" i="7" s="1"/>
  <c r="BE6" i="7" s="1"/>
  <c r="BF6" i="7" s="1"/>
  <c r="BG6" i="7" s="1"/>
  <c r="BH6" i="7" s="1"/>
  <c r="BI6" i="7" s="1"/>
  <c r="BJ6" i="7" s="1"/>
  <c r="BK6" i="7" s="1"/>
  <c r="BL6" i="7" s="1"/>
  <c r="BM6" i="7" s="1"/>
  <c r="BN6" i="7" s="1"/>
  <c r="BO6" i="7" s="1"/>
  <c r="BP6" i="7" s="1"/>
  <c r="BQ6" i="7" s="1"/>
  <c r="BR6" i="7" s="1"/>
  <c r="BS6" i="7" s="1"/>
  <c r="BT6" i="7" s="1"/>
  <c r="BU6" i="7" s="1"/>
  <c r="BV6" i="7" s="1"/>
  <c r="BW6" i="7" s="1"/>
  <c r="BX6" i="7" s="1"/>
  <c r="BY6" i="7" s="1"/>
  <c r="BZ6" i="7" s="1"/>
  <c r="CA6" i="7" s="1"/>
  <c r="CB6" i="7" s="1"/>
  <c r="CC6" i="7" s="1"/>
  <c r="CD6" i="7" s="1"/>
  <c r="CE6" i="7" s="1"/>
  <c r="CF6" i="7" s="1"/>
  <c r="CG6" i="7" s="1"/>
  <c r="CH6" i="7" s="1"/>
  <c r="CI6" i="7" s="1"/>
  <c r="CJ6" i="7" s="1"/>
  <c r="CK6" i="7" s="1"/>
  <c r="CL6" i="7" s="1"/>
  <c r="CM6" i="7" s="1"/>
  <c r="CN6" i="7" s="1"/>
  <c r="CO6" i="7" s="1"/>
  <c r="CP6" i="7" s="1"/>
  <c r="CQ6" i="7" s="1"/>
  <c r="CR6" i="7" s="1"/>
  <c r="CS6" i="7" s="1"/>
  <c r="CT6" i="7" s="1"/>
  <c r="CU6" i="7" s="1"/>
  <c r="CV6" i="7" s="1"/>
  <c r="CW6" i="7" s="1"/>
  <c r="CX6" i="7" s="1"/>
  <c r="CY6" i="7" s="1"/>
  <c r="CZ6" i="7" s="1"/>
  <c r="DA6" i="7" s="1"/>
  <c r="DB6" i="7" s="1"/>
  <c r="DC6" i="7" s="1"/>
  <c r="DD6" i="7" s="1"/>
  <c r="DE6" i="7" s="1"/>
  <c r="DF6" i="7" s="1"/>
  <c r="DG6" i="7" s="1"/>
  <c r="DH6" i="7" s="1"/>
  <c r="DI6" i="7" s="1"/>
  <c r="DJ6" i="7" s="1"/>
  <c r="DK6" i="7" s="1"/>
  <c r="DL6" i="7" s="1"/>
  <c r="DM6" i="7" s="1"/>
  <c r="DN6" i="7" s="1"/>
  <c r="DO6" i="7" s="1"/>
  <c r="DP6" i="7" s="1"/>
  <c r="DQ6" i="7" s="1"/>
  <c r="DR6" i="7" s="1"/>
  <c r="DS6" i="7" s="1"/>
  <c r="DT6" i="7" s="1"/>
  <c r="DU6" i="7" s="1"/>
  <c r="DV6" i="7" s="1"/>
  <c r="DW6" i="7" s="1"/>
  <c r="DX6" i="7" s="1"/>
  <c r="DY6" i="7" s="1"/>
  <c r="DZ6" i="7" s="1"/>
  <c r="EA6" i="7" s="1"/>
  <c r="EB6" i="7" s="1"/>
  <c r="EC6" i="7" s="1"/>
  <c r="ED6" i="7" s="1"/>
  <c r="EE6" i="7" s="1"/>
  <c r="EF6" i="7" s="1"/>
  <c r="EG6" i="7" s="1"/>
  <c r="EH6" i="7" s="1"/>
  <c r="EI6" i="7" s="1"/>
  <c r="EJ6" i="7" s="1"/>
  <c r="EK6" i="7" s="1"/>
  <c r="EL6" i="7" s="1"/>
  <c r="EM6" i="7" s="1"/>
  <c r="EN6" i="7" s="1"/>
  <c r="EO6" i="7" s="1"/>
  <c r="EP6" i="7" s="1"/>
  <c r="EQ6" i="7" s="1"/>
  <c r="ER6" i="7" s="1"/>
  <c r="ES6" i="7" s="1"/>
  <c r="ET6" i="7" s="1"/>
  <c r="EU6" i="7" s="1"/>
  <c r="EV6" i="7" s="1"/>
  <c r="EW6" i="7" s="1"/>
  <c r="EX6" i="7" s="1"/>
  <c r="EY6" i="7" s="1"/>
  <c r="EZ6" i="7" s="1"/>
  <c r="FA6" i="7" s="1"/>
  <c r="FB6" i="7" s="1"/>
  <c r="FC6" i="7" s="1"/>
  <c r="FD6" i="7" s="1"/>
  <c r="FE6" i="7" s="1"/>
  <c r="FF6" i="7" s="1"/>
  <c r="FG6" i="7" s="1"/>
  <c r="FH6" i="7" s="1"/>
  <c r="FI6" i="7" s="1"/>
  <c r="FJ6" i="7" s="1"/>
  <c r="FK6" i="7" s="1"/>
  <c r="FL6" i="7" s="1"/>
  <c r="FM6" i="7" s="1"/>
  <c r="FN6" i="7" s="1"/>
  <c r="FO6" i="7" s="1"/>
  <c r="FP6" i="7" s="1"/>
  <c r="FQ6" i="7" s="1"/>
  <c r="FR6" i="7" s="1"/>
  <c r="FS6" i="7" s="1"/>
  <c r="FT6" i="7" s="1"/>
  <c r="FU6" i="7" s="1"/>
  <c r="FV6" i="7" s="1"/>
  <c r="FW6" i="7" s="1"/>
  <c r="FX6" i="7" s="1"/>
  <c r="FY6" i="7" s="1"/>
  <c r="FZ6" i="7" s="1"/>
  <c r="GA6" i="7" s="1"/>
  <c r="GB6" i="7" s="1"/>
  <c r="GC6" i="7" s="1"/>
  <c r="GD6" i="7" s="1"/>
  <c r="GE6" i="7" s="1"/>
  <c r="GF6" i="7" s="1"/>
  <c r="GG6" i="7" s="1"/>
  <c r="GH6" i="7" s="1"/>
  <c r="GI6" i="7" s="1"/>
  <c r="GJ6" i="7" s="1"/>
  <c r="GK6" i="7" s="1"/>
  <c r="GL6" i="7" s="1"/>
  <c r="GM6" i="7" s="1"/>
  <c r="GN6" i="7" s="1"/>
  <c r="GO6" i="7" s="1"/>
  <c r="GP6" i="7" s="1"/>
  <c r="GQ6" i="7" s="1"/>
  <c r="GR6" i="7" s="1"/>
  <c r="GS6" i="7" s="1"/>
  <c r="GT6" i="7" s="1"/>
  <c r="GU6" i="7" s="1"/>
  <c r="GV6" i="7" s="1"/>
  <c r="GW6" i="7" s="1"/>
  <c r="GX6" i="7" s="1"/>
  <c r="GY6" i="7" s="1"/>
  <c r="GZ6" i="7" s="1"/>
  <c r="HA6" i="7" s="1"/>
  <c r="HB6" i="7" s="1"/>
  <c r="HC6" i="7" s="1"/>
  <c r="I70" i="7"/>
  <c r="I65" i="7"/>
  <c r="I12" i="7"/>
  <c r="I39" i="7"/>
  <c r="I66" i="7"/>
  <c r="I40" i="7"/>
  <c r="V67" i="5"/>
  <c r="W72" i="5"/>
  <c r="W73" i="5"/>
  <c r="V68" i="5"/>
  <c r="V39" i="5"/>
  <c r="H71" i="5"/>
  <c r="V71" i="5" s="1"/>
  <c r="I13" i="5"/>
  <c r="H75" i="5"/>
  <c r="V75" i="5" s="1"/>
  <c r="I39" i="5"/>
  <c r="I66" i="5"/>
  <c r="W66" i="5" s="1"/>
  <c r="J8" i="5"/>
  <c r="J66" i="5" s="1"/>
  <c r="X7" i="5"/>
  <c r="Y7" i="5" s="1"/>
  <c r="Z7" i="5" s="1"/>
  <c r="AA7" i="5" s="1"/>
  <c r="AB7" i="5" s="1"/>
  <c r="AC7" i="5" s="1"/>
  <c r="AD7" i="5" s="1"/>
  <c r="AE7" i="5" s="1"/>
  <c r="AF7" i="5" s="1"/>
  <c r="AG7" i="5" s="1"/>
  <c r="AH7" i="5" s="1"/>
  <c r="AI7" i="5" s="1"/>
  <c r="AJ7" i="5" s="1"/>
  <c r="AK7" i="5" s="1"/>
  <c r="AL7" i="5" s="1"/>
  <c r="AM7" i="5" s="1"/>
  <c r="AN7" i="5" s="1"/>
  <c r="AO7" i="5" s="1"/>
  <c r="AP7" i="5" s="1"/>
  <c r="AQ7" i="5" s="1"/>
  <c r="AR7" i="5" s="1"/>
  <c r="AS7" i="5" s="1"/>
  <c r="AT7" i="5" s="1"/>
  <c r="AU7" i="5" s="1"/>
  <c r="AV7" i="5" s="1"/>
  <c r="AW7" i="5" s="1"/>
  <c r="AX7" i="5" s="1"/>
  <c r="AY7" i="5" s="1"/>
  <c r="AZ7" i="5" s="1"/>
  <c r="BA7" i="5" s="1"/>
  <c r="BB7" i="5" s="1"/>
  <c r="BC7" i="5" s="1"/>
  <c r="BD7" i="5" s="1"/>
  <c r="BE7" i="5" s="1"/>
  <c r="BF7" i="5" s="1"/>
  <c r="BG7" i="5" s="1"/>
  <c r="BH7" i="5" s="1"/>
  <c r="BI7" i="5" s="1"/>
  <c r="BJ7" i="5" s="1"/>
  <c r="BK7" i="5" s="1"/>
  <c r="BL7" i="5" s="1"/>
  <c r="BM7" i="5" s="1"/>
  <c r="BN7" i="5" s="1"/>
  <c r="BO7" i="5" s="1"/>
  <c r="BP7" i="5" s="1"/>
  <c r="BQ7" i="5" s="1"/>
  <c r="BR7" i="5" s="1"/>
  <c r="BS7" i="5" s="1"/>
  <c r="BT7" i="5" s="1"/>
  <c r="BU7" i="5" s="1"/>
  <c r="BV7" i="5" s="1"/>
  <c r="BW7" i="5" s="1"/>
  <c r="BX7" i="5" s="1"/>
  <c r="BY7" i="5" s="1"/>
  <c r="BZ7" i="5" s="1"/>
  <c r="CA7" i="5" s="1"/>
  <c r="CB7" i="5" s="1"/>
  <c r="CC7" i="5" s="1"/>
  <c r="CD7" i="5" s="1"/>
  <c r="CE7" i="5" s="1"/>
  <c r="CF7" i="5" s="1"/>
  <c r="CG7" i="5" s="1"/>
  <c r="CH7" i="5" s="1"/>
  <c r="CI7" i="5" s="1"/>
  <c r="CJ7" i="5" s="1"/>
  <c r="CK7" i="5" s="1"/>
  <c r="CL7" i="5" s="1"/>
  <c r="CM7" i="5" s="1"/>
  <c r="CN7" i="5" s="1"/>
  <c r="CO7" i="5" s="1"/>
  <c r="CP7" i="5" s="1"/>
  <c r="CQ7" i="5" s="1"/>
  <c r="CR7" i="5" s="1"/>
  <c r="CS7" i="5" s="1"/>
  <c r="CT7" i="5" s="1"/>
  <c r="CU7" i="5" s="1"/>
  <c r="CV7" i="5" s="1"/>
  <c r="CW7" i="5" s="1"/>
  <c r="CX7" i="5" s="1"/>
  <c r="CY7" i="5" s="1"/>
  <c r="CZ7" i="5" s="1"/>
  <c r="DA7" i="5" s="1"/>
  <c r="DB7" i="5" s="1"/>
  <c r="DC7" i="5" s="1"/>
  <c r="DD7" i="5" s="1"/>
  <c r="DE7" i="5" s="1"/>
  <c r="DF7" i="5" s="1"/>
  <c r="DG7" i="5" s="1"/>
  <c r="DH7" i="5" s="1"/>
  <c r="DI7" i="5" s="1"/>
  <c r="DJ7" i="5" s="1"/>
  <c r="DK7" i="5" s="1"/>
  <c r="DL7" i="5" s="1"/>
  <c r="DM7" i="5" s="1"/>
  <c r="DN7" i="5" s="1"/>
  <c r="DO7" i="5" s="1"/>
  <c r="DP7" i="5" s="1"/>
  <c r="DQ7" i="5" s="1"/>
  <c r="DR7" i="5" s="1"/>
  <c r="DS7" i="5" s="1"/>
  <c r="DT7" i="5" s="1"/>
  <c r="DU7" i="5" s="1"/>
  <c r="DV7" i="5" s="1"/>
  <c r="DW7" i="5" s="1"/>
  <c r="DX7" i="5" s="1"/>
  <c r="DY7" i="5" s="1"/>
  <c r="DZ7" i="5" s="1"/>
  <c r="EA7" i="5" s="1"/>
  <c r="EB7" i="5" s="1"/>
  <c r="EC7" i="5" s="1"/>
  <c r="ED7" i="5" s="1"/>
  <c r="EE7" i="5" s="1"/>
  <c r="EF7" i="5" s="1"/>
  <c r="EG7" i="5" s="1"/>
  <c r="EH7" i="5" s="1"/>
  <c r="EI7" i="5" s="1"/>
  <c r="EJ7" i="5" s="1"/>
  <c r="EK7" i="5" s="1"/>
  <c r="EL7" i="5" s="1"/>
  <c r="EM7" i="5" s="1"/>
  <c r="EN7" i="5" s="1"/>
  <c r="EO7" i="5" s="1"/>
  <c r="EP7" i="5" s="1"/>
  <c r="EQ7" i="5" s="1"/>
  <c r="ER7" i="5" s="1"/>
  <c r="ES7" i="5" s="1"/>
  <c r="ET7" i="5" s="1"/>
  <c r="EU7" i="5" s="1"/>
  <c r="EV7" i="5" s="1"/>
  <c r="EW7" i="5" s="1"/>
  <c r="EX7" i="5" s="1"/>
  <c r="EY7" i="5" s="1"/>
  <c r="EZ7" i="5" s="1"/>
  <c r="FA7" i="5" s="1"/>
  <c r="FB7" i="5" s="1"/>
  <c r="FC7" i="5" s="1"/>
  <c r="FD7" i="5" s="1"/>
  <c r="FE7" i="5" s="1"/>
  <c r="FF7" i="5" s="1"/>
  <c r="FG7" i="5" s="1"/>
  <c r="FH7" i="5" s="1"/>
  <c r="FI7" i="5" s="1"/>
  <c r="FJ7" i="5" s="1"/>
  <c r="FK7" i="5" s="1"/>
  <c r="FL7" i="5" s="1"/>
  <c r="FM7" i="5" s="1"/>
  <c r="FN7" i="5" s="1"/>
  <c r="FO7" i="5" s="1"/>
  <c r="FP7" i="5" s="1"/>
  <c r="FQ7" i="5" s="1"/>
  <c r="FR7" i="5" s="1"/>
  <c r="FS7" i="5" s="1"/>
  <c r="FT7" i="5" s="1"/>
  <c r="FU7" i="5" s="1"/>
  <c r="FV7" i="5" s="1"/>
  <c r="FW7" i="5" s="1"/>
  <c r="FX7" i="5" s="1"/>
  <c r="FY7" i="5" s="1"/>
  <c r="FZ7" i="5" s="1"/>
  <c r="GA7" i="5" s="1"/>
  <c r="GB7" i="5" s="1"/>
  <c r="GC7" i="5" s="1"/>
  <c r="GD7" i="5" s="1"/>
  <c r="GE7" i="5" s="1"/>
  <c r="GF7" i="5" s="1"/>
  <c r="GG7" i="5" s="1"/>
  <c r="GH7" i="5" s="1"/>
  <c r="GI7" i="5" s="1"/>
  <c r="GJ7" i="5" s="1"/>
  <c r="GK7" i="5" s="1"/>
  <c r="GL7" i="5" s="1"/>
  <c r="GM7" i="5" s="1"/>
  <c r="GN7" i="5" s="1"/>
  <c r="GO7" i="5" s="1"/>
  <c r="GP7" i="5" s="1"/>
  <c r="GQ7" i="5" s="1"/>
  <c r="GR7" i="5" s="1"/>
  <c r="GS7" i="5" s="1"/>
  <c r="GT7" i="5" s="1"/>
  <c r="GU7" i="5" s="1"/>
  <c r="GV7" i="5" s="1"/>
  <c r="GW7" i="5" s="1"/>
  <c r="GX7" i="5" s="1"/>
  <c r="GY7" i="5" s="1"/>
  <c r="GZ7" i="5" s="1"/>
  <c r="HA7" i="5" s="1"/>
  <c r="HB7" i="5" s="1"/>
  <c r="HC7" i="5" s="1"/>
  <c r="HD7" i="5" s="1"/>
  <c r="HE7" i="5" s="1"/>
  <c r="HF7" i="5" s="1"/>
  <c r="W8" i="5"/>
  <c r="W10" i="5"/>
  <c r="U40" i="5"/>
  <c r="V40" i="5" s="1"/>
  <c r="W40" i="5" s="1"/>
  <c r="X40" i="5" s="1"/>
  <c r="Y40" i="5" s="1"/>
  <c r="Z40" i="5" s="1"/>
  <c r="AA40" i="5" s="1"/>
  <c r="AB40" i="5" s="1"/>
  <c r="AC40" i="5" s="1"/>
  <c r="AD40" i="5" s="1"/>
  <c r="AE40" i="5" s="1"/>
  <c r="AF40" i="5" s="1"/>
  <c r="AG40" i="5" s="1"/>
  <c r="AH40" i="5" s="1"/>
  <c r="AI40" i="5" s="1"/>
  <c r="AJ40" i="5" s="1"/>
  <c r="AK40" i="5" s="1"/>
  <c r="AL40" i="5" s="1"/>
  <c r="AM40" i="5" s="1"/>
  <c r="AN40" i="5" s="1"/>
  <c r="AO40" i="5" s="1"/>
  <c r="AP40" i="5" s="1"/>
  <c r="AQ40" i="5" s="1"/>
  <c r="AR40" i="5" s="1"/>
  <c r="AS40" i="5" s="1"/>
  <c r="AT40" i="5" s="1"/>
  <c r="AU40" i="5" s="1"/>
  <c r="AV40" i="5" s="1"/>
  <c r="AW40" i="5" s="1"/>
  <c r="AX40" i="5" s="1"/>
  <c r="AY40" i="5" s="1"/>
  <c r="AZ40" i="5" s="1"/>
  <c r="BA40" i="5" s="1"/>
  <c r="BB40" i="5" s="1"/>
  <c r="BC40" i="5" s="1"/>
  <c r="BD40" i="5" s="1"/>
  <c r="BE40" i="5" s="1"/>
  <c r="BF40" i="5" s="1"/>
  <c r="BG40" i="5" s="1"/>
  <c r="BH40" i="5" s="1"/>
  <c r="BI40" i="5" s="1"/>
  <c r="BJ40" i="5" s="1"/>
  <c r="BK40" i="5" s="1"/>
  <c r="BL40" i="5" s="1"/>
  <c r="BM40" i="5" s="1"/>
  <c r="BN40" i="5" s="1"/>
  <c r="BO40" i="5" s="1"/>
  <c r="BP40" i="5" s="1"/>
  <c r="BQ40" i="5" s="1"/>
  <c r="BR40" i="5" s="1"/>
  <c r="BS40" i="5" s="1"/>
  <c r="BT40" i="5" s="1"/>
  <c r="BU40" i="5" s="1"/>
  <c r="BV40" i="5" s="1"/>
  <c r="BW40" i="5" s="1"/>
  <c r="BX40" i="5" s="1"/>
  <c r="BY40" i="5" s="1"/>
  <c r="BZ40" i="5" s="1"/>
  <c r="CA40" i="5" s="1"/>
  <c r="CB40" i="5" s="1"/>
  <c r="CC40" i="5" s="1"/>
  <c r="CD40" i="5" s="1"/>
  <c r="CE40" i="5" s="1"/>
  <c r="CF40" i="5" s="1"/>
  <c r="CG40" i="5" s="1"/>
  <c r="CH40" i="5" s="1"/>
  <c r="CI40" i="5" s="1"/>
  <c r="CJ40" i="5" s="1"/>
  <c r="CK40" i="5" s="1"/>
  <c r="CL40" i="5" s="1"/>
  <c r="CM40" i="5" s="1"/>
  <c r="CN40" i="5" s="1"/>
  <c r="CO40" i="5" s="1"/>
  <c r="CP40" i="5" s="1"/>
  <c r="CQ40" i="5" s="1"/>
  <c r="CR40" i="5" s="1"/>
  <c r="CS40" i="5" s="1"/>
  <c r="CT40" i="5" s="1"/>
  <c r="CU40" i="5" s="1"/>
  <c r="CV40" i="5" s="1"/>
  <c r="CW40" i="5" s="1"/>
  <c r="CX40" i="5" s="1"/>
  <c r="CY40" i="5" s="1"/>
  <c r="CZ40" i="5" s="1"/>
  <c r="DA40" i="5" s="1"/>
  <c r="DB40" i="5" s="1"/>
  <c r="DC40" i="5" s="1"/>
  <c r="DD40" i="5" s="1"/>
  <c r="DE40" i="5" s="1"/>
  <c r="DF40" i="5" s="1"/>
  <c r="DG40" i="5" s="1"/>
  <c r="DH40" i="5" s="1"/>
  <c r="DI40" i="5" s="1"/>
  <c r="DJ40" i="5" s="1"/>
  <c r="DK40" i="5" s="1"/>
  <c r="DL40" i="5" s="1"/>
  <c r="DM40" i="5" s="1"/>
  <c r="DN40" i="5" s="1"/>
  <c r="DO40" i="5" s="1"/>
  <c r="DP40" i="5" s="1"/>
  <c r="DQ40" i="5" s="1"/>
  <c r="DR40" i="5" s="1"/>
  <c r="DS40" i="5" s="1"/>
  <c r="DT40" i="5" s="1"/>
  <c r="DU40" i="5" s="1"/>
  <c r="DV40" i="5" s="1"/>
  <c r="DW40" i="5" s="1"/>
  <c r="DX40" i="5" s="1"/>
  <c r="DY40" i="5" s="1"/>
  <c r="DZ40" i="5" s="1"/>
  <c r="EA40" i="5" s="1"/>
  <c r="EB40" i="5" s="1"/>
  <c r="EC40" i="5" s="1"/>
  <c r="ED40" i="5" s="1"/>
  <c r="EE40" i="5" s="1"/>
  <c r="EF40" i="5" s="1"/>
  <c r="EG40" i="5" s="1"/>
  <c r="EH40" i="5" s="1"/>
  <c r="EI40" i="5" s="1"/>
  <c r="EJ40" i="5" s="1"/>
  <c r="EK40" i="5" s="1"/>
  <c r="EL40" i="5" s="1"/>
  <c r="EM40" i="5" s="1"/>
  <c r="EN40" i="5" s="1"/>
  <c r="EO40" i="5" s="1"/>
  <c r="EP40" i="5" s="1"/>
  <c r="EQ40" i="5" s="1"/>
  <c r="ER40" i="5" s="1"/>
  <c r="ES40" i="5" s="1"/>
  <c r="ET40" i="5" s="1"/>
  <c r="EU40" i="5" s="1"/>
  <c r="EV40" i="5" s="1"/>
  <c r="EW40" i="5" s="1"/>
  <c r="EX40" i="5" s="1"/>
  <c r="EY40" i="5" s="1"/>
  <c r="EZ40" i="5" s="1"/>
  <c r="FA40" i="5" s="1"/>
  <c r="FB40" i="5" s="1"/>
  <c r="FC40" i="5" s="1"/>
  <c r="FD40" i="5" s="1"/>
  <c r="FE40" i="5" s="1"/>
  <c r="FF40" i="5" s="1"/>
  <c r="FG40" i="5" s="1"/>
  <c r="FH40" i="5" s="1"/>
  <c r="FI40" i="5" s="1"/>
  <c r="FJ40" i="5" s="1"/>
  <c r="FK40" i="5" s="1"/>
  <c r="FL40" i="5" s="1"/>
  <c r="FM40" i="5" s="1"/>
  <c r="FN40" i="5" s="1"/>
  <c r="FO40" i="5" s="1"/>
  <c r="FP40" i="5" s="1"/>
  <c r="FQ40" i="5" s="1"/>
  <c r="FR40" i="5" s="1"/>
  <c r="FS40" i="5" s="1"/>
  <c r="FT40" i="5" s="1"/>
  <c r="FU40" i="5" s="1"/>
  <c r="FV40" i="5" s="1"/>
  <c r="FW40" i="5" s="1"/>
  <c r="FX40" i="5" s="1"/>
  <c r="FY40" i="5" s="1"/>
  <c r="FZ40" i="5" s="1"/>
  <c r="GA40" i="5" s="1"/>
  <c r="GB40" i="5" s="1"/>
  <c r="GC40" i="5" s="1"/>
  <c r="GD40" i="5" s="1"/>
  <c r="GE40" i="5" s="1"/>
  <c r="GF40" i="5" s="1"/>
  <c r="GG40" i="5" s="1"/>
  <c r="GH40" i="5" s="1"/>
  <c r="GI40" i="5" s="1"/>
  <c r="GJ40" i="5" s="1"/>
  <c r="GK40" i="5" s="1"/>
  <c r="GL40" i="5" s="1"/>
  <c r="GM40" i="5" s="1"/>
  <c r="GN40" i="5" s="1"/>
  <c r="GO40" i="5" s="1"/>
  <c r="GP40" i="5" s="1"/>
  <c r="GQ40" i="5" s="1"/>
  <c r="GR40" i="5" s="1"/>
  <c r="GS40" i="5" s="1"/>
  <c r="GT40" i="5" s="1"/>
  <c r="GU40" i="5" s="1"/>
  <c r="GV40" i="5" s="1"/>
  <c r="GW40" i="5" s="1"/>
  <c r="GX40" i="5" s="1"/>
  <c r="GY40" i="5" s="1"/>
  <c r="GZ40" i="5" s="1"/>
  <c r="HA40" i="5" s="1"/>
  <c r="HB40" i="5" s="1"/>
  <c r="HC40" i="5" s="1"/>
  <c r="HD40" i="5" s="1"/>
  <c r="HE40" i="5" s="1"/>
  <c r="HF40" i="5" s="1"/>
  <c r="H67" i="5"/>
  <c r="I9" i="5"/>
  <c r="I68" i="5"/>
  <c r="J10" i="5"/>
  <c r="J68" i="5" s="1"/>
  <c r="I73" i="5"/>
  <c r="J15" i="5"/>
  <c r="J73" i="5" s="1"/>
  <c r="H64" i="5"/>
  <c r="H76" i="5" s="1"/>
  <c r="H16" i="5"/>
  <c r="I6" i="5"/>
  <c r="I69" i="5"/>
  <c r="W69" i="5" s="1"/>
  <c r="X69" i="5" s="1"/>
  <c r="Y69" i="5" s="1"/>
  <c r="Z69" i="5" s="1"/>
  <c r="AA69" i="5" s="1"/>
  <c r="AB69" i="5" s="1"/>
  <c r="AC69" i="5" s="1"/>
  <c r="AD69" i="5" s="1"/>
  <c r="AE69" i="5" s="1"/>
  <c r="AF69" i="5" s="1"/>
  <c r="AG69" i="5" s="1"/>
  <c r="AH69" i="5" s="1"/>
  <c r="AI69" i="5" s="1"/>
  <c r="AJ69" i="5" s="1"/>
  <c r="AK69" i="5" s="1"/>
  <c r="AL69" i="5" s="1"/>
  <c r="AM69" i="5" s="1"/>
  <c r="AN69" i="5" s="1"/>
  <c r="AO69" i="5" s="1"/>
  <c r="AP69" i="5" s="1"/>
  <c r="AQ69" i="5" s="1"/>
  <c r="AR69" i="5" s="1"/>
  <c r="AS69" i="5" s="1"/>
  <c r="AT69" i="5" s="1"/>
  <c r="AU69" i="5" s="1"/>
  <c r="AV69" i="5" s="1"/>
  <c r="AW69" i="5" s="1"/>
  <c r="AX69" i="5" s="1"/>
  <c r="AY69" i="5" s="1"/>
  <c r="AZ69" i="5" s="1"/>
  <c r="BA69" i="5" s="1"/>
  <c r="BB69" i="5" s="1"/>
  <c r="BC69" i="5" s="1"/>
  <c r="BD69" i="5" s="1"/>
  <c r="BE69" i="5" s="1"/>
  <c r="BF69" i="5" s="1"/>
  <c r="BG69" i="5" s="1"/>
  <c r="BH69" i="5" s="1"/>
  <c r="BI69" i="5" s="1"/>
  <c r="BJ69" i="5" s="1"/>
  <c r="BK69" i="5" s="1"/>
  <c r="BL69" i="5" s="1"/>
  <c r="BM69" i="5" s="1"/>
  <c r="BN69" i="5" s="1"/>
  <c r="BO69" i="5" s="1"/>
  <c r="BP69" i="5" s="1"/>
  <c r="BQ69" i="5" s="1"/>
  <c r="BR69" i="5" s="1"/>
  <c r="BS69" i="5" s="1"/>
  <c r="BT69" i="5" s="1"/>
  <c r="BU69" i="5" s="1"/>
  <c r="BV69" i="5" s="1"/>
  <c r="BW69" i="5" s="1"/>
  <c r="BX69" i="5" s="1"/>
  <c r="BY69" i="5" s="1"/>
  <c r="BZ69" i="5" s="1"/>
  <c r="CA69" i="5" s="1"/>
  <c r="CB69" i="5" s="1"/>
  <c r="CC69" i="5" s="1"/>
  <c r="CD69" i="5" s="1"/>
  <c r="CE69" i="5" s="1"/>
  <c r="CF69" i="5" s="1"/>
  <c r="CG69" i="5" s="1"/>
  <c r="CH69" i="5" s="1"/>
  <c r="CI69" i="5" s="1"/>
  <c r="CJ69" i="5" s="1"/>
  <c r="CK69" i="5" s="1"/>
  <c r="CL69" i="5" s="1"/>
  <c r="CM69" i="5" s="1"/>
  <c r="CN69" i="5" s="1"/>
  <c r="CO69" i="5" s="1"/>
  <c r="CP69" i="5" s="1"/>
  <c r="CQ69" i="5" s="1"/>
  <c r="CR69" i="5" s="1"/>
  <c r="CS69" i="5" s="1"/>
  <c r="CT69" i="5" s="1"/>
  <c r="CU69" i="5" s="1"/>
  <c r="CV69" i="5" s="1"/>
  <c r="CW69" i="5" s="1"/>
  <c r="CX69" i="5" s="1"/>
  <c r="CY69" i="5" s="1"/>
  <c r="CZ69" i="5" s="1"/>
  <c r="DA69" i="5" s="1"/>
  <c r="DB69" i="5" s="1"/>
  <c r="DC69" i="5" s="1"/>
  <c r="DD69" i="5" s="1"/>
  <c r="DE69" i="5" s="1"/>
  <c r="DF69" i="5" s="1"/>
  <c r="DG69" i="5" s="1"/>
  <c r="DH69" i="5" s="1"/>
  <c r="DI69" i="5" s="1"/>
  <c r="DJ69" i="5" s="1"/>
  <c r="DK69" i="5" s="1"/>
  <c r="DL69" i="5" s="1"/>
  <c r="DM69" i="5" s="1"/>
  <c r="DN69" i="5" s="1"/>
  <c r="DO69" i="5" s="1"/>
  <c r="DP69" i="5" s="1"/>
  <c r="DQ69" i="5" s="1"/>
  <c r="DR69" i="5" s="1"/>
  <c r="DS69" i="5" s="1"/>
  <c r="DT69" i="5" s="1"/>
  <c r="DU69" i="5" s="1"/>
  <c r="DV69" i="5" s="1"/>
  <c r="DW69" i="5" s="1"/>
  <c r="DX69" i="5" s="1"/>
  <c r="DY69" i="5" s="1"/>
  <c r="DZ69" i="5" s="1"/>
  <c r="EA69" i="5" s="1"/>
  <c r="EB69" i="5" s="1"/>
  <c r="EC69" i="5" s="1"/>
  <c r="ED69" i="5" s="1"/>
  <c r="EE69" i="5" s="1"/>
  <c r="EF69" i="5" s="1"/>
  <c r="EG69" i="5" s="1"/>
  <c r="EH69" i="5" s="1"/>
  <c r="EI69" i="5" s="1"/>
  <c r="EJ69" i="5" s="1"/>
  <c r="EK69" i="5" s="1"/>
  <c r="EL69" i="5" s="1"/>
  <c r="EM69" i="5" s="1"/>
  <c r="EN69" i="5" s="1"/>
  <c r="EO69" i="5" s="1"/>
  <c r="EP69" i="5" s="1"/>
  <c r="EQ69" i="5" s="1"/>
  <c r="ER69" i="5" s="1"/>
  <c r="ES69" i="5" s="1"/>
  <c r="ET69" i="5" s="1"/>
  <c r="EU69" i="5" s="1"/>
  <c r="EV69" i="5" s="1"/>
  <c r="EW69" i="5" s="1"/>
  <c r="EX69" i="5" s="1"/>
  <c r="EY69" i="5" s="1"/>
  <c r="EZ69" i="5" s="1"/>
  <c r="FA69" i="5" s="1"/>
  <c r="FB69" i="5" s="1"/>
  <c r="FC69" i="5" s="1"/>
  <c r="FD69" i="5" s="1"/>
  <c r="FE69" i="5" s="1"/>
  <c r="FF69" i="5" s="1"/>
  <c r="FG69" i="5" s="1"/>
  <c r="FH69" i="5" s="1"/>
  <c r="FI69" i="5" s="1"/>
  <c r="FJ69" i="5" s="1"/>
  <c r="FK69" i="5" s="1"/>
  <c r="FL69" i="5" s="1"/>
  <c r="FM69" i="5" s="1"/>
  <c r="FN69" i="5" s="1"/>
  <c r="FO69" i="5" s="1"/>
  <c r="FP69" i="5" s="1"/>
  <c r="FQ69" i="5" s="1"/>
  <c r="FR69" i="5" s="1"/>
  <c r="FS69" i="5" s="1"/>
  <c r="FT69" i="5" s="1"/>
  <c r="FU69" i="5" s="1"/>
  <c r="FV69" i="5" s="1"/>
  <c r="FW69" i="5" s="1"/>
  <c r="FX69" i="5" s="1"/>
  <c r="FY69" i="5" s="1"/>
  <c r="FZ69" i="5" s="1"/>
  <c r="GA69" i="5" s="1"/>
  <c r="GB69" i="5" s="1"/>
  <c r="GC69" i="5" s="1"/>
  <c r="GD69" i="5" s="1"/>
  <c r="GE69" i="5" s="1"/>
  <c r="GF69" i="5" s="1"/>
  <c r="GG69" i="5" s="1"/>
  <c r="GH69" i="5" s="1"/>
  <c r="GI69" i="5" s="1"/>
  <c r="GJ69" i="5" s="1"/>
  <c r="GK69" i="5" s="1"/>
  <c r="GL69" i="5" s="1"/>
  <c r="GM69" i="5" s="1"/>
  <c r="GN69" i="5" s="1"/>
  <c r="GO69" i="5" s="1"/>
  <c r="GP69" i="5" s="1"/>
  <c r="GQ69" i="5" s="1"/>
  <c r="GR69" i="5" s="1"/>
  <c r="GS69" i="5" s="1"/>
  <c r="GT69" i="5" s="1"/>
  <c r="GU69" i="5" s="1"/>
  <c r="GV69" i="5" s="1"/>
  <c r="GW69" i="5" s="1"/>
  <c r="GX69" i="5" s="1"/>
  <c r="GY69" i="5" s="1"/>
  <c r="GZ69" i="5" s="1"/>
  <c r="HA69" i="5" s="1"/>
  <c r="HB69" i="5" s="1"/>
  <c r="HC69" i="5" s="1"/>
  <c r="HD69" i="5" s="1"/>
  <c r="HE69" i="5" s="1"/>
  <c r="HF69" i="5" s="1"/>
  <c r="L69" i="5" s="1"/>
  <c r="J11" i="5"/>
  <c r="J69" i="5" s="1"/>
  <c r="V6" i="5"/>
  <c r="W6" i="5" s="1"/>
  <c r="G76" i="5"/>
  <c r="W13" i="5"/>
  <c r="G41" i="5"/>
  <c r="T41" i="5"/>
  <c r="F42" i="5"/>
  <c r="W14" i="5"/>
  <c r="I72" i="5"/>
  <c r="J14" i="5"/>
  <c r="J72" i="5" s="1"/>
  <c r="W38" i="5"/>
  <c r="X38" i="5" s="1"/>
  <c r="Y38" i="5" s="1"/>
  <c r="Z38" i="5" s="1"/>
  <c r="AA38" i="5" s="1"/>
  <c r="AB38" i="5" s="1"/>
  <c r="AC38" i="5" s="1"/>
  <c r="AD38" i="5" s="1"/>
  <c r="AE38" i="5" s="1"/>
  <c r="AF38" i="5" s="1"/>
  <c r="AG38" i="5" s="1"/>
  <c r="AH38" i="5" s="1"/>
  <c r="AI38" i="5" s="1"/>
  <c r="AJ38" i="5" s="1"/>
  <c r="AK38" i="5" s="1"/>
  <c r="AL38" i="5" s="1"/>
  <c r="AM38" i="5" s="1"/>
  <c r="AN38" i="5" s="1"/>
  <c r="AO38" i="5" s="1"/>
  <c r="AP38" i="5" s="1"/>
  <c r="AQ38" i="5" s="1"/>
  <c r="AR38" i="5" s="1"/>
  <c r="AS38" i="5" s="1"/>
  <c r="AT38" i="5" s="1"/>
  <c r="AU38" i="5" s="1"/>
  <c r="AV38" i="5" s="1"/>
  <c r="AW38" i="5" s="1"/>
  <c r="AX38" i="5" s="1"/>
  <c r="AY38" i="5" s="1"/>
  <c r="AZ38" i="5" s="1"/>
  <c r="BA38" i="5" s="1"/>
  <c r="BB38" i="5" s="1"/>
  <c r="BC38" i="5" s="1"/>
  <c r="BD38" i="5" s="1"/>
  <c r="BE38" i="5" s="1"/>
  <c r="BF38" i="5" s="1"/>
  <c r="BG38" i="5" s="1"/>
  <c r="BH38" i="5" s="1"/>
  <c r="BI38" i="5" s="1"/>
  <c r="BJ38" i="5" s="1"/>
  <c r="BK38" i="5" s="1"/>
  <c r="BL38" i="5" s="1"/>
  <c r="BM38" i="5" s="1"/>
  <c r="BN38" i="5" s="1"/>
  <c r="BO38" i="5" s="1"/>
  <c r="BP38" i="5" s="1"/>
  <c r="BQ38" i="5" s="1"/>
  <c r="BR38" i="5" s="1"/>
  <c r="BS38" i="5" s="1"/>
  <c r="BT38" i="5" s="1"/>
  <c r="BU38" i="5" s="1"/>
  <c r="BV38" i="5" s="1"/>
  <c r="BW38" i="5" s="1"/>
  <c r="BX38" i="5" s="1"/>
  <c r="BY38" i="5" s="1"/>
  <c r="BZ38" i="5" s="1"/>
  <c r="CA38" i="5" s="1"/>
  <c r="CB38" i="5" s="1"/>
  <c r="CC38" i="5" s="1"/>
  <c r="CD38" i="5" s="1"/>
  <c r="CE38" i="5" s="1"/>
  <c r="CF38" i="5" s="1"/>
  <c r="CG38" i="5" s="1"/>
  <c r="CH38" i="5" s="1"/>
  <c r="CI38" i="5" s="1"/>
  <c r="CJ38" i="5" s="1"/>
  <c r="CK38" i="5" s="1"/>
  <c r="CL38" i="5" s="1"/>
  <c r="CM38" i="5" s="1"/>
  <c r="CN38" i="5" s="1"/>
  <c r="CO38" i="5" s="1"/>
  <c r="CP38" i="5" s="1"/>
  <c r="CQ38" i="5" s="1"/>
  <c r="CR38" i="5" s="1"/>
  <c r="CS38" i="5" s="1"/>
  <c r="CT38" i="5" s="1"/>
  <c r="CU38" i="5" s="1"/>
  <c r="CV38" i="5" s="1"/>
  <c r="CW38" i="5" s="1"/>
  <c r="CX38" i="5" s="1"/>
  <c r="CY38" i="5" s="1"/>
  <c r="CZ38" i="5" s="1"/>
  <c r="DA38" i="5" s="1"/>
  <c r="DB38" i="5" s="1"/>
  <c r="DC38" i="5" s="1"/>
  <c r="DD38" i="5" s="1"/>
  <c r="DE38" i="5" s="1"/>
  <c r="DF38" i="5" s="1"/>
  <c r="DG38" i="5" s="1"/>
  <c r="DH38" i="5" s="1"/>
  <c r="DI38" i="5" s="1"/>
  <c r="DJ38" i="5" s="1"/>
  <c r="DK38" i="5" s="1"/>
  <c r="DL38" i="5" s="1"/>
  <c r="DM38" i="5" s="1"/>
  <c r="DN38" i="5" s="1"/>
  <c r="DO38" i="5" s="1"/>
  <c r="DP38" i="5" s="1"/>
  <c r="DQ38" i="5" s="1"/>
  <c r="DR38" i="5" s="1"/>
  <c r="DS38" i="5" s="1"/>
  <c r="DT38" i="5" s="1"/>
  <c r="DU38" i="5" s="1"/>
  <c r="DV38" i="5" s="1"/>
  <c r="DW38" i="5" s="1"/>
  <c r="DX38" i="5" s="1"/>
  <c r="DY38" i="5" s="1"/>
  <c r="DZ38" i="5" s="1"/>
  <c r="EA38" i="5" s="1"/>
  <c r="EB38" i="5" s="1"/>
  <c r="EC38" i="5" s="1"/>
  <c r="ED38" i="5" s="1"/>
  <c r="EE38" i="5" s="1"/>
  <c r="EF38" i="5" s="1"/>
  <c r="EG38" i="5" s="1"/>
  <c r="EH38" i="5" s="1"/>
  <c r="EI38" i="5" s="1"/>
  <c r="EJ38" i="5" s="1"/>
  <c r="EK38" i="5" s="1"/>
  <c r="EL38" i="5" s="1"/>
  <c r="EM38" i="5" s="1"/>
  <c r="EN38" i="5" s="1"/>
  <c r="EO38" i="5" s="1"/>
  <c r="EP38" i="5" s="1"/>
  <c r="EQ38" i="5" s="1"/>
  <c r="ER38" i="5" s="1"/>
  <c r="ES38" i="5" s="1"/>
  <c r="ET38" i="5" s="1"/>
  <c r="EU38" i="5" s="1"/>
  <c r="EV38" i="5" s="1"/>
  <c r="EW38" i="5" s="1"/>
  <c r="EX38" i="5" s="1"/>
  <c r="EY38" i="5" s="1"/>
  <c r="EZ38" i="5" s="1"/>
  <c r="FA38" i="5" s="1"/>
  <c r="FB38" i="5" s="1"/>
  <c r="FC38" i="5" s="1"/>
  <c r="FD38" i="5" s="1"/>
  <c r="FE38" i="5" s="1"/>
  <c r="FF38" i="5" s="1"/>
  <c r="FG38" i="5" s="1"/>
  <c r="FH38" i="5" s="1"/>
  <c r="FI38" i="5" s="1"/>
  <c r="FJ38" i="5" s="1"/>
  <c r="FK38" i="5" s="1"/>
  <c r="FL38" i="5" s="1"/>
  <c r="FM38" i="5" s="1"/>
  <c r="FN38" i="5" s="1"/>
  <c r="FO38" i="5" s="1"/>
  <c r="FP38" i="5" s="1"/>
  <c r="FQ38" i="5" s="1"/>
  <c r="FR38" i="5" s="1"/>
  <c r="FS38" i="5" s="1"/>
  <c r="FT38" i="5" s="1"/>
  <c r="FU38" i="5" s="1"/>
  <c r="FV38" i="5" s="1"/>
  <c r="FW38" i="5" s="1"/>
  <c r="FX38" i="5" s="1"/>
  <c r="FY38" i="5" s="1"/>
  <c r="FZ38" i="5" s="1"/>
  <c r="GA38" i="5" s="1"/>
  <c r="GB38" i="5" s="1"/>
  <c r="GC38" i="5" s="1"/>
  <c r="GD38" i="5" s="1"/>
  <c r="GE38" i="5" s="1"/>
  <c r="GF38" i="5" s="1"/>
  <c r="GG38" i="5" s="1"/>
  <c r="GH38" i="5" s="1"/>
  <c r="GI38" i="5" s="1"/>
  <c r="GJ38" i="5" s="1"/>
  <c r="GK38" i="5" s="1"/>
  <c r="GL38" i="5" s="1"/>
  <c r="GM38" i="5" s="1"/>
  <c r="GN38" i="5" s="1"/>
  <c r="GO38" i="5" s="1"/>
  <c r="GP38" i="5" s="1"/>
  <c r="GQ38" i="5" s="1"/>
  <c r="GR38" i="5" s="1"/>
  <c r="GS38" i="5" s="1"/>
  <c r="GT38" i="5" s="1"/>
  <c r="GU38" i="5" s="1"/>
  <c r="GV38" i="5" s="1"/>
  <c r="GW38" i="5" s="1"/>
  <c r="GX38" i="5" s="1"/>
  <c r="GY38" i="5" s="1"/>
  <c r="GZ38" i="5" s="1"/>
  <c r="HA38" i="5" s="1"/>
  <c r="HB38" i="5" s="1"/>
  <c r="HC38" i="5" s="1"/>
  <c r="HD38" i="5" s="1"/>
  <c r="HE38" i="5" s="1"/>
  <c r="HF38" i="5" s="1"/>
  <c r="I74" i="5"/>
  <c r="W74" i="5" s="1"/>
  <c r="J38" i="5"/>
  <c r="W11" i="5"/>
  <c r="I70" i="5"/>
  <c r="W70" i="5" s="1"/>
  <c r="X70" i="5" s="1"/>
  <c r="Y70" i="5" s="1"/>
  <c r="Z70" i="5" s="1"/>
  <c r="AA70" i="5" s="1"/>
  <c r="AB70" i="5" s="1"/>
  <c r="AC70" i="5" s="1"/>
  <c r="AD70" i="5" s="1"/>
  <c r="AE70" i="5" s="1"/>
  <c r="AF70" i="5" s="1"/>
  <c r="AG70" i="5" s="1"/>
  <c r="AH70" i="5" s="1"/>
  <c r="AI70" i="5" s="1"/>
  <c r="AJ70" i="5" s="1"/>
  <c r="AK70" i="5" s="1"/>
  <c r="AL70" i="5" s="1"/>
  <c r="AM70" i="5" s="1"/>
  <c r="AN70" i="5" s="1"/>
  <c r="AO70" i="5" s="1"/>
  <c r="AP70" i="5" s="1"/>
  <c r="AQ70" i="5" s="1"/>
  <c r="AR70" i="5" s="1"/>
  <c r="AS70" i="5" s="1"/>
  <c r="AT70" i="5" s="1"/>
  <c r="AU70" i="5" s="1"/>
  <c r="AV70" i="5" s="1"/>
  <c r="AW70" i="5" s="1"/>
  <c r="AX70" i="5" s="1"/>
  <c r="AY70" i="5" s="1"/>
  <c r="AZ70" i="5" s="1"/>
  <c r="BA70" i="5" s="1"/>
  <c r="BB70" i="5" s="1"/>
  <c r="BC70" i="5" s="1"/>
  <c r="BD70" i="5" s="1"/>
  <c r="BE70" i="5" s="1"/>
  <c r="BF70" i="5" s="1"/>
  <c r="BG70" i="5" s="1"/>
  <c r="BH70" i="5" s="1"/>
  <c r="BI70" i="5" s="1"/>
  <c r="BJ70" i="5" s="1"/>
  <c r="BK70" i="5" s="1"/>
  <c r="BL70" i="5" s="1"/>
  <c r="BM70" i="5" s="1"/>
  <c r="BN70" i="5" s="1"/>
  <c r="BO70" i="5" s="1"/>
  <c r="BP70" i="5" s="1"/>
  <c r="BQ70" i="5" s="1"/>
  <c r="BR70" i="5" s="1"/>
  <c r="BS70" i="5" s="1"/>
  <c r="BT70" i="5" s="1"/>
  <c r="BU70" i="5" s="1"/>
  <c r="BV70" i="5" s="1"/>
  <c r="BW70" i="5" s="1"/>
  <c r="BX70" i="5" s="1"/>
  <c r="BY70" i="5" s="1"/>
  <c r="BZ70" i="5" s="1"/>
  <c r="CA70" i="5" s="1"/>
  <c r="CB70" i="5" s="1"/>
  <c r="CC70" i="5" s="1"/>
  <c r="CD70" i="5" s="1"/>
  <c r="CE70" i="5" s="1"/>
  <c r="CF70" i="5" s="1"/>
  <c r="CG70" i="5" s="1"/>
  <c r="CH70" i="5" s="1"/>
  <c r="CI70" i="5" s="1"/>
  <c r="CJ70" i="5" s="1"/>
  <c r="CK70" i="5" s="1"/>
  <c r="CL70" i="5" s="1"/>
  <c r="CM70" i="5" s="1"/>
  <c r="CN70" i="5" s="1"/>
  <c r="CO70" i="5" s="1"/>
  <c r="CP70" i="5" s="1"/>
  <c r="CQ70" i="5" s="1"/>
  <c r="CR70" i="5" s="1"/>
  <c r="CS70" i="5" s="1"/>
  <c r="CT70" i="5" s="1"/>
  <c r="CU70" i="5" s="1"/>
  <c r="CV70" i="5" s="1"/>
  <c r="CW70" i="5" s="1"/>
  <c r="CX70" i="5" s="1"/>
  <c r="CY70" i="5" s="1"/>
  <c r="CZ70" i="5" s="1"/>
  <c r="DA70" i="5" s="1"/>
  <c r="DB70" i="5" s="1"/>
  <c r="DC70" i="5" s="1"/>
  <c r="DD70" i="5" s="1"/>
  <c r="DE70" i="5" s="1"/>
  <c r="DF70" i="5" s="1"/>
  <c r="DG70" i="5" s="1"/>
  <c r="DH70" i="5" s="1"/>
  <c r="DI70" i="5" s="1"/>
  <c r="DJ70" i="5" s="1"/>
  <c r="DK70" i="5" s="1"/>
  <c r="DL70" i="5" s="1"/>
  <c r="DM70" i="5" s="1"/>
  <c r="DN70" i="5" s="1"/>
  <c r="DO70" i="5" s="1"/>
  <c r="DP70" i="5" s="1"/>
  <c r="DQ70" i="5" s="1"/>
  <c r="DR70" i="5" s="1"/>
  <c r="DS70" i="5" s="1"/>
  <c r="DT70" i="5" s="1"/>
  <c r="DU70" i="5" s="1"/>
  <c r="DV70" i="5" s="1"/>
  <c r="DW70" i="5" s="1"/>
  <c r="DX70" i="5" s="1"/>
  <c r="DY70" i="5" s="1"/>
  <c r="DZ70" i="5" s="1"/>
  <c r="EA70" i="5" s="1"/>
  <c r="EB70" i="5" s="1"/>
  <c r="EC70" i="5" s="1"/>
  <c r="ED70" i="5" s="1"/>
  <c r="EE70" i="5" s="1"/>
  <c r="EF70" i="5" s="1"/>
  <c r="EG70" i="5" s="1"/>
  <c r="EH70" i="5" s="1"/>
  <c r="EI70" i="5" s="1"/>
  <c r="EJ70" i="5" s="1"/>
  <c r="EK70" i="5" s="1"/>
  <c r="EL70" i="5" s="1"/>
  <c r="EM70" i="5" s="1"/>
  <c r="EN70" i="5" s="1"/>
  <c r="EO70" i="5" s="1"/>
  <c r="EP70" i="5" s="1"/>
  <c r="EQ70" i="5" s="1"/>
  <c r="ER70" i="5" s="1"/>
  <c r="ES70" i="5" s="1"/>
  <c r="ET70" i="5" s="1"/>
  <c r="EU70" i="5" s="1"/>
  <c r="EV70" i="5" s="1"/>
  <c r="EW70" i="5" s="1"/>
  <c r="EX70" i="5" s="1"/>
  <c r="EY70" i="5" s="1"/>
  <c r="EZ70" i="5" s="1"/>
  <c r="FA70" i="5" s="1"/>
  <c r="FB70" i="5" s="1"/>
  <c r="FC70" i="5" s="1"/>
  <c r="FD70" i="5" s="1"/>
  <c r="FE70" i="5" s="1"/>
  <c r="FF70" i="5" s="1"/>
  <c r="FG70" i="5" s="1"/>
  <c r="FH70" i="5" s="1"/>
  <c r="FI70" i="5" s="1"/>
  <c r="FJ70" i="5" s="1"/>
  <c r="FK70" i="5" s="1"/>
  <c r="FL70" i="5" s="1"/>
  <c r="FM70" i="5" s="1"/>
  <c r="FN70" i="5" s="1"/>
  <c r="FO70" i="5" s="1"/>
  <c r="FP70" i="5" s="1"/>
  <c r="FQ70" i="5" s="1"/>
  <c r="FR70" i="5" s="1"/>
  <c r="FS70" i="5" s="1"/>
  <c r="FT70" i="5" s="1"/>
  <c r="FU70" i="5" s="1"/>
  <c r="FV70" i="5" s="1"/>
  <c r="FW70" i="5" s="1"/>
  <c r="FX70" i="5" s="1"/>
  <c r="FY70" i="5" s="1"/>
  <c r="FZ70" i="5" s="1"/>
  <c r="GA70" i="5" s="1"/>
  <c r="GB70" i="5" s="1"/>
  <c r="GC70" i="5" s="1"/>
  <c r="GD70" i="5" s="1"/>
  <c r="GE70" i="5" s="1"/>
  <c r="GF70" i="5" s="1"/>
  <c r="GG70" i="5" s="1"/>
  <c r="GH70" i="5" s="1"/>
  <c r="GI70" i="5" s="1"/>
  <c r="GJ70" i="5" s="1"/>
  <c r="GK70" i="5" s="1"/>
  <c r="GL70" i="5" s="1"/>
  <c r="GM70" i="5" s="1"/>
  <c r="GN70" i="5" s="1"/>
  <c r="GO70" i="5" s="1"/>
  <c r="GP70" i="5" s="1"/>
  <c r="GQ70" i="5" s="1"/>
  <c r="GR70" i="5" s="1"/>
  <c r="GS70" i="5" s="1"/>
  <c r="GT70" i="5" s="1"/>
  <c r="GU70" i="5" s="1"/>
  <c r="GV70" i="5" s="1"/>
  <c r="GW70" i="5" s="1"/>
  <c r="GX70" i="5" s="1"/>
  <c r="GY70" i="5" s="1"/>
  <c r="GZ70" i="5" s="1"/>
  <c r="HA70" i="5" s="1"/>
  <c r="HB70" i="5" s="1"/>
  <c r="HC70" i="5" s="1"/>
  <c r="HD70" i="5" s="1"/>
  <c r="HE70" i="5" s="1"/>
  <c r="HF70" i="5" s="1"/>
  <c r="L70" i="5" s="1"/>
  <c r="J12" i="5"/>
  <c r="J70" i="5" s="1"/>
  <c r="W9" i="5"/>
  <c r="X70" i="3"/>
  <c r="Y70" i="3" s="1"/>
  <c r="Z70" i="3" s="1"/>
  <c r="AA70" i="3" s="1"/>
  <c r="AB70" i="3" s="1"/>
  <c r="AC70" i="3" s="1"/>
  <c r="AD70" i="3" s="1"/>
  <c r="AE70" i="3" s="1"/>
  <c r="AF70" i="3" s="1"/>
  <c r="AG70" i="3" s="1"/>
  <c r="AH70" i="3" s="1"/>
  <c r="AI70" i="3" s="1"/>
  <c r="AJ70" i="3" s="1"/>
  <c r="AK70" i="3" s="1"/>
  <c r="AL70" i="3" s="1"/>
  <c r="AM70" i="3" s="1"/>
  <c r="AN70" i="3" s="1"/>
  <c r="AO70" i="3" s="1"/>
  <c r="AP70" i="3" s="1"/>
  <c r="AQ70" i="3" s="1"/>
  <c r="AR70" i="3" s="1"/>
  <c r="AS70" i="3" s="1"/>
  <c r="AT70" i="3" s="1"/>
  <c r="AU70" i="3" s="1"/>
  <c r="AV70" i="3" s="1"/>
  <c r="AW70" i="3" s="1"/>
  <c r="AX70" i="3" s="1"/>
  <c r="AY70" i="3" s="1"/>
  <c r="AZ70" i="3" s="1"/>
  <c r="BA70" i="3" s="1"/>
  <c r="BB70" i="3" s="1"/>
  <c r="BC70" i="3" s="1"/>
  <c r="BD70" i="3" s="1"/>
  <c r="BE70" i="3" s="1"/>
  <c r="BF70" i="3" s="1"/>
  <c r="BG70" i="3" s="1"/>
  <c r="BH70" i="3" s="1"/>
  <c r="BI70" i="3" s="1"/>
  <c r="BJ70" i="3" s="1"/>
  <c r="BK70" i="3" s="1"/>
  <c r="BL70" i="3" s="1"/>
  <c r="BM70" i="3" s="1"/>
  <c r="BN70" i="3" s="1"/>
  <c r="BO70" i="3" s="1"/>
  <c r="BP70" i="3" s="1"/>
  <c r="BQ70" i="3" s="1"/>
  <c r="BR70" i="3" s="1"/>
  <c r="BS70" i="3" s="1"/>
  <c r="BT70" i="3" s="1"/>
  <c r="BU70" i="3" s="1"/>
  <c r="BV70" i="3" s="1"/>
  <c r="BW70" i="3" s="1"/>
  <c r="BX70" i="3" s="1"/>
  <c r="BY70" i="3" s="1"/>
  <c r="BZ70" i="3" s="1"/>
  <c r="CA70" i="3" s="1"/>
  <c r="CB70" i="3" s="1"/>
  <c r="CC70" i="3" s="1"/>
  <c r="CD70" i="3" s="1"/>
  <c r="CE70" i="3" s="1"/>
  <c r="CF70" i="3" s="1"/>
  <c r="CG70" i="3" s="1"/>
  <c r="CH70" i="3" s="1"/>
  <c r="CI70" i="3" s="1"/>
  <c r="CJ70" i="3" s="1"/>
  <c r="CK70" i="3" s="1"/>
  <c r="CL70" i="3" s="1"/>
  <c r="CM70" i="3" s="1"/>
  <c r="CN70" i="3" s="1"/>
  <c r="CO70" i="3" s="1"/>
  <c r="CP70" i="3" s="1"/>
  <c r="CQ70" i="3" s="1"/>
  <c r="CR70" i="3" s="1"/>
  <c r="CS70" i="3" s="1"/>
  <c r="CT70" i="3" s="1"/>
  <c r="CU70" i="3" s="1"/>
  <c r="CV70" i="3" s="1"/>
  <c r="CW70" i="3" s="1"/>
  <c r="CX70" i="3" s="1"/>
  <c r="CY70" i="3" s="1"/>
  <c r="CZ70" i="3" s="1"/>
  <c r="DA70" i="3" s="1"/>
  <c r="DB70" i="3" s="1"/>
  <c r="DC70" i="3" s="1"/>
  <c r="DD70" i="3" s="1"/>
  <c r="DE70" i="3" s="1"/>
  <c r="DF70" i="3" s="1"/>
  <c r="DG70" i="3" s="1"/>
  <c r="DH70" i="3" s="1"/>
  <c r="DI70" i="3" s="1"/>
  <c r="DJ70" i="3" s="1"/>
  <c r="DK70" i="3" s="1"/>
  <c r="DL70" i="3" s="1"/>
  <c r="DM70" i="3" s="1"/>
  <c r="DN70" i="3" s="1"/>
  <c r="DO70" i="3" s="1"/>
  <c r="DP70" i="3" s="1"/>
  <c r="DQ70" i="3" s="1"/>
  <c r="DR70" i="3" s="1"/>
  <c r="DS70" i="3" s="1"/>
  <c r="DT70" i="3" s="1"/>
  <c r="DU70" i="3" s="1"/>
  <c r="DV70" i="3" s="1"/>
  <c r="DW70" i="3" s="1"/>
  <c r="DX70" i="3" s="1"/>
  <c r="DY70" i="3" s="1"/>
  <c r="DZ70" i="3" s="1"/>
  <c r="EA70" i="3" s="1"/>
  <c r="EB70" i="3" s="1"/>
  <c r="EC70" i="3" s="1"/>
  <c r="ED70" i="3" s="1"/>
  <c r="EE70" i="3" s="1"/>
  <c r="EF70" i="3" s="1"/>
  <c r="EG70" i="3" s="1"/>
  <c r="EH70" i="3" s="1"/>
  <c r="EI70" i="3" s="1"/>
  <c r="EJ70" i="3" s="1"/>
  <c r="EK70" i="3" s="1"/>
  <c r="EL70" i="3" s="1"/>
  <c r="EM70" i="3" s="1"/>
  <c r="EN70" i="3" s="1"/>
  <c r="EO70" i="3" s="1"/>
  <c r="EP70" i="3" s="1"/>
  <c r="EQ70" i="3" s="1"/>
  <c r="ER70" i="3" s="1"/>
  <c r="ES70" i="3" s="1"/>
  <c r="ET70" i="3" s="1"/>
  <c r="EU70" i="3" s="1"/>
  <c r="EV70" i="3" s="1"/>
  <c r="EW70" i="3" s="1"/>
  <c r="EX70" i="3" s="1"/>
  <c r="EY70" i="3" s="1"/>
  <c r="EZ70" i="3" s="1"/>
  <c r="FA70" i="3" s="1"/>
  <c r="FB70" i="3" s="1"/>
  <c r="FC70" i="3" s="1"/>
  <c r="FD70" i="3" s="1"/>
  <c r="FE70" i="3" s="1"/>
  <c r="FF70" i="3" s="1"/>
  <c r="FG70" i="3" s="1"/>
  <c r="FH70" i="3" s="1"/>
  <c r="FI70" i="3" s="1"/>
  <c r="FJ70" i="3" s="1"/>
  <c r="FK70" i="3" s="1"/>
  <c r="FL70" i="3" s="1"/>
  <c r="FM70" i="3" s="1"/>
  <c r="FN70" i="3" s="1"/>
  <c r="FO70" i="3" s="1"/>
  <c r="FP70" i="3" s="1"/>
  <c r="FQ70" i="3" s="1"/>
  <c r="FR70" i="3" s="1"/>
  <c r="FS70" i="3" s="1"/>
  <c r="FT70" i="3" s="1"/>
  <c r="FU70" i="3" s="1"/>
  <c r="FV70" i="3" s="1"/>
  <c r="FW70" i="3" s="1"/>
  <c r="FX70" i="3" s="1"/>
  <c r="FY70" i="3" s="1"/>
  <c r="FZ70" i="3" s="1"/>
  <c r="GA70" i="3" s="1"/>
  <c r="GB70" i="3" s="1"/>
  <c r="GC70" i="3" s="1"/>
  <c r="GD70" i="3" s="1"/>
  <c r="GE70" i="3" s="1"/>
  <c r="GF70" i="3" s="1"/>
  <c r="GG70" i="3" s="1"/>
  <c r="GH70" i="3" s="1"/>
  <c r="GI70" i="3" s="1"/>
  <c r="GJ70" i="3" s="1"/>
  <c r="GK70" i="3" s="1"/>
  <c r="GL70" i="3" s="1"/>
  <c r="GM70" i="3" s="1"/>
  <c r="GN70" i="3" s="1"/>
  <c r="GO70" i="3" s="1"/>
  <c r="GP70" i="3" s="1"/>
  <c r="GQ70" i="3" s="1"/>
  <c r="GR70" i="3" s="1"/>
  <c r="GS70" i="3" s="1"/>
  <c r="GT70" i="3" s="1"/>
  <c r="GU70" i="3" s="1"/>
  <c r="GV70" i="3" s="1"/>
  <c r="GW70" i="3" s="1"/>
  <c r="GX70" i="3" s="1"/>
  <c r="GY70" i="3" s="1"/>
  <c r="GZ70" i="3" s="1"/>
  <c r="HA70" i="3" s="1"/>
  <c r="HB70" i="3" s="1"/>
  <c r="HC70" i="3" s="1"/>
  <c r="HD70" i="3" s="1"/>
  <c r="HE70" i="3" s="1"/>
  <c r="HF70" i="3" s="1"/>
  <c r="W66" i="3"/>
  <c r="X66" i="3" s="1"/>
  <c r="Y66" i="3" s="1"/>
  <c r="Z66" i="3" s="1"/>
  <c r="AA66" i="3" s="1"/>
  <c r="AB66" i="3" s="1"/>
  <c r="AC66" i="3" s="1"/>
  <c r="AD66" i="3" s="1"/>
  <c r="AE66" i="3" s="1"/>
  <c r="AF66" i="3" s="1"/>
  <c r="AG66" i="3" s="1"/>
  <c r="AH66" i="3" s="1"/>
  <c r="AI66" i="3" s="1"/>
  <c r="AJ66" i="3" s="1"/>
  <c r="AK66" i="3" s="1"/>
  <c r="AL66" i="3" s="1"/>
  <c r="AM66" i="3" s="1"/>
  <c r="AN66" i="3" s="1"/>
  <c r="AO66" i="3" s="1"/>
  <c r="AP66" i="3" s="1"/>
  <c r="AQ66" i="3" s="1"/>
  <c r="AR66" i="3" s="1"/>
  <c r="AS66" i="3" s="1"/>
  <c r="AT66" i="3" s="1"/>
  <c r="AU66" i="3" s="1"/>
  <c r="AV66" i="3" s="1"/>
  <c r="AW66" i="3" s="1"/>
  <c r="AX66" i="3" s="1"/>
  <c r="AY66" i="3" s="1"/>
  <c r="AZ66" i="3" s="1"/>
  <c r="BA66" i="3" s="1"/>
  <c r="BB66" i="3" s="1"/>
  <c r="BC66" i="3" s="1"/>
  <c r="BD66" i="3" s="1"/>
  <c r="BE66" i="3" s="1"/>
  <c r="BF66" i="3" s="1"/>
  <c r="BG66" i="3" s="1"/>
  <c r="BH66" i="3" s="1"/>
  <c r="BI66" i="3" s="1"/>
  <c r="BJ66" i="3" s="1"/>
  <c r="BK66" i="3" s="1"/>
  <c r="BL66" i="3" s="1"/>
  <c r="BM66" i="3" s="1"/>
  <c r="BN66" i="3" s="1"/>
  <c r="BO66" i="3" s="1"/>
  <c r="BP66" i="3" s="1"/>
  <c r="BQ66" i="3" s="1"/>
  <c r="BR66" i="3" s="1"/>
  <c r="BS66" i="3" s="1"/>
  <c r="BT66" i="3" s="1"/>
  <c r="BU66" i="3" s="1"/>
  <c r="BV66" i="3" s="1"/>
  <c r="BW66" i="3" s="1"/>
  <c r="BX66" i="3" s="1"/>
  <c r="BY66" i="3" s="1"/>
  <c r="BZ66" i="3" s="1"/>
  <c r="CA66" i="3" s="1"/>
  <c r="CB66" i="3" s="1"/>
  <c r="CC66" i="3" s="1"/>
  <c r="CD66" i="3" s="1"/>
  <c r="CE66" i="3" s="1"/>
  <c r="CF66" i="3" s="1"/>
  <c r="CG66" i="3" s="1"/>
  <c r="CH66" i="3" s="1"/>
  <c r="CI66" i="3" s="1"/>
  <c r="CJ66" i="3" s="1"/>
  <c r="CK66" i="3" s="1"/>
  <c r="CL66" i="3" s="1"/>
  <c r="CM66" i="3" s="1"/>
  <c r="CN66" i="3" s="1"/>
  <c r="CO66" i="3" s="1"/>
  <c r="CP66" i="3" s="1"/>
  <c r="CQ66" i="3" s="1"/>
  <c r="CR66" i="3" s="1"/>
  <c r="CS66" i="3" s="1"/>
  <c r="CT66" i="3" s="1"/>
  <c r="CU66" i="3" s="1"/>
  <c r="CV66" i="3" s="1"/>
  <c r="CW66" i="3" s="1"/>
  <c r="CX66" i="3" s="1"/>
  <c r="CY66" i="3" s="1"/>
  <c r="CZ66" i="3" s="1"/>
  <c r="DA66" i="3" s="1"/>
  <c r="DB66" i="3" s="1"/>
  <c r="DC66" i="3" s="1"/>
  <c r="DD66" i="3" s="1"/>
  <c r="DE66" i="3" s="1"/>
  <c r="DF66" i="3" s="1"/>
  <c r="DG66" i="3" s="1"/>
  <c r="DH66" i="3" s="1"/>
  <c r="DI66" i="3" s="1"/>
  <c r="DJ66" i="3" s="1"/>
  <c r="DK66" i="3" s="1"/>
  <c r="DL66" i="3" s="1"/>
  <c r="DM66" i="3" s="1"/>
  <c r="DN66" i="3" s="1"/>
  <c r="DO66" i="3" s="1"/>
  <c r="DP66" i="3" s="1"/>
  <c r="DQ66" i="3" s="1"/>
  <c r="DR66" i="3" s="1"/>
  <c r="DS66" i="3" s="1"/>
  <c r="DT66" i="3" s="1"/>
  <c r="DU66" i="3" s="1"/>
  <c r="DV66" i="3" s="1"/>
  <c r="DW66" i="3" s="1"/>
  <c r="DX66" i="3" s="1"/>
  <c r="DY66" i="3" s="1"/>
  <c r="DZ66" i="3" s="1"/>
  <c r="EA66" i="3" s="1"/>
  <c r="EB66" i="3" s="1"/>
  <c r="EC66" i="3" s="1"/>
  <c r="ED66" i="3" s="1"/>
  <c r="EE66" i="3" s="1"/>
  <c r="EF66" i="3" s="1"/>
  <c r="EG66" i="3" s="1"/>
  <c r="EH66" i="3" s="1"/>
  <c r="EI66" i="3" s="1"/>
  <c r="EJ66" i="3" s="1"/>
  <c r="EK66" i="3" s="1"/>
  <c r="EL66" i="3" s="1"/>
  <c r="EM66" i="3" s="1"/>
  <c r="EN66" i="3" s="1"/>
  <c r="EO66" i="3" s="1"/>
  <c r="EP66" i="3" s="1"/>
  <c r="EQ66" i="3" s="1"/>
  <c r="ER66" i="3" s="1"/>
  <c r="ES66" i="3" s="1"/>
  <c r="ET66" i="3" s="1"/>
  <c r="EU66" i="3" s="1"/>
  <c r="EV66" i="3" s="1"/>
  <c r="EW66" i="3" s="1"/>
  <c r="EX66" i="3" s="1"/>
  <c r="EY66" i="3" s="1"/>
  <c r="EZ66" i="3" s="1"/>
  <c r="FA66" i="3" s="1"/>
  <c r="FB66" i="3" s="1"/>
  <c r="FC66" i="3" s="1"/>
  <c r="FD66" i="3" s="1"/>
  <c r="FE66" i="3" s="1"/>
  <c r="FF66" i="3" s="1"/>
  <c r="FG66" i="3" s="1"/>
  <c r="FH66" i="3" s="1"/>
  <c r="FI66" i="3" s="1"/>
  <c r="FJ66" i="3" s="1"/>
  <c r="FK66" i="3" s="1"/>
  <c r="FL66" i="3" s="1"/>
  <c r="FM66" i="3" s="1"/>
  <c r="FN66" i="3" s="1"/>
  <c r="FO66" i="3" s="1"/>
  <c r="FP66" i="3" s="1"/>
  <c r="FQ66" i="3" s="1"/>
  <c r="FR66" i="3" s="1"/>
  <c r="FS66" i="3" s="1"/>
  <c r="FT66" i="3" s="1"/>
  <c r="FU66" i="3" s="1"/>
  <c r="FV66" i="3" s="1"/>
  <c r="FW66" i="3" s="1"/>
  <c r="FX66" i="3" s="1"/>
  <c r="FY66" i="3" s="1"/>
  <c r="FZ66" i="3" s="1"/>
  <c r="GA66" i="3" s="1"/>
  <c r="GB66" i="3" s="1"/>
  <c r="GC66" i="3" s="1"/>
  <c r="GD66" i="3" s="1"/>
  <c r="GE66" i="3" s="1"/>
  <c r="GF66" i="3" s="1"/>
  <c r="GG66" i="3" s="1"/>
  <c r="GH66" i="3" s="1"/>
  <c r="GI66" i="3" s="1"/>
  <c r="GJ66" i="3" s="1"/>
  <c r="GK66" i="3" s="1"/>
  <c r="GL66" i="3" s="1"/>
  <c r="GM66" i="3" s="1"/>
  <c r="GN66" i="3" s="1"/>
  <c r="GO66" i="3" s="1"/>
  <c r="GP66" i="3" s="1"/>
  <c r="GQ66" i="3" s="1"/>
  <c r="GR66" i="3" s="1"/>
  <c r="GS66" i="3" s="1"/>
  <c r="GT66" i="3" s="1"/>
  <c r="GU66" i="3" s="1"/>
  <c r="GV66" i="3" s="1"/>
  <c r="GW66" i="3" s="1"/>
  <c r="GX66" i="3" s="1"/>
  <c r="GY66" i="3" s="1"/>
  <c r="GZ66" i="3" s="1"/>
  <c r="HA66" i="3" s="1"/>
  <c r="HB66" i="3" s="1"/>
  <c r="HC66" i="3" s="1"/>
  <c r="HD66" i="3" s="1"/>
  <c r="HE66" i="3" s="1"/>
  <c r="HF66" i="3" s="1"/>
  <c r="L66" i="3" s="1"/>
  <c r="W69" i="3"/>
  <c r="H64" i="3"/>
  <c r="H16" i="3"/>
  <c r="I6" i="3"/>
  <c r="W6" i="3" s="1"/>
  <c r="I73" i="3"/>
  <c r="W73" i="3" s="1"/>
  <c r="X73" i="3" s="1"/>
  <c r="Y73" i="3" s="1"/>
  <c r="Z73" i="3" s="1"/>
  <c r="AA73" i="3" s="1"/>
  <c r="AB73" i="3" s="1"/>
  <c r="AC73" i="3" s="1"/>
  <c r="AD73" i="3" s="1"/>
  <c r="AE73" i="3" s="1"/>
  <c r="AF73" i="3" s="1"/>
  <c r="AG73" i="3" s="1"/>
  <c r="AH73" i="3" s="1"/>
  <c r="AI73" i="3" s="1"/>
  <c r="AJ73" i="3" s="1"/>
  <c r="AK73" i="3" s="1"/>
  <c r="AL73" i="3" s="1"/>
  <c r="AM73" i="3" s="1"/>
  <c r="AN73" i="3" s="1"/>
  <c r="AO73" i="3" s="1"/>
  <c r="AP73" i="3" s="1"/>
  <c r="AQ73" i="3" s="1"/>
  <c r="AR73" i="3" s="1"/>
  <c r="AS73" i="3" s="1"/>
  <c r="AT73" i="3" s="1"/>
  <c r="AU73" i="3" s="1"/>
  <c r="AV73" i="3" s="1"/>
  <c r="AW73" i="3" s="1"/>
  <c r="AX73" i="3" s="1"/>
  <c r="AY73" i="3" s="1"/>
  <c r="AZ73" i="3" s="1"/>
  <c r="BA73" i="3" s="1"/>
  <c r="BB73" i="3" s="1"/>
  <c r="BC73" i="3" s="1"/>
  <c r="BD73" i="3" s="1"/>
  <c r="BE73" i="3" s="1"/>
  <c r="BF73" i="3" s="1"/>
  <c r="BG73" i="3" s="1"/>
  <c r="BH73" i="3" s="1"/>
  <c r="BI73" i="3" s="1"/>
  <c r="BJ73" i="3" s="1"/>
  <c r="BK73" i="3" s="1"/>
  <c r="BL73" i="3" s="1"/>
  <c r="BM73" i="3" s="1"/>
  <c r="BN73" i="3" s="1"/>
  <c r="BO73" i="3" s="1"/>
  <c r="BP73" i="3" s="1"/>
  <c r="BQ73" i="3" s="1"/>
  <c r="BR73" i="3" s="1"/>
  <c r="BS73" i="3" s="1"/>
  <c r="BT73" i="3" s="1"/>
  <c r="BU73" i="3" s="1"/>
  <c r="BV73" i="3" s="1"/>
  <c r="BW73" i="3" s="1"/>
  <c r="BX73" i="3" s="1"/>
  <c r="BY73" i="3" s="1"/>
  <c r="BZ73" i="3" s="1"/>
  <c r="CA73" i="3" s="1"/>
  <c r="CB73" i="3" s="1"/>
  <c r="CC73" i="3" s="1"/>
  <c r="CD73" i="3" s="1"/>
  <c r="CE73" i="3" s="1"/>
  <c r="CF73" i="3" s="1"/>
  <c r="CG73" i="3" s="1"/>
  <c r="CH73" i="3" s="1"/>
  <c r="CI73" i="3" s="1"/>
  <c r="CJ73" i="3" s="1"/>
  <c r="CK73" i="3" s="1"/>
  <c r="CL73" i="3" s="1"/>
  <c r="CM73" i="3" s="1"/>
  <c r="CN73" i="3" s="1"/>
  <c r="CO73" i="3" s="1"/>
  <c r="CP73" i="3" s="1"/>
  <c r="CQ73" i="3" s="1"/>
  <c r="CR73" i="3" s="1"/>
  <c r="CS73" i="3" s="1"/>
  <c r="CT73" i="3" s="1"/>
  <c r="CU73" i="3" s="1"/>
  <c r="CV73" i="3" s="1"/>
  <c r="CW73" i="3" s="1"/>
  <c r="CX73" i="3" s="1"/>
  <c r="CY73" i="3" s="1"/>
  <c r="CZ73" i="3" s="1"/>
  <c r="DA73" i="3" s="1"/>
  <c r="DB73" i="3" s="1"/>
  <c r="DC73" i="3" s="1"/>
  <c r="DD73" i="3" s="1"/>
  <c r="DE73" i="3" s="1"/>
  <c r="DF73" i="3" s="1"/>
  <c r="DG73" i="3" s="1"/>
  <c r="DH73" i="3" s="1"/>
  <c r="DI73" i="3" s="1"/>
  <c r="DJ73" i="3" s="1"/>
  <c r="DK73" i="3" s="1"/>
  <c r="DL73" i="3" s="1"/>
  <c r="DM73" i="3" s="1"/>
  <c r="DN73" i="3" s="1"/>
  <c r="DO73" i="3" s="1"/>
  <c r="DP73" i="3" s="1"/>
  <c r="DQ73" i="3" s="1"/>
  <c r="DR73" i="3" s="1"/>
  <c r="DS73" i="3" s="1"/>
  <c r="DT73" i="3" s="1"/>
  <c r="DU73" i="3" s="1"/>
  <c r="DV73" i="3" s="1"/>
  <c r="DW73" i="3" s="1"/>
  <c r="DX73" i="3" s="1"/>
  <c r="DY73" i="3" s="1"/>
  <c r="DZ73" i="3" s="1"/>
  <c r="EA73" i="3" s="1"/>
  <c r="EB73" i="3" s="1"/>
  <c r="EC73" i="3" s="1"/>
  <c r="ED73" i="3" s="1"/>
  <c r="EE73" i="3" s="1"/>
  <c r="EF73" i="3" s="1"/>
  <c r="EG73" i="3" s="1"/>
  <c r="EH73" i="3" s="1"/>
  <c r="EI73" i="3" s="1"/>
  <c r="EJ73" i="3" s="1"/>
  <c r="EK73" i="3" s="1"/>
  <c r="EL73" i="3" s="1"/>
  <c r="EM73" i="3" s="1"/>
  <c r="EN73" i="3" s="1"/>
  <c r="EO73" i="3" s="1"/>
  <c r="EP73" i="3" s="1"/>
  <c r="EQ73" i="3" s="1"/>
  <c r="ER73" i="3" s="1"/>
  <c r="ES73" i="3" s="1"/>
  <c r="ET73" i="3" s="1"/>
  <c r="EU73" i="3" s="1"/>
  <c r="EV73" i="3" s="1"/>
  <c r="EW73" i="3" s="1"/>
  <c r="EX73" i="3" s="1"/>
  <c r="EY73" i="3" s="1"/>
  <c r="EZ73" i="3" s="1"/>
  <c r="FA73" i="3" s="1"/>
  <c r="FB73" i="3" s="1"/>
  <c r="FC73" i="3" s="1"/>
  <c r="FD73" i="3" s="1"/>
  <c r="FE73" i="3" s="1"/>
  <c r="FF73" i="3" s="1"/>
  <c r="FG73" i="3" s="1"/>
  <c r="FH73" i="3" s="1"/>
  <c r="FI73" i="3" s="1"/>
  <c r="FJ73" i="3" s="1"/>
  <c r="FK73" i="3" s="1"/>
  <c r="FL73" i="3" s="1"/>
  <c r="FM73" i="3" s="1"/>
  <c r="FN73" i="3" s="1"/>
  <c r="FO73" i="3" s="1"/>
  <c r="FP73" i="3" s="1"/>
  <c r="FQ73" i="3" s="1"/>
  <c r="FR73" i="3" s="1"/>
  <c r="FS73" i="3" s="1"/>
  <c r="FT73" i="3" s="1"/>
  <c r="FU73" i="3" s="1"/>
  <c r="FV73" i="3" s="1"/>
  <c r="FW73" i="3" s="1"/>
  <c r="FX73" i="3" s="1"/>
  <c r="FY73" i="3" s="1"/>
  <c r="FZ73" i="3" s="1"/>
  <c r="GA73" i="3" s="1"/>
  <c r="GB73" i="3" s="1"/>
  <c r="GC73" i="3" s="1"/>
  <c r="GD73" i="3" s="1"/>
  <c r="GE73" i="3" s="1"/>
  <c r="GF73" i="3" s="1"/>
  <c r="GG73" i="3" s="1"/>
  <c r="GH73" i="3" s="1"/>
  <c r="GI73" i="3" s="1"/>
  <c r="GJ73" i="3" s="1"/>
  <c r="GK73" i="3" s="1"/>
  <c r="GL73" i="3" s="1"/>
  <c r="GM73" i="3" s="1"/>
  <c r="GN73" i="3" s="1"/>
  <c r="GO73" i="3" s="1"/>
  <c r="GP73" i="3" s="1"/>
  <c r="GQ73" i="3" s="1"/>
  <c r="GR73" i="3" s="1"/>
  <c r="GS73" i="3" s="1"/>
  <c r="GT73" i="3" s="1"/>
  <c r="GU73" i="3" s="1"/>
  <c r="GV73" i="3" s="1"/>
  <c r="GW73" i="3" s="1"/>
  <c r="GX73" i="3" s="1"/>
  <c r="GY73" i="3" s="1"/>
  <c r="GZ73" i="3" s="1"/>
  <c r="HA73" i="3" s="1"/>
  <c r="HB73" i="3" s="1"/>
  <c r="HC73" i="3" s="1"/>
  <c r="HD73" i="3" s="1"/>
  <c r="HE73" i="3" s="1"/>
  <c r="HF73" i="3" s="1"/>
  <c r="L73" i="3" s="1"/>
  <c r="J15" i="3"/>
  <c r="J73" i="3" s="1"/>
  <c r="I65" i="3"/>
  <c r="J7" i="3"/>
  <c r="J65" i="3" s="1"/>
  <c r="I72" i="3"/>
  <c r="J14" i="3"/>
  <c r="J72" i="3" s="1"/>
  <c r="W15" i="3"/>
  <c r="I69" i="3"/>
  <c r="J11" i="3"/>
  <c r="J69" i="3" s="1"/>
  <c r="W65" i="3"/>
  <c r="G42" i="3"/>
  <c r="I75" i="3"/>
  <c r="W75" i="3" s="1"/>
  <c r="X75" i="3" s="1"/>
  <c r="Y75" i="3" s="1"/>
  <c r="Z75" i="3" s="1"/>
  <c r="AA75" i="3" s="1"/>
  <c r="AB75" i="3" s="1"/>
  <c r="AC75" i="3" s="1"/>
  <c r="AD75" i="3" s="1"/>
  <c r="AE75" i="3" s="1"/>
  <c r="AF75" i="3" s="1"/>
  <c r="AG75" i="3" s="1"/>
  <c r="AH75" i="3" s="1"/>
  <c r="AI75" i="3" s="1"/>
  <c r="AJ75" i="3" s="1"/>
  <c r="AK75" i="3" s="1"/>
  <c r="AL75" i="3" s="1"/>
  <c r="AM75" i="3" s="1"/>
  <c r="AN75" i="3" s="1"/>
  <c r="AO75" i="3" s="1"/>
  <c r="AP75" i="3" s="1"/>
  <c r="AQ75" i="3" s="1"/>
  <c r="AR75" i="3" s="1"/>
  <c r="AS75" i="3" s="1"/>
  <c r="AT75" i="3" s="1"/>
  <c r="AU75" i="3" s="1"/>
  <c r="AV75" i="3" s="1"/>
  <c r="AW75" i="3" s="1"/>
  <c r="AX75" i="3" s="1"/>
  <c r="AY75" i="3" s="1"/>
  <c r="AZ75" i="3" s="1"/>
  <c r="BA75" i="3" s="1"/>
  <c r="BB75" i="3" s="1"/>
  <c r="BC75" i="3" s="1"/>
  <c r="BD75" i="3" s="1"/>
  <c r="BE75" i="3" s="1"/>
  <c r="BF75" i="3" s="1"/>
  <c r="BG75" i="3" s="1"/>
  <c r="BH75" i="3" s="1"/>
  <c r="BI75" i="3" s="1"/>
  <c r="BJ75" i="3" s="1"/>
  <c r="BK75" i="3" s="1"/>
  <c r="BL75" i="3" s="1"/>
  <c r="BM75" i="3" s="1"/>
  <c r="BN75" i="3" s="1"/>
  <c r="BO75" i="3" s="1"/>
  <c r="BP75" i="3" s="1"/>
  <c r="BQ75" i="3" s="1"/>
  <c r="BR75" i="3" s="1"/>
  <c r="BS75" i="3" s="1"/>
  <c r="BT75" i="3" s="1"/>
  <c r="BU75" i="3" s="1"/>
  <c r="BV75" i="3" s="1"/>
  <c r="BW75" i="3" s="1"/>
  <c r="BX75" i="3" s="1"/>
  <c r="BY75" i="3" s="1"/>
  <c r="BZ75" i="3" s="1"/>
  <c r="CA75" i="3" s="1"/>
  <c r="CB75" i="3" s="1"/>
  <c r="CC75" i="3" s="1"/>
  <c r="CD75" i="3" s="1"/>
  <c r="CE75" i="3" s="1"/>
  <c r="CF75" i="3" s="1"/>
  <c r="CG75" i="3" s="1"/>
  <c r="CH75" i="3" s="1"/>
  <c r="CI75" i="3" s="1"/>
  <c r="CJ75" i="3" s="1"/>
  <c r="CK75" i="3" s="1"/>
  <c r="CL75" i="3" s="1"/>
  <c r="CM75" i="3" s="1"/>
  <c r="CN75" i="3" s="1"/>
  <c r="CO75" i="3" s="1"/>
  <c r="CP75" i="3" s="1"/>
  <c r="CQ75" i="3" s="1"/>
  <c r="CR75" i="3" s="1"/>
  <c r="CS75" i="3" s="1"/>
  <c r="CT75" i="3" s="1"/>
  <c r="CU75" i="3" s="1"/>
  <c r="CV75" i="3" s="1"/>
  <c r="CW75" i="3" s="1"/>
  <c r="CX75" i="3" s="1"/>
  <c r="CY75" i="3" s="1"/>
  <c r="CZ75" i="3" s="1"/>
  <c r="DA75" i="3" s="1"/>
  <c r="DB75" i="3" s="1"/>
  <c r="DC75" i="3" s="1"/>
  <c r="DD75" i="3" s="1"/>
  <c r="DE75" i="3" s="1"/>
  <c r="DF75" i="3" s="1"/>
  <c r="DG75" i="3" s="1"/>
  <c r="DH75" i="3" s="1"/>
  <c r="DI75" i="3" s="1"/>
  <c r="DJ75" i="3" s="1"/>
  <c r="DK75" i="3" s="1"/>
  <c r="DL75" i="3" s="1"/>
  <c r="DM75" i="3" s="1"/>
  <c r="DN75" i="3" s="1"/>
  <c r="DO75" i="3" s="1"/>
  <c r="DP75" i="3" s="1"/>
  <c r="DQ75" i="3" s="1"/>
  <c r="DR75" i="3" s="1"/>
  <c r="DS75" i="3" s="1"/>
  <c r="DT75" i="3" s="1"/>
  <c r="DU75" i="3" s="1"/>
  <c r="DV75" i="3" s="1"/>
  <c r="DW75" i="3" s="1"/>
  <c r="DX75" i="3" s="1"/>
  <c r="DY75" i="3" s="1"/>
  <c r="DZ75" i="3" s="1"/>
  <c r="EA75" i="3" s="1"/>
  <c r="EB75" i="3" s="1"/>
  <c r="EC75" i="3" s="1"/>
  <c r="ED75" i="3" s="1"/>
  <c r="EE75" i="3" s="1"/>
  <c r="EF75" i="3" s="1"/>
  <c r="EG75" i="3" s="1"/>
  <c r="EH75" i="3" s="1"/>
  <c r="EI75" i="3" s="1"/>
  <c r="EJ75" i="3" s="1"/>
  <c r="EK75" i="3" s="1"/>
  <c r="EL75" i="3" s="1"/>
  <c r="EM75" i="3" s="1"/>
  <c r="EN75" i="3" s="1"/>
  <c r="EO75" i="3" s="1"/>
  <c r="EP75" i="3" s="1"/>
  <c r="EQ75" i="3" s="1"/>
  <c r="ER75" i="3" s="1"/>
  <c r="ES75" i="3" s="1"/>
  <c r="ET75" i="3" s="1"/>
  <c r="EU75" i="3" s="1"/>
  <c r="EV75" i="3" s="1"/>
  <c r="EW75" i="3" s="1"/>
  <c r="EX75" i="3" s="1"/>
  <c r="EY75" i="3" s="1"/>
  <c r="EZ75" i="3" s="1"/>
  <c r="FA75" i="3" s="1"/>
  <c r="FB75" i="3" s="1"/>
  <c r="FC75" i="3" s="1"/>
  <c r="FD75" i="3" s="1"/>
  <c r="FE75" i="3" s="1"/>
  <c r="FF75" i="3" s="1"/>
  <c r="FG75" i="3" s="1"/>
  <c r="FH75" i="3" s="1"/>
  <c r="FI75" i="3" s="1"/>
  <c r="FJ75" i="3" s="1"/>
  <c r="FK75" i="3" s="1"/>
  <c r="FL75" i="3" s="1"/>
  <c r="FM75" i="3" s="1"/>
  <c r="FN75" i="3" s="1"/>
  <c r="FO75" i="3" s="1"/>
  <c r="FP75" i="3" s="1"/>
  <c r="FQ75" i="3" s="1"/>
  <c r="FR75" i="3" s="1"/>
  <c r="FS75" i="3" s="1"/>
  <c r="FT75" i="3" s="1"/>
  <c r="FU75" i="3" s="1"/>
  <c r="FV75" i="3" s="1"/>
  <c r="FW75" i="3" s="1"/>
  <c r="FX75" i="3" s="1"/>
  <c r="FY75" i="3" s="1"/>
  <c r="FZ75" i="3" s="1"/>
  <c r="GA75" i="3" s="1"/>
  <c r="GB75" i="3" s="1"/>
  <c r="GC75" i="3" s="1"/>
  <c r="GD75" i="3" s="1"/>
  <c r="GE75" i="3" s="1"/>
  <c r="GF75" i="3" s="1"/>
  <c r="GG75" i="3" s="1"/>
  <c r="GH75" i="3" s="1"/>
  <c r="GI75" i="3" s="1"/>
  <c r="GJ75" i="3" s="1"/>
  <c r="GK75" i="3" s="1"/>
  <c r="GL75" i="3" s="1"/>
  <c r="GM75" i="3" s="1"/>
  <c r="GN75" i="3" s="1"/>
  <c r="GO75" i="3" s="1"/>
  <c r="GP75" i="3" s="1"/>
  <c r="GQ75" i="3" s="1"/>
  <c r="GR75" i="3" s="1"/>
  <c r="GS75" i="3" s="1"/>
  <c r="GT75" i="3" s="1"/>
  <c r="GU75" i="3" s="1"/>
  <c r="GV75" i="3" s="1"/>
  <c r="GW75" i="3" s="1"/>
  <c r="GX75" i="3" s="1"/>
  <c r="GY75" i="3" s="1"/>
  <c r="GZ75" i="3" s="1"/>
  <c r="HA75" i="3" s="1"/>
  <c r="HB75" i="3" s="1"/>
  <c r="HC75" i="3" s="1"/>
  <c r="HD75" i="3" s="1"/>
  <c r="HE75" i="3" s="1"/>
  <c r="HF75" i="3" s="1"/>
  <c r="L75" i="3" s="1"/>
  <c r="J39" i="3"/>
  <c r="J75" i="3" s="1"/>
  <c r="W72" i="3"/>
  <c r="X72" i="3" s="1"/>
  <c r="Y72" i="3" s="1"/>
  <c r="Z72" i="3" s="1"/>
  <c r="AA72" i="3" s="1"/>
  <c r="AB72" i="3" s="1"/>
  <c r="AC72" i="3" s="1"/>
  <c r="AD72" i="3" s="1"/>
  <c r="AE72" i="3" s="1"/>
  <c r="AF72" i="3" s="1"/>
  <c r="AG72" i="3" s="1"/>
  <c r="AH72" i="3" s="1"/>
  <c r="AI72" i="3" s="1"/>
  <c r="AJ72" i="3" s="1"/>
  <c r="AK72" i="3" s="1"/>
  <c r="AL72" i="3" s="1"/>
  <c r="AM72" i="3" s="1"/>
  <c r="AN72" i="3" s="1"/>
  <c r="AO72" i="3" s="1"/>
  <c r="AP72" i="3" s="1"/>
  <c r="AQ72" i="3" s="1"/>
  <c r="AR72" i="3" s="1"/>
  <c r="AS72" i="3" s="1"/>
  <c r="AT72" i="3" s="1"/>
  <c r="AU72" i="3" s="1"/>
  <c r="AV72" i="3" s="1"/>
  <c r="AW72" i="3" s="1"/>
  <c r="AX72" i="3" s="1"/>
  <c r="AY72" i="3" s="1"/>
  <c r="AZ72" i="3" s="1"/>
  <c r="BA72" i="3" s="1"/>
  <c r="BB72" i="3" s="1"/>
  <c r="BC72" i="3" s="1"/>
  <c r="BD72" i="3" s="1"/>
  <c r="BE72" i="3" s="1"/>
  <c r="BF72" i="3" s="1"/>
  <c r="BG72" i="3" s="1"/>
  <c r="BH72" i="3" s="1"/>
  <c r="BI72" i="3" s="1"/>
  <c r="BJ72" i="3" s="1"/>
  <c r="BK72" i="3" s="1"/>
  <c r="BL72" i="3" s="1"/>
  <c r="BM72" i="3" s="1"/>
  <c r="BN72" i="3" s="1"/>
  <c r="BO72" i="3" s="1"/>
  <c r="BP72" i="3" s="1"/>
  <c r="BQ72" i="3" s="1"/>
  <c r="BR72" i="3" s="1"/>
  <c r="BS72" i="3" s="1"/>
  <c r="BT72" i="3" s="1"/>
  <c r="BU72" i="3" s="1"/>
  <c r="BV72" i="3" s="1"/>
  <c r="BW72" i="3" s="1"/>
  <c r="BX72" i="3" s="1"/>
  <c r="BY72" i="3" s="1"/>
  <c r="BZ72" i="3" s="1"/>
  <c r="CA72" i="3" s="1"/>
  <c r="CB72" i="3" s="1"/>
  <c r="CC72" i="3" s="1"/>
  <c r="CD72" i="3" s="1"/>
  <c r="CE72" i="3" s="1"/>
  <c r="CF72" i="3" s="1"/>
  <c r="CG72" i="3" s="1"/>
  <c r="CH72" i="3" s="1"/>
  <c r="CI72" i="3" s="1"/>
  <c r="CJ72" i="3" s="1"/>
  <c r="CK72" i="3" s="1"/>
  <c r="CL72" i="3" s="1"/>
  <c r="CM72" i="3" s="1"/>
  <c r="CN72" i="3" s="1"/>
  <c r="CO72" i="3" s="1"/>
  <c r="CP72" i="3" s="1"/>
  <c r="CQ72" i="3" s="1"/>
  <c r="CR72" i="3" s="1"/>
  <c r="CS72" i="3" s="1"/>
  <c r="CT72" i="3" s="1"/>
  <c r="CU72" i="3" s="1"/>
  <c r="CV72" i="3" s="1"/>
  <c r="CW72" i="3" s="1"/>
  <c r="CX72" i="3" s="1"/>
  <c r="CY72" i="3" s="1"/>
  <c r="CZ72" i="3" s="1"/>
  <c r="DA72" i="3" s="1"/>
  <c r="DB72" i="3" s="1"/>
  <c r="DC72" i="3" s="1"/>
  <c r="DD72" i="3" s="1"/>
  <c r="DE72" i="3" s="1"/>
  <c r="DF72" i="3" s="1"/>
  <c r="DG72" i="3" s="1"/>
  <c r="DH72" i="3" s="1"/>
  <c r="DI72" i="3" s="1"/>
  <c r="DJ72" i="3" s="1"/>
  <c r="DK72" i="3" s="1"/>
  <c r="DL72" i="3" s="1"/>
  <c r="DM72" i="3" s="1"/>
  <c r="DN72" i="3" s="1"/>
  <c r="DO72" i="3" s="1"/>
  <c r="DP72" i="3" s="1"/>
  <c r="DQ72" i="3" s="1"/>
  <c r="DR72" i="3" s="1"/>
  <c r="DS72" i="3" s="1"/>
  <c r="DT72" i="3" s="1"/>
  <c r="DU72" i="3" s="1"/>
  <c r="DV72" i="3" s="1"/>
  <c r="DW72" i="3" s="1"/>
  <c r="DX72" i="3" s="1"/>
  <c r="DY72" i="3" s="1"/>
  <c r="DZ72" i="3" s="1"/>
  <c r="EA72" i="3" s="1"/>
  <c r="EB72" i="3" s="1"/>
  <c r="EC72" i="3" s="1"/>
  <c r="ED72" i="3" s="1"/>
  <c r="EE72" i="3" s="1"/>
  <c r="EF72" i="3" s="1"/>
  <c r="EG72" i="3" s="1"/>
  <c r="EH72" i="3" s="1"/>
  <c r="EI72" i="3" s="1"/>
  <c r="EJ72" i="3" s="1"/>
  <c r="EK72" i="3" s="1"/>
  <c r="EL72" i="3" s="1"/>
  <c r="EM72" i="3" s="1"/>
  <c r="EN72" i="3" s="1"/>
  <c r="EO72" i="3" s="1"/>
  <c r="EP72" i="3" s="1"/>
  <c r="EQ72" i="3" s="1"/>
  <c r="ER72" i="3" s="1"/>
  <c r="ES72" i="3" s="1"/>
  <c r="ET72" i="3" s="1"/>
  <c r="EU72" i="3" s="1"/>
  <c r="EV72" i="3" s="1"/>
  <c r="EW72" i="3" s="1"/>
  <c r="EX72" i="3" s="1"/>
  <c r="EY72" i="3" s="1"/>
  <c r="EZ72" i="3" s="1"/>
  <c r="FA72" i="3" s="1"/>
  <c r="FB72" i="3" s="1"/>
  <c r="FC72" i="3" s="1"/>
  <c r="FD72" i="3" s="1"/>
  <c r="FE72" i="3" s="1"/>
  <c r="FF72" i="3" s="1"/>
  <c r="FG72" i="3" s="1"/>
  <c r="FH72" i="3" s="1"/>
  <c r="FI72" i="3" s="1"/>
  <c r="FJ72" i="3" s="1"/>
  <c r="FK72" i="3" s="1"/>
  <c r="FL72" i="3" s="1"/>
  <c r="FM72" i="3" s="1"/>
  <c r="FN72" i="3" s="1"/>
  <c r="FO72" i="3" s="1"/>
  <c r="FP72" i="3" s="1"/>
  <c r="FQ72" i="3" s="1"/>
  <c r="FR72" i="3" s="1"/>
  <c r="FS72" i="3" s="1"/>
  <c r="FT72" i="3" s="1"/>
  <c r="FU72" i="3" s="1"/>
  <c r="FV72" i="3" s="1"/>
  <c r="FW72" i="3" s="1"/>
  <c r="FX72" i="3" s="1"/>
  <c r="FY72" i="3" s="1"/>
  <c r="FZ72" i="3" s="1"/>
  <c r="GA72" i="3" s="1"/>
  <c r="GB72" i="3" s="1"/>
  <c r="GC72" i="3" s="1"/>
  <c r="GD72" i="3" s="1"/>
  <c r="GE72" i="3" s="1"/>
  <c r="GF72" i="3" s="1"/>
  <c r="GG72" i="3" s="1"/>
  <c r="GH72" i="3" s="1"/>
  <c r="GI72" i="3" s="1"/>
  <c r="GJ72" i="3" s="1"/>
  <c r="GK72" i="3" s="1"/>
  <c r="GL72" i="3" s="1"/>
  <c r="GM72" i="3" s="1"/>
  <c r="GN72" i="3" s="1"/>
  <c r="GO72" i="3" s="1"/>
  <c r="GP72" i="3" s="1"/>
  <c r="GQ72" i="3" s="1"/>
  <c r="GR72" i="3" s="1"/>
  <c r="GS72" i="3" s="1"/>
  <c r="GT72" i="3" s="1"/>
  <c r="GU72" i="3" s="1"/>
  <c r="GV72" i="3" s="1"/>
  <c r="GW72" i="3" s="1"/>
  <c r="GX72" i="3" s="1"/>
  <c r="GY72" i="3" s="1"/>
  <c r="GZ72" i="3" s="1"/>
  <c r="HA72" i="3" s="1"/>
  <c r="HB72" i="3" s="1"/>
  <c r="HC72" i="3" s="1"/>
  <c r="HD72" i="3" s="1"/>
  <c r="HE72" i="3" s="1"/>
  <c r="HF72" i="3" s="1"/>
  <c r="L72" i="3" s="1"/>
  <c r="G76" i="3"/>
  <c r="W39" i="3"/>
  <c r="X39" i="3" s="1"/>
  <c r="Y39" i="3" s="1"/>
  <c r="Z39" i="3" s="1"/>
  <c r="AA39" i="3" s="1"/>
  <c r="AB39" i="3" s="1"/>
  <c r="AC39" i="3" s="1"/>
  <c r="AD39" i="3" s="1"/>
  <c r="AE39" i="3" s="1"/>
  <c r="AF39" i="3" s="1"/>
  <c r="AG39" i="3" s="1"/>
  <c r="AH39" i="3" s="1"/>
  <c r="AI39" i="3" s="1"/>
  <c r="AJ39" i="3" s="1"/>
  <c r="AK39" i="3" s="1"/>
  <c r="AL39" i="3" s="1"/>
  <c r="AM39" i="3" s="1"/>
  <c r="AN39" i="3" s="1"/>
  <c r="AO39" i="3" s="1"/>
  <c r="AP39" i="3" s="1"/>
  <c r="AQ39" i="3" s="1"/>
  <c r="AR39" i="3" s="1"/>
  <c r="AS39" i="3" s="1"/>
  <c r="AT39" i="3" s="1"/>
  <c r="AU39" i="3" s="1"/>
  <c r="AV39" i="3" s="1"/>
  <c r="AW39" i="3" s="1"/>
  <c r="AX39" i="3" s="1"/>
  <c r="AY39" i="3" s="1"/>
  <c r="AZ39" i="3" s="1"/>
  <c r="BA39" i="3" s="1"/>
  <c r="BB39" i="3" s="1"/>
  <c r="BC39" i="3" s="1"/>
  <c r="BD39" i="3" s="1"/>
  <c r="BE39" i="3" s="1"/>
  <c r="BF39" i="3" s="1"/>
  <c r="BG39" i="3" s="1"/>
  <c r="BH39" i="3" s="1"/>
  <c r="BI39" i="3" s="1"/>
  <c r="BJ39" i="3" s="1"/>
  <c r="BK39" i="3" s="1"/>
  <c r="BL39" i="3" s="1"/>
  <c r="BM39" i="3" s="1"/>
  <c r="BN39" i="3" s="1"/>
  <c r="BO39" i="3" s="1"/>
  <c r="BP39" i="3" s="1"/>
  <c r="BQ39" i="3" s="1"/>
  <c r="BR39" i="3" s="1"/>
  <c r="BS39" i="3" s="1"/>
  <c r="BT39" i="3" s="1"/>
  <c r="BU39" i="3" s="1"/>
  <c r="BV39" i="3" s="1"/>
  <c r="BW39" i="3" s="1"/>
  <c r="BX39" i="3" s="1"/>
  <c r="BY39" i="3" s="1"/>
  <c r="BZ39" i="3" s="1"/>
  <c r="CA39" i="3" s="1"/>
  <c r="CB39" i="3" s="1"/>
  <c r="CC39" i="3" s="1"/>
  <c r="CD39" i="3" s="1"/>
  <c r="CE39" i="3" s="1"/>
  <c r="CF39" i="3" s="1"/>
  <c r="CG39" i="3" s="1"/>
  <c r="CH39" i="3" s="1"/>
  <c r="CI39" i="3" s="1"/>
  <c r="CJ39" i="3" s="1"/>
  <c r="CK39" i="3" s="1"/>
  <c r="CL39" i="3" s="1"/>
  <c r="CM39" i="3" s="1"/>
  <c r="CN39" i="3" s="1"/>
  <c r="CO39" i="3" s="1"/>
  <c r="CP39" i="3" s="1"/>
  <c r="CQ39" i="3" s="1"/>
  <c r="CR39" i="3" s="1"/>
  <c r="CS39" i="3" s="1"/>
  <c r="CT39" i="3" s="1"/>
  <c r="CU39" i="3" s="1"/>
  <c r="CV39" i="3" s="1"/>
  <c r="CW39" i="3" s="1"/>
  <c r="CX39" i="3" s="1"/>
  <c r="CY39" i="3" s="1"/>
  <c r="CZ39" i="3" s="1"/>
  <c r="DA39" i="3" s="1"/>
  <c r="DB39" i="3" s="1"/>
  <c r="DC39" i="3" s="1"/>
  <c r="DD39" i="3" s="1"/>
  <c r="DE39" i="3" s="1"/>
  <c r="DF39" i="3" s="1"/>
  <c r="DG39" i="3" s="1"/>
  <c r="DH39" i="3" s="1"/>
  <c r="DI39" i="3" s="1"/>
  <c r="DJ39" i="3" s="1"/>
  <c r="DK39" i="3" s="1"/>
  <c r="DL39" i="3" s="1"/>
  <c r="DM39" i="3" s="1"/>
  <c r="DN39" i="3" s="1"/>
  <c r="DO39" i="3" s="1"/>
  <c r="DP39" i="3" s="1"/>
  <c r="DQ39" i="3" s="1"/>
  <c r="DR39" i="3" s="1"/>
  <c r="DS39" i="3" s="1"/>
  <c r="DT39" i="3" s="1"/>
  <c r="DU39" i="3" s="1"/>
  <c r="DV39" i="3" s="1"/>
  <c r="DW39" i="3" s="1"/>
  <c r="DX39" i="3" s="1"/>
  <c r="DY39" i="3" s="1"/>
  <c r="DZ39" i="3" s="1"/>
  <c r="EA39" i="3" s="1"/>
  <c r="EB39" i="3" s="1"/>
  <c r="EC39" i="3" s="1"/>
  <c r="ED39" i="3" s="1"/>
  <c r="EE39" i="3" s="1"/>
  <c r="EF39" i="3" s="1"/>
  <c r="EG39" i="3" s="1"/>
  <c r="EH39" i="3" s="1"/>
  <c r="EI39" i="3" s="1"/>
  <c r="EJ39" i="3" s="1"/>
  <c r="EK39" i="3" s="1"/>
  <c r="EL39" i="3" s="1"/>
  <c r="EM39" i="3" s="1"/>
  <c r="EN39" i="3" s="1"/>
  <c r="EO39" i="3" s="1"/>
  <c r="EP39" i="3" s="1"/>
  <c r="EQ39" i="3" s="1"/>
  <c r="ER39" i="3" s="1"/>
  <c r="ES39" i="3" s="1"/>
  <c r="ET39" i="3" s="1"/>
  <c r="EU39" i="3" s="1"/>
  <c r="EV39" i="3" s="1"/>
  <c r="EW39" i="3" s="1"/>
  <c r="EX39" i="3" s="1"/>
  <c r="EY39" i="3" s="1"/>
  <c r="EZ39" i="3" s="1"/>
  <c r="FA39" i="3" s="1"/>
  <c r="FB39" i="3" s="1"/>
  <c r="FC39" i="3" s="1"/>
  <c r="FD39" i="3" s="1"/>
  <c r="FE39" i="3" s="1"/>
  <c r="FF39" i="3" s="1"/>
  <c r="FG39" i="3" s="1"/>
  <c r="FH39" i="3" s="1"/>
  <c r="FI39" i="3" s="1"/>
  <c r="FJ39" i="3" s="1"/>
  <c r="FK39" i="3" s="1"/>
  <c r="FL39" i="3" s="1"/>
  <c r="FM39" i="3" s="1"/>
  <c r="FN39" i="3" s="1"/>
  <c r="FO39" i="3" s="1"/>
  <c r="FP39" i="3" s="1"/>
  <c r="FQ39" i="3" s="1"/>
  <c r="FR39" i="3" s="1"/>
  <c r="FS39" i="3" s="1"/>
  <c r="FT39" i="3" s="1"/>
  <c r="FU39" i="3" s="1"/>
  <c r="FV39" i="3" s="1"/>
  <c r="FW39" i="3" s="1"/>
  <c r="FX39" i="3" s="1"/>
  <c r="FY39" i="3" s="1"/>
  <c r="FZ39" i="3" s="1"/>
  <c r="GA39" i="3" s="1"/>
  <c r="GB39" i="3" s="1"/>
  <c r="GC39" i="3" s="1"/>
  <c r="GD39" i="3" s="1"/>
  <c r="GE39" i="3" s="1"/>
  <c r="GF39" i="3" s="1"/>
  <c r="GG39" i="3" s="1"/>
  <c r="GH39" i="3" s="1"/>
  <c r="GI39" i="3" s="1"/>
  <c r="GJ39" i="3" s="1"/>
  <c r="GK39" i="3" s="1"/>
  <c r="GL39" i="3" s="1"/>
  <c r="GM39" i="3" s="1"/>
  <c r="GN39" i="3" s="1"/>
  <c r="GO39" i="3" s="1"/>
  <c r="GP39" i="3" s="1"/>
  <c r="GQ39" i="3" s="1"/>
  <c r="GR39" i="3" s="1"/>
  <c r="GS39" i="3" s="1"/>
  <c r="GT39" i="3" s="1"/>
  <c r="GU39" i="3" s="1"/>
  <c r="GV39" i="3" s="1"/>
  <c r="GW39" i="3" s="1"/>
  <c r="GX39" i="3" s="1"/>
  <c r="GY39" i="3" s="1"/>
  <c r="GZ39" i="3" s="1"/>
  <c r="HA39" i="3" s="1"/>
  <c r="HB39" i="3" s="1"/>
  <c r="HC39" i="3" s="1"/>
  <c r="HD39" i="3" s="1"/>
  <c r="HE39" i="3" s="1"/>
  <c r="HF39" i="3" s="1"/>
  <c r="L39" i="3" s="1"/>
  <c r="X7" i="3"/>
  <c r="Y7" i="3" s="1"/>
  <c r="Z7" i="3" s="1"/>
  <c r="AA7" i="3" s="1"/>
  <c r="AB7" i="3" s="1"/>
  <c r="AC7" i="3" s="1"/>
  <c r="AD7" i="3" s="1"/>
  <c r="AE7" i="3" s="1"/>
  <c r="AF7" i="3" s="1"/>
  <c r="AG7" i="3" s="1"/>
  <c r="AH7" i="3" s="1"/>
  <c r="AI7" i="3" s="1"/>
  <c r="AJ7" i="3" s="1"/>
  <c r="AK7" i="3" s="1"/>
  <c r="AL7" i="3" s="1"/>
  <c r="AM7" i="3" s="1"/>
  <c r="AN7" i="3" s="1"/>
  <c r="AO7" i="3" s="1"/>
  <c r="AP7" i="3" s="1"/>
  <c r="AQ7" i="3" s="1"/>
  <c r="AR7" i="3" s="1"/>
  <c r="AS7" i="3" s="1"/>
  <c r="AT7" i="3" s="1"/>
  <c r="AU7" i="3" s="1"/>
  <c r="AV7" i="3" s="1"/>
  <c r="AW7" i="3" s="1"/>
  <c r="AX7" i="3" s="1"/>
  <c r="AY7" i="3" s="1"/>
  <c r="AZ7" i="3" s="1"/>
  <c r="BA7" i="3" s="1"/>
  <c r="BB7" i="3" s="1"/>
  <c r="BC7" i="3" s="1"/>
  <c r="BD7" i="3" s="1"/>
  <c r="BE7" i="3" s="1"/>
  <c r="BF7" i="3" s="1"/>
  <c r="BG7" i="3" s="1"/>
  <c r="BH7" i="3" s="1"/>
  <c r="BI7" i="3" s="1"/>
  <c r="BJ7" i="3" s="1"/>
  <c r="BK7" i="3" s="1"/>
  <c r="BL7" i="3" s="1"/>
  <c r="BM7" i="3" s="1"/>
  <c r="BN7" i="3" s="1"/>
  <c r="BO7" i="3" s="1"/>
  <c r="BP7" i="3" s="1"/>
  <c r="BQ7" i="3" s="1"/>
  <c r="BR7" i="3" s="1"/>
  <c r="BS7" i="3" s="1"/>
  <c r="BT7" i="3" s="1"/>
  <c r="BU7" i="3" s="1"/>
  <c r="BV7" i="3" s="1"/>
  <c r="BW7" i="3" s="1"/>
  <c r="BX7" i="3" s="1"/>
  <c r="BY7" i="3" s="1"/>
  <c r="BZ7" i="3" s="1"/>
  <c r="CA7" i="3" s="1"/>
  <c r="CB7" i="3" s="1"/>
  <c r="CC7" i="3" s="1"/>
  <c r="CD7" i="3" s="1"/>
  <c r="CE7" i="3" s="1"/>
  <c r="CF7" i="3" s="1"/>
  <c r="CG7" i="3" s="1"/>
  <c r="CH7" i="3" s="1"/>
  <c r="CI7" i="3" s="1"/>
  <c r="CJ7" i="3" s="1"/>
  <c r="CK7" i="3" s="1"/>
  <c r="CL7" i="3" s="1"/>
  <c r="CM7" i="3" s="1"/>
  <c r="CN7" i="3" s="1"/>
  <c r="CO7" i="3" s="1"/>
  <c r="CP7" i="3" s="1"/>
  <c r="CQ7" i="3" s="1"/>
  <c r="CR7" i="3" s="1"/>
  <c r="CS7" i="3" s="1"/>
  <c r="CT7" i="3" s="1"/>
  <c r="CU7" i="3" s="1"/>
  <c r="CV7" i="3" s="1"/>
  <c r="CW7" i="3" s="1"/>
  <c r="CX7" i="3" s="1"/>
  <c r="CY7" i="3" s="1"/>
  <c r="CZ7" i="3" s="1"/>
  <c r="DA7" i="3" s="1"/>
  <c r="DB7" i="3" s="1"/>
  <c r="DC7" i="3" s="1"/>
  <c r="DD7" i="3" s="1"/>
  <c r="DE7" i="3" s="1"/>
  <c r="DF7" i="3" s="1"/>
  <c r="DG7" i="3" s="1"/>
  <c r="DH7" i="3" s="1"/>
  <c r="DI7" i="3" s="1"/>
  <c r="DJ7" i="3" s="1"/>
  <c r="DK7" i="3" s="1"/>
  <c r="DL7" i="3" s="1"/>
  <c r="DM7" i="3" s="1"/>
  <c r="DN7" i="3" s="1"/>
  <c r="DO7" i="3" s="1"/>
  <c r="DP7" i="3" s="1"/>
  <c r="DQ7" i="3" s="1"/>
  <c r="DR7" i="3" s="1"/>
  <c r="DS7" i="3" s="1"/>
  <c r="DT7" i="3" s="1"/>
  <c r="DU7" i="3" s="1"/>
  <c r="DV7" i="3" s="1"/>
  <c r="DW7" i="3" s="1"/>
  <c r="DX7" i="3" s="1"/>
  <c r="DY7" i="3" s="1"/>
  <c r="DZ7" i="3" s="1"/>
  <c r="EA7" i="3" s="1"/>
  <c r="EB7" i="3" s="1"/>
  <c r="EC7" i="3" s="1"/>
  <c r="ED7" i="3" s="1"/>
  <c r="EE7" i="3" s="1"/>
  <c r="EF7" i="3" s="1"/>
  <c r="EG7" i="3" s="1"/>
  <c r="EH7" i="3" s="1"/>
  <c r="EI7" i="3" s="1"/>
  <c r="EJ7" i="3" s="1"/>
  <c r="EK7" i="3" s="1"/>
  <c r="EL7" i="3" s="1"/>
  <c r="EM7" i="3" s="1"/>
  <c r="EN7" i="3" s="1"/>
  <c r="EO7" i="3" s="1"/>
  <c r="EP7" i="3" s="1"/>
  <c r="EQ7" i="3" s="1"/>
  <c r="ER7" i="3" s="1"/>
  <c r="ES7" i="3" s="1"/>
  <c r="ET7" i="3" s="1"/>
  <c r="EU7" i="3" s="1"/>
  <c r="EV7" i="3" s="1"/>
  <c r="EW7" i="3" s="1"/>
  <c r="EX7" i="3" s="1"/>
  <c r="EY7" i="3" s="1"/>
  <c r="EZ7" i="3" s="1"/>
  <c r="FA7" i="3" s="1"/>
  <c r="FB7" i="3" s="1"/>
  <c r="FC7" i="3" s="1"/>
  <c r="FD7" i="3" s="1"/>
  <c r="FE7" i="3" s="1"/>
  <c r="FF7" i="3" s="1"/>
  <c r="FG7" i="3" s="1"/>
  <c r="FH7" i="3" s="1"/>
  <c r="FI7" i="3" s="1"/>
  <c r="FJ7" i="3" s="1"/>
  <c r="FK7" i="3" s="1"/>
  <c r="FL7" i="3" s="1"/>
  <c r="FM7" i="3" s="1"/>
  <c r="FN7" i="3" s="1"/>
  <c r="FO7" i="3" s="1"/>
  <c r="FP7" i="3" s="1"/>
  <c r="FQ7" i="3" s="1"/>
  <c r="FR7" i="3" s="1"/>
  <c r="FS7" i="3" s="1"/>
  <c r="FT7" i="3" s="1"/>
  <c r="FU7" i="3" s="1"/>
  <c r="FV7" i="3" s="1"/>
  <c r="FW7" i="3" s="1"/>
  <c r="FX7" i="3" s="1"/>
  <c r="FY7" i="3" s="1"/>
  <c r="FZ7" i="3" s="1"/>
  <c r="GA7" i="3" s="1"/>
  <c r="GB7" i="3" s="1"/>
  <c r="GC7" i="3" s="1"/>
  <c r="GD7" i="3" s="1"/>
  <c r="GE7" i="3" s="1"/>
  <c r="GF7" i="3" s="1"/>
  <c r="GG7" i="3" s="1"/>
  <c r="GH7" i="3" s="1"/>
  <c r="GI7" i="3" s="1"/>
  <c r="GJ7" i="3" s="1"/>
  <c r="GK7" i="3" s="1"/>
  <c r="GL7" i="3" s="1"/>
  <c r="GM7" i="3" s="1"/>
  <c r="GN7" i="3" s="1"/>
  <c r="GO7" i="3" s="1"/>
  <c r="GP7" i="3" s="1"/>
  <c r="GQ7" i="3" s="1"/>
  <c r="GR7" i="3" s="1"/>
  <c r="GS7" i="3" s="1"/>
  <c r="GT7" i="3" s="1"/>
  <c r="GU7" i="3" s="1"/>
  <c r="GV7" i="3" s="1"/>
  <c r="GW7" i="3" s="1"/>
  <c r="GX7" i="3" s="1"/>
  <c r="GY7" i="3" s="1"/>
  <c r="GZ7" i="3" s="1"/>
  <c r="HA7" i="3" s="1"/>
  <c r="HB7" i="3" s="1"/>
  <c r="HC7" i="3" s="1"/>
  <c r="HD7" i="3" s="1"/>
  <c r="HE7" i="3" s="1"/>
  <c r="HF7" i="3" s="1"/>
  <c r="U74" i="3"/>
  <c r="I66" i="3"/>
  <c r="J8" i="3"/>
  <c r="J66" i="3" s="1"/>
  <c r="I68" i="3"/>
  <c r="W68" i="3" s="1"/>
  <c r="J10" i="3"/>
  <c r="J68" i="3" s="1"/>
  <c r="U64" i="3"/>
  <c r="W10" i="3"/>
  <c r="H74" i="3"/>
  <c r="I38" i="3"/>
  <c r="H42" i="3"/>
  <c r="U41" i="3"/>
  <c r="V41" i="3" s="1"/>
  <c r="W41" i="3" s="1"/>
  <c r="X41" i="3" s="1"/>
  <c r="Y41" i="3" s="1"/>
  <c r="Z41" i="3" s="1"/>
  <c r="AA41" i="3" s="1"/>
  <c r="AB41" i="3" s="1"/>
  <c r="AC41" i="3" s="1"/>
  <c r="AD41" i="3" s="1"/>
  <c r="AE41" i="3" s="1"/>
  <c r="AF41" i="3" s="1"/>
  <c r="AG41" i="3" s="1"/>
  <c r="AH41" i="3" s="1"/>
  <c r="AI41" i="3" s="1"/>
  <c r="AJ41" i="3" s="1"/>
  <c r="AK41" i="3" s="1"/>
  <c r="AL41" i="3" s="1"/>
  <c r="AM41" i="3" s="1"/>
  <c r="AN41" i="3" s="1"/>
  <c r="AO41" i="3" s="1"/>
  <c r="AP41" i="3" s="1"/>
  <c r="AQ41" i="3" s="1"/>
  <c r="AR41" i="3" s="1"/>
  <c r="AS41" i="3" s="1"/>
  <c r="AT41" i="3" s="1"/>
  <c r="AU41" i="3" s="1"/>
  <c r="AV41" i="3" s="1"/>
  <c r="AW41" i="3" s="1"/>
  <c r="AX41" i="3" s="1"/>
  <c r="AY41" i="3" s="1"/>
  <c r="AZ41" i="3" s="1"/>
  <c r="BA41" i="3" s="1"/>
  <c r="BB41" i="3" s="1"/>
  <c r="BC41" i="3" s="1"/>
  <c r="BD41" i="3" s="1"/>
  <c r="BE41" i="3" s="1"/>
  <c r="BF41" i="3" s="1"/>
  <c r="BG41" i="3" s="1"/>
  <c r="BH41" i="3" s="1"/>
  <c r="BI41" i="3" s="1"/>
  <c r="BJ41" i="3" s="1"/>
  <c r="BK41" i="3" s="1"/>
  <c r="BL41" i="3" s="1"/>
  <c r="BM41" i="3" s="1"/>
  <c r="BN41" i="3" s="1"/>
  <c r="BO41" i="3" s="1"/>
  <c r="BP41" i="3" s="1"/>
  <c r="BQ41" i="3" s="1"/>
  <c r="BR41" i="3" s="1"/>
  <c r="BS41" i="3" s="1"/>
  <c r="BT41" i="3" s="1"/>
  <c r="BU41" i="3" s="1"/>
  <c r="BV41" i="3" s="1"/>
  <c r="BW41" i="3" s="1"/>
  <c r="BX41" i="3" s="1"/>
  <c r="BY41" i="3" s="1"/>
  <c r="BZ41" i="3" s="1"/>
  <c r="CA41" i="3" s="1"/>
  <c r="CB41" i="3" s="1"/>
  <c r="CC41" i="3" s="1"/>
  <c r="CD41" i="3" s="1"/>
  <c r="CE41" i="3" s="1"/>
  <c r="CF41" i="3" s="1"/>
  <c r="CG41" i="3" s="1"/>
  <c r="CH41" i="3" s="1"/>
  <c r="CI41" i="3" s="1"/>
  <c r="CJ41" i="3" s="1"/>
  <c r="CK41" i="3" s="1"/>
  <c r="CL41" i="3" s="1"/>
  <c r="CM41" i="3" s="1"/>
  <c r="CN41" i="3" s="1"/>
  <c r="CO41" i="3" s="1"/>
  <c r="CP41" i="3" s="1"/>
  <c r="CQ41" i="3" s="1"/>
  <c r="CR41" i="3" s="1"/>
  <c r="CS41" i="3" s="1"/>
  <c r="CT41" i="3" s="1"/>
  <c r="CU41" i="3" s="1"/>
  <c r="CV41" i="3" s="1"/>
  <c r="CW41" i="3" s="1"/>
  <c r="CX41" i="3" s="1"/>
  <c r="CY41" i="3" s="1"/>
  <c r="CZ41" i="3" s="1"/>
  <c r="DA41" i="3" s="1"/>
  <c r="DB41" i="3" s="1"/>
  <c r="DC41" i="3" s="1"/>
  <c r="DD41" i="3" s="1"/>
  <c r="DE41" i="3" s="1"/>
  <c r="DF41" i="3" s="1"/>
  <c r="DG41" i="3" s="1"/>
  <c r="DH41" i="3" s="1"/>
  <c r="DI41" i="3" s="1"/>
  <c r="DJ41" i="3" s="1"/>
  <c r="DK41" i="3" s="1"/>
  <c r="DL41" i="3" s="1"/>
  <c r="DM41" i="3" s="1"/>
  <c r="DN41" i="3" s="1"/>
  <c r="DO41" i="3" s="1"/>
  <c r="DP41" i="3" s="1"/>
  <c r="DQ41" i="3" s="1"/>
  <c r="DR41" i="3" s="1"/>
  <c r="DS41" i="3" s="1"/>
  <c r="DT41" i="3" s="1"/>
  <c r="DU41" i="3" s="1"/>
  <c r="DV41" i="3" s="1"/>
  <c r="DW41" i="3" s="1"/>
  <c r="DX41" i="3" s="1"/>
  <c r="DY41" i="3" s="1"/>
  <c r="DZ41" i="3" s="1"/>
  <c r="EA41" i="3" s="1"/>
  <c r="EB41" i="3" s="1"/>
  <c r="EC41" i="3" s="1"/>
  <c r="ED41" i="3" s="1"/>
  <c r="EE41" i="3" s="1"/>
  <c r="EF41" i="3" s="1"/>
  <c r="EG41" i="3" s="1"/>
  <c r="EH41" i="3" s="1"/>
  <c r="EI41" i="3" s="1"/>
  <c r="EJ41" i="3" s="1"/>
  <c r="EK41" i="3" s="1"/>
  <c r="EL41" i="3" s="1"/>
  <c r="EM41" i="3" s="1"/>
  <c r="EN41" i="3" s="1"/>
  <c r="EO41" i="3" s="1"/>
  <c r="EP41" i="3" s="1"/>
  <c r="EQ41" i="3" s="1"/>
  <c r="ER41" i="3" s="1"/>
  <c r="ES41" i="3" s="1"/>
  <c r="ET41" i="3" s="1"/>
  <c r="EU41" i="3" s="1"/>
  <c r="EV41" i="3" s="1"/>
  <c r="EW41" i="3" s="1"/>
  <c r="EX41" i="3" s="1"/>
  <c r="EY41" i="3" s="1"/>
  <c r="EZ41" i="3" s="1"/>
  <c r="FA41" i="3" s="1"/>
  <c r="FB41" i="3" s="1"/>
  <c r="FC41" i="3" s="1"/>
  <c r="FD41" i="3" s="1"/>
  <c r="FE41" i="3" s="1"/>
  <c r="FF41" i="3" s="1"/>
  <c r="FG41" i="3" s="1"/>
  <c r="FH41" i="3" s="1"/>
  <c r="FI41" i="3" s="1"/>
  <c r="FJ41" i="3" s="1"/>
  <c r="FK41" i="3" s="1"/>
  <c r="FL41" i="3" s="1"/>
  <c r="FM41" i="3" s="1"/>
  <c r="FN41" i="3" s="1"/>
  <c r="FO41" i="3" s="1"/>
  <c r="FP41" i="3" s="1"/>
  <c r="FQ41" i="3" s="1"/>
  <c r="FR41" i="3" s="1"/>
  <c r="FS41" i="3" s="1"/>
  <c r="FT41" i="3" s="1"/>
  <c r="FU41" i="3" s="1"/>
  <c r="FV41" i="3" s="1"/>
  <c r="FW41" i="3" s="1"/>
  <c r="FX41" i="3" s="1"/>
  <c r="FY41" i="3" s="1"/>
  <c r="FZ41" i="3" s="1"/>
  <c r="GA41" i="3" s="1"/>
  <c r="GB41" i="3" s="1"/>
  <c r="GC41" i="3" s="1"/>
  <c r="GD41" i="3" s="1"/>
  <c r="GE41" i="3" s="1"/>
  <c r="GF41" i="3" s="1"/>
  <c r="GG41" i="3" s="1"/>
  <c r="GH41" i="3" s="1"/>
  <c r="GI41" i="3" s="1"/>
  <c r="GJ41" i="3" s="1"/>
  <c r="GK41" i="3" s="1"/>
  <c r="GL41" i="3" s="1"/>
  <c r="GM41" i="3" s="1"/>
  <c r="GN41" i="3" s="1"/>
  <c r="GO41" i="3" s="1"/>
  <c r="GP41" i="3" s="1"/>
  <c r="GQ41" i="3" s="1"/>
  <c r="GR41" i="3" s="1"/>
  <c r="GS41" i="3" s="1"/>
  <c r="GT41" i="3" s="1"/>
  <c r="GU41" i="3" s="1"/>
  <c r="GV41" i="3" s="1"/>
  <c r="GW41" i="3" s="1"/>
  <c r="GX41" i="3" s="1"/>
  <c r="GY41" i="3" s="1"/>
  <c r="GZ41" i="3" s="1"/>
  <c r="HA41" i="3" s="1"/>
  <c r="HB41" i="3" s="1"/>
  <c r="HC41" i="3" s="1"/>
  <c r="HD41" i="3" s="1"/>
  <c r="HE41" i="3" s="1"/>
  <c r="HF41" i="3" s="1"/>
  <c r="L41" i="3"/>
  <c r="W11" i="3"/>
  <c r="H71" i="3"/>
  <c r="V71" i="3" s="1"/>
  <c r="I13" i="3"/>
  <c r="W13" i="3" s="1"/>
  <c r="H67" i="3"/>
  <c r="V67" i="3" s="1"/>
  <c r="I9" i="3"/>
  <c r="W9" i="3" s="1"/>
  <c r="U40" i="3"/>
  <c r="V40" i="3" s="1"/>
  <c r="W40" i="3" s="1"/>
  <c r="X40" i="3" s="1"/>
  <c r="Y40" i="3" s="1"/>
  <c r="Z40" i="3" s="1"/>
  <c r="AA40" i="3" s="1"/>
  <c r="AB40" i="3" s="1"/>
  <c r="AC40" i="3" s="1"/>
  <c r="AD40" i="3" s="1"/>
  <c r="AE40" i="3" s="1"/>
  <c r="AF40" i="3" s="1"/>
  <c r="AG40" i="3" s="1"/>
  <c r="AH40" i="3" s="1"/>
  <c r="AI40" i="3" s="1"/>
  <c r="AJ40" i="3" s="1"/>
  <c r="AK40" i="3" s="1"/>
  <c r="AL40" i="3" s="1"/>
  <c r="AM40" i="3" s="1"/>
  <c r="AN40" i="3" s="1"/>
  <c r="AO40" i="3" s="1"/>
  <c r="AP40" i="3" s="1"/>
  <c r="AQ40" i="3" s="1"/>
  <c r="AR40" i="3" s="1"/>
  <c r="AS40" i="3" s="1"/>
  <c r="AT40" i="3" s="1"/>
  <c r="AU40" i="3" s="1"/>
  <c r="AV40" i="3" s="1"/>
  <c r="AW40" i="3" s="1"/>
  <c r="AX40" i="3" s="1"/>
  <c r="AY40" i="3" s="1"/>
  <c r="AZ40" i="3" s="1"/>
  <c r="BA40" i="3" s="1"/>
  <c r="BB40" i="3" s="1"/>
  <c r="BC40" i="3" s="1"/>
  <c r="BD40" i="3" s="1"/>
  <c r="BE40" i="3" s="1"/>
  <c r="BF40" i="3" s="1"/>
  <c r="BG40" i="3" s="1"/>
  <c r="BH40" i="3" s="1"/>
  <c r="BI40" i="3" s="1"/>
  <c r="BJ40" i="3" s="1"/>
  <c r="BK40" i="3" s="1"/>
  <c r="BL40" i="3" s="1"/>
  <c r="BM40" i="3" s="1"/>
  <c r="BN40" i="3" s="1"/>
  <c r="BO40" i="3" s="1"/>
  <c r="BP40" i="3" s="1"/>
  <c r="BQ40" i="3" s="1"/>
  <c r="BR40" i="3" s="1"/>
  <c r="BS40" i="3" s="1"/>
  <c r="BT40" i="3" s="1"/>
  <c r="BU40" i="3" s="1"/>
  <c r="BV40" i="3" s="1"/>
  <c r="BW40" i="3" s="1"/>
  <c r="BX40" i="3" s="1"/>
  <c r="BY40" i="3" s="1"/>
  <c r="BZ40" i="3" s="1"/>
  <c r="CA40" i="3" s="1"/>
  <c r="CB40" i="3" s="1"/>
  <c r="CC40" i="3" s="1"/>
  <c r="CD40" i="3" s="1"/>
  <c r="CE40" i="3" s="1"/>
  <c r="CF40" i="3" s="1"/>
  <c r="CG40" i="3" s="1"/>
  <c r="CH40" i="3" s="1"/>
  <c r="CI40" i="3" s="1"/>
  <c r="CJ40" i="3" s="1"/>
  <c r="CK40" i="3" s="1"/>
  <c r="CL40" i="3" s="1"/>
  <c r="CM40" i="3" s="1"/>
  <c r="CN40" i="3" s="1"/>
  <c r="CO40" i="3" s="1"/>
  <c r="CP40" i="3" s="1"/>
  <c r="CQ40" i="3" s="1"/>
  <c r="CR40" i="3" s="1"/>
  <c r="CS40" i="3" s="1"/>
  <c r="CT40" i="3" s="1"/>
  <c r="CU40" i="3" s="1"/>
  <c r="CV40" i="3" s="1"/>
  <c r="CW40" i="3" s="1"/>
  <c r="CX40" i="3" s="1"/>
  <c r="CY40" i="3" s="1"/>
  <c r="CZ40" i="3" s="1"/>
  <c r="DA40" i="3" s="1"/>
  <c r="DB40" i="3" s="1"/>
  <c r="DC40" i="3" s="1"/>
  <c r="DD40" i="3" s="1"/>
  <c r="DE40" i="3" s="1"/>
  <c r="DF40" i="3" s="1"/>
  <c r="DG40" i="3" s="1"/>
  <c r="DH40" i="3" s="1"/>
  <c r="DI40" i="3" s="1"/>
  <c r="DJ40" i="3" s="1"/>
  <c r="DK40" i="3" s="1"/>
  <c r="DL40" i="3" s="1"/>
  <c r="DM40" i="3" s="1"/>
  <c r="DN40" i="3" s="1"/>
  <c r="DO40" i="3" s="1"/>
  <c r="DP40" i="3" s="1"/>
  <c r="DQ40" i="3" s="1"/>
  <c r="DR40" i="3" s="1"/>
  <c r="DS40" i="3" s="1"/>
  <c r="DT40" i="3" s="1"/>
  <c r="DU40" i="3" s="1"/>
  <c r="DV40" i="3" s="1"/>
  <c r="DW40" i="3" s="1"/>
  <c r="DX40" i="3" s="1"/>
  <c r="DY40" i="3" s="1"/>
  <c r="DZ40" i="3" s="1"/>
  <c r="EA40" i="3" s="1"/>
  <c r="EB40" i="3" s="1"/>
  <c r="EC40" i="3" s="1"/>
  <c r="ED40" i="3" s="1"/>
  <c r="EE40" i="3" s="1"/>
  <c r="EF40" i="3" s="1"/>
  <c r="EG40" i="3" s="1"/>
  <c r="EH40" i="3" s="1"/>
  <c r="EI40" i="3" s="1"/>
  <c r="EJ40" i="3" s="1"/>
  <c r="EK40" i="3" s="1"/>
  <c r="EL40" i="3" s="1"/>
  <c r="EM40" i="3" s="1"/>
  <c r="EN40" i="3" s="1"/>
  <c r="EO40" i="3" s="1"/>
  <c r="EP40" i="3" s="1"/>
  <c r="EQ40" i="3" s="1"/>
  <c r="ER40" i="3" s="1"/>
  <c r="ES40" i="3" s="1"/>
  <c r="ET40" i="3" s="1"/>
  <c r="EU40" i="3" s="1"/>
  <c r="EV40" i="3" s="1"/>
  <c r="EW40" i="3" s="1"/>
  <c r="EX40" i="3" s="1"/>
  <c r="EY40" i="3" s="1"/>
  <c r="EZ40" i="3" s="1"/>
  <c r="FA40" i="3" s="1"/>
  <c r="FB40" i="3" s="1"/>
  <c r="FC40" i="3" s="1"/>
  <c r="FD40" i="3" s="1"/>
  <c r="FE40" i="3" s="1"/>
  <c r="FF40" i="3" s="1"/>
  <c r="FG40" i="3" s="1"/>
  <c r="FH40" i="3" s="1"/>
  <c r="FI40" i="3" s="1"/>
  <c r="FJ40" i="3" s="1"/>
  <c r="FK40" i="3" s="1"/>
  <c r="FL40" i="3" s="1"/>
  <c r="FM40" i="3" s="1"/>
  <c r="FN40" i="3" s="1"/>
  <c r="FO40" i="3" s="1"/>
  <c r="FP40" i="3" s="1"/>
  <c r="FQ40" i="3" s="1"/>
  <c r="FR40" i="3" s="1"/>
  <c r="FS40" i="3" s="1"/>
  <c r="FT40" i="3" s="1"/>
  <c r="FU40" i="3" s="1"/>
  <c r="FV40" i="3" s="1"/>
  <c r="FW40" i="3" s="1"/>
  <c r="FX40" i="3" s="1"/>
  <c r="FY40" i="3" s="1"/>
  <c r="FZ40" i="3" s="1"/>
  <c r="GA40" i="3" s="1"/>
  <c r="GB40" i="3" s="1"/>
  <c r="GC40" i="3" s="1"/>
  <c r="GD40" i="3" s="1"/>
  <c r="GE40" i="3" s="1"/>
  <c r="GF40" i="3" s="1"/>
  <c r="GG40" i="3" s="1"/>
  <c r="GH40" i="3" s="1"/>
  <c r="GI40" i="3" s="1"/>
  <c r="GJ40" i="3" s="1"/>
  <c r="GK40" i="3" s="1"/>
  <c r="GL40" i="3" s="1"/>
  <c r="GM40" i="3" s="1"/>
  <c r="GN40" i="3" s="1"/>
  <c r="GO40" i="3" s="1"/>
  <c r="GP40" i="3" s="1"/>
  <c r="GQ40" i="3" s="1"/>
  <c r="GR40" i="3" s="1"/>
  <c r="GS40" i="3" s="1"/>
  <c r="GT40" i="3" s="1"/>
  <c r="GU40" i="3" s="1"/>
  <c r="GV40" i="3" s="1"/>
  <c r="GW40" i="3" s="1"/>
  <c r="GX40" i="3" s="1"/>
  <c r="GY40" i="3" s="1"/>
  <c r="GZ40" i="3" s="1"/>
  <c r="HA40" i="3" s="1"/>
  <c r="HB40" i="3" s="1"/>
  <c r="HC40" i="3" s="1"/>
  <c r="HD40" i="3" s="1"/>
  <c r="HE40" i="3" s="1"/>
  <c r="HF40" i="3" s="1"/>
  <c r="L40" i="3"/>
  <c r="V38" i="3"/>
  <c r="X12" i="3"/>
  <c r="Y12" i="3" s="1"/>
  <c r="Z12" i="3" s="1"/>
  <c r="AA12" i="3" s="1"/>
  <c r="AB12" i="3" s="1"/>
  <c r="AC12" i="3" s="1"/>
  <c r="AD12" i="3" s="1"/>
  <c r="AE12" i="3" s="1"/>
  <c r="AF12" i="3" s="1"/>
  <c r="AG12" i="3" s="1"/>
  <c r="AH12" i="3" s="1"/>
  <c r="AI12" i="3" s="1"/>
  <c r="AJ12" i="3" s="1"/>
  <c r="AK12" i="3" s="1"/>
  <c r="AL12" i="3" s="1"/>
  <c r="AM12" i="3" s="1"/>
  <c r="AN12" i="3" s="1"/>
  <c r="AO12" i="3" s="1"/>
  <c r="AP12" i="3" s="1"/>
  <c r="AQ12" i="3" s="1"/>
  <c r="AR12" i="3" s="1"/>
  <c r="AS12" i="3" s="1"/>
  <c r="AT12" i="3" s="1"/>
  <c r="AU12" i="3" s="1"/>
  <c r="AV12" i="3" s="1"/>
  <c r="AW12" i="3" s="1"/>
  <c r="AX12" i="3" s="1"/>
  <c r="AY12" i="3" s="1"/>
  <c r="AZ12" i="3" s="1"/>
  <c r="BA12" i="3" s="1"/>
  <c r="BB12" i="3" s="1"/>
  <c r="BC12" i="3" s="1"/>
  <c r="BD12" i="3" s="1"/>
  <c r="BE12" i="3" s="1"/>
  <c r="BF12" i="3" s="1"/>
  <c r="BG12" i="3" s="1"/>
  <c r="BH12" i="3" s="1"/>
  <c r="BI12" i="3" s="1"/>
  <c r="BJ12" i="3" s="1"/>
  <c r="BK12" i="3" s="1"/>
  <c r="BL12" i="3" s="1"/>
  <c r="BM12" i="3" s="1"/>
  <c r="BN12" i="3" s="1"/>
  <c r="BO12" i="3" s="1"/>
  <c r="BP12" i="3" s="1"/>
  <c r="BQ12" i="3" s="1"/>
  <c r="BR12" i="3" s="1"/>
  <c r="BS12" i="3" s="1"/>
  <c r="BT12" i="3" s="1"/>
  <c r="BU12" i="3" s="1"/>
  <c r="BV12" i="3" s="1"/>
  <c r="BW12" i="3" s="1"/>
  <c r="BX12" i="3" s="1"/>
  <c r="BY12" i="3" s="1"/>
  <c r="BZ12" i="3" s="1"/>
  <c r="CA12" i="3" s="1"/>
  <c r="CB12" i="3" s="1"/>
  <c r="CC12" i="3" s="1"/>
  <c r="CD12" i="3" s="1"/>
  <c r="CE12" i="3" s="1"/>
  <c r="CF12" i="3" s="1"/>
  <c r="CG12" i="3" s="1"/>
  <c r="CH12" i="3" s="1"/>
  <c r="CI12" i="3" s="1"/>
  <c r="CJ12" i="3" s="1"/>
  <c r="CK12" i="3" s="1"/>
  <c r="CL12" i="3" s="1"/>
  <c r="CM12" i="3" s="1"/>
  <c r="CN12" i="3" s="1"/>
  <c r="CO12" i="3" s="1"/>
  <c r="CP12" i="3" s="1"/>
  <c r="CQ12" i="3" s="1"/>
  <c r="CR12" i="3" s="1"/>
  <c r="CS12" i="3" s="1"/>
  <c r="CT12" i="3" s="1"/>
  <c r="CU12" i="3" s="1"/>
  <c r="CV12" i="3" s="1"/>
  <c r="CW12" i="3" s="1"/>
  <c r="CX12" i="3" s="1"/>
  <c r="CY12" i="3" s="1"/>
  <c r="CZ12" i="3" s="1"/>
  <c r="DA12" i="3" s="1"/>
  <c r="DB12" i="3" s="1"/>
  <c r="DC12" i="3" s="1"/>
  <c r="DD12" i="3" s="1"/>
  <c r="DE12" i="3" s="1"/>
  <c r="DF12" i="3" s="1"/>
  <c r="DG12" i="3" s="1"/>
  <c r="DH12" i="3" s="1"/>
  <c r="DI12" i="3" s="1"/>
  <c r="DJ12" i="3" s="1"/>
  <c r="DK12" i="3" s="1"/>
  <c r="DL12" i="3" s="1"/>
  <c r="DM12" i="3" s="1"/>
  <c r="DN12" i="3" s="1"/>
  <c r="DO12" i="3" s="1"/>
  <c r="DP12" i="3" s="1"/>
  <c r="DQ12" i="3" s="1"/>
  <c r="DR12" i="3" s="1"/>
  <c r="DS12" i="3" s="1"/>
  <c r="DT12" i="3" s="1"/>
  <c r="DU12" i="3" s="1"/>
  <c r="DV12" i="3" s="1"/>
  <c r="DW12" i="3" s="1"/>
  <c r="DX12" i="3" s="1"/>
  <c r="DY12" i="3" s="1"/>
  <c r="DZ12" i="3" s="1"/>
  <c r="EA12" i="3" s="1"/>
  <c r="EB12" i="3" s="1"/>
  <c r="EC12" i="3" s="1"/>
  <c r="ED12" i="3" s="1"/>
  <c r="EE12" i="3" s="1"/>
  <c r="EF12" i="3" s="1"/>
  <c r="EG12" i="3" s="1"/>
  <c r="EH12" i="3" s="1"/>
  <c r="EI12" i="3" s="1"/>
  <c r="EJ12" i="3" s="1"/>
  <c r="EK12" i="3" s="1"/>
  <c r="EL12" i="3" s="1"/>
  <c r="EM12" i="3" s="1"/>
  <c r="EN12" i="3" s="1"/>
  <c r="EO12" i="3" s="1"/>
  <c r="EP12" i="3" s="1"/>
  <c r="EQ12" i="3" s="1"/>
  <c r="ER12" i="3" s="1"/>
  <c r="ES12" i="3" s="1"/>
  <c r="ET12" i="3" s="1"/>
  <c r="EU12" i="3" s="1"/>
  <c r="EV12" i="3" s="1"/>
  <c r="EW12" i="3" s="1"/>
  <c r="EX12" i="3" s="1"/>
  <c r="EY12" i="3" s="1"/>
  <c r="EZ12" i="3" s="1"/>
  <c r="FA12" i="3" s="1"/>
  <c r="FB12" i="3" s="1"/>
  <c r="FC12" i="3" s="1"/>
  <c r="FD12" i="3" s="1"/>
  <c r="FE12" i="3" s="1"/>
  <c r="FF12" i="3" s="1"/>
  <c r="FG12" i="3" s="1"/>
  <c r="FH12" i="3" s="1"/>
  <c r="FI12" i="3" s="1"/>
  <c r="FJ12" i="3" s="1"/>
  <c r="FK12" i="3" s="1"/>
  <c r="FL12" i="3" s="1"/>
  <c r="FM12" i="3" s="1"/>
  <c r="FN12" i="3" s="1"/>
  <c r="FO12" i="3" s="1"/>
  <c r="FP12" i="3" s="1"/>
  <c r="FQ12" i="3" s="1"/>
  <c r="FR12" i="3" s="1"/>
  <c r="FS12" i="3" s="1"/>
  <c r="FT12" i="3" s="1"/>
  <c r="FU12" i="3" s="1"/>
  <c r="FV12" i="3" s="1"/>
  <c r="FW12" i="3" s="1"/>
  <c r="FX12" i="3" s="1"/>
  <c r="FY12" i="3" s="1"/>
  <c r="FZ12" i="3" s="1"/>
  <c r="GA12" i="3" s="1"/>
  <c r="GB12" i="3" s="1"/>
  <c r="GC12" i="3" s="1"/>
  <c r="GD12" i="3" s="1"/>
  <c r="GE12" i="3" s="1"/>
  <c r="GF12" i="3" s="1"/>
  <c r="GG12" i="3" s="1"/>
  <c r="GH12" i="3" s="1"/>
  <c r="GI12" i="3" s="1"/>
  <c r="GJ12" i="3" s="1"/>
  <c r="GK12" i="3" s="1"/>
  <c r="GL12" i="3" s="1"/>
  <c r="GM12" i="3" s="1"/>
  <c r="GN12" i="3" s="1"/>
  <c r="GO12" i="3" s="1"/>
  <c r="GP12" i="3" s="1"/>
  <c r="GQ12" i="3" s="1"/>
  <c r="GR12" i="3" s="1"/>
  <c r="GS12" i="3" s="1"/>
  <c r="GT12" i="3" s="1"/>
  <c r="GU12" i="3" s="1"/>
  <c r="GV12" i="3" s="1"/>
  <c r="GW12" i="3" s="1"/>
  <c r="GX12" i="3" s="1"/>
  <c r="GY12" i="3" s="1"/>
  <c r="GZ12" i="3" s="1"/>
  <c r="HA12" i="3" s="1"/>
  <c r="HB12" i="3" s="1"/>
  <c r="HC12" i="3" s="1"/>
  <c r="HD12" i="3" s="1"/>
  <c r="HE12" i="3" s="1"/>
  <c r="HF12" i="3" s="1"/>
  <c r="L12" i="3" s="1"/>
  <c r="L7" i="3"/>
  <c r="W8" i="3"/>
  <c r="X8" i="3" s="1"/>
  <c r="Y8" i="3" s="1"/>
  <c r="Z8" i="3" s="1"/>
  <c r="AA8" i="3" s="1"/>
  <c r="AB8" i="3" s="1"/>
  <c r="AC8" i="3" s="1"/>
  <c r="AD8" i="3" s="1"/>
  <c r="AE8" i="3" s="1"/>
  <c r="AF8" i="3" s="1"/>
  <c r="AG8" i="3" s="1"/>
  <c r="AH8" i="3" s="1"/>
  <c r="AI8" i="3" s="1"/>
  <c r="AJ8" i="3" s="1"/>
  <c r="AK8" i="3" s="1"/>
  <c r="AL8" i="3" s="1"/>
  <c r="AM8" i="3" s="1"/>
  <c r="AN8" i="3" s="1"/>
  <c r="AO8" i="3" s="1"/>
  <c r="AP8" i="3" s="1"/>
  <c r="AQ8" i="3" s="1"/>
  <c r="AR8" i="3" s="1"/>
  <c r="AS8" i="3" s="1"/>
  <c r="AT8" i="3" s="1"/>
  <c r="AU8" i="3" s="1"/>
  <c r="AV8" i="3" s="1"/>
  <c r="AW8" i="3" s="1"/>
  <c r="AX8" i="3" s="1"/>
  <c r="AY8" i="3" s="1"/>
  <c r="AZ8" i="3" s="1"/>
  <c r="BA8" i="3" s="1"/>
  <c r="BB8" i="3" s="1"/>
  <c r="BC8" i="3" s="1"/>
  <c r="BD8" i="3" s="1"/>
  <c r="BE8" i="3" s="1"/>
  <c r="BF8" i="3" s="1"/>
  <c r="BG8" i="3" s="1"/>
  <c r="BH8" i="3" s="1"/>
  <c r="BI8" i="3" s="1"/>
  <c r="BJ8" i="3" s="1"/>
  <c r="BK8" i="3" s="1"/>
  <c r="BL8" i="3" s="1"/>
  <c r="BM8" i="3" s="1"/>
  <c r="BN8" i="3" s="1"/>
  <c r="BO8" i="3" s="1"/>
  <c r="BP8" i="3" s="1"/>
  <c r="BQ8" i="3" s="1"/>
  <c r="BR8" i="3" s="1"/>
  <c r="BS8" i="3" s="1"/>
  <c r="BT8" i="3" s="1"/>
  <c r="BU8" i="3" s="1"/>
  <c r="BV8" i="3" s="1"/>
  <c r="BW8" i="3" s="1"/>
  <c r="BX8" i="3" s="1"/>
  <c r="BY8" i="3" s="1"/>
  <c r="BZ8" i="3" s="1"/>
  <c r="CA8" i="3" s="1"/>
  <c r="CB8" i="3" s="1"/>
  <c r="CC8" i="3" s="1"/>
  <c r="CD8" i="3" s="1"/>
  <c r="CE8" i="3" s="1"/>
  <c r="CF8" i="3" s="1"/>
  <c r="CG8" i="3" s="1"/>
  <c r="CH8" i="3" s="1"/>
  <c r="CI8" i="3" s="1"/>
  <c r="CJ8" i="3" s="1"/>
  <c r="CK8" i="3" s="1"/>
  <c r="CL8" i="3" s="1"/>
  <c r="CM8" i="3" s="1"/>
  <c r="CN8" i="3" s="1"/>
  <c r="CO8" i="3" s="1"/>
  <c r="CP8" i="3" s="1"/>
  <c r="CQ8" i="3" s="1"/>
  <c r="CR8" i="3" s="1"/>
  <c r="CS8" i="3" s="1"/>
  <c r="CT8" i="3" s="1"/>
  <c r="CU8" i="3" s="1"/>
  <c r="CV8" i="3" s="1"/>
  <c r="CW8" i="3" s="1"/>
  <c r="CX8" i="3" s="1"/>
  <c r="CY8" i="3" s="1"/>
  <c r="CZ8" i="3" s="1"/>
  <c r="DA8" i="3" s="1"/>
  <c r="DB8" i="3" s="1"/>
  <c r="DC8" i="3" s="1"/>
  <c r="DD8" i="3" s="1"/>
  <c r="DE8" i="3" s="1"/>
  <c r="DF8" i="3" s="1"/>
  <c r="DG8" i="3" s="1"/>
  <c r="DH8" i="3" s="1"/>
  <c r="DI8" i="3" s="1"/>
  <c r="DJ8" i="3" s="1"/>
  <c r="DK8" i="3" s="1"/>
  <c r="DL8" i="3" s="1"/>
  <c r="DM8" i="3" s="1"/>
  <c r="DN8" i="3" s="1"/>
  <c r="DO8" i="3" s="1"/>
  <c r="DP8" i="3" s="1"/>
  <c r="DQ8" i="3" s="1"/>
  <c r="DR8" i="3" s="1"/>
  <c r="DS8" i="3" s="1"/>
  <c r="DT8" i="3" s="1"/>
  <c r="DU8" i="3" s="1"/>
  <c r="DV8" i="3" s="1"/>
  <c r="DW8" i="3" s="1"/>
  <c r="DX8" i="3" s="1"/>
  <c r="DY8" i="3" s="1"/>
  <c r="DZ8" i="3" s="1"/>
  <c r="EA8" i="3" s="1"/>
  <c r="EB8" i="3" s="1"/>
  <c r="EC8" i="3" s="1"/>
  <c r="ED8" i="3" s="1"/>
  <c r="EE8" i="3" s="1"/>
  <c r="EF8" i="3" s="1"/>
  <c r="EG8" i="3" s="1"/>
  <c r="EH8" i="3" s="1"/>
  <c r="EI8" i="3" s="1"/>
  <c r="EJ8" i="3" s="1"/>
  <c r="EK8" i="3" s="1"/>
  <c r="EL8" i="3" s="1"/>
  <c r="EM8" i="3" s="1"/>
  <c r="EN8" i="3" s="1"/>
  <c r="EO8" i="3" s="1"/>
  <c r="EP8" i="3" s="1"/>
  <c r="EQ8" i="3" s="1"/>
  <c r="ER8" i="3" s="1"/>
  <c r="ES8" i="3" s="1"/>
  <c r="ET8" i="3" s="1"/>
  <c r="EU8" i="3" s="1"/>
  <c r="EV8" i="3" s="1"/>
  <c r="EW8" i="3" s="1"/>
  <c r="EX8" i="3" s="1"/>
  <c r="EY8" i="3" s="1"/>
  <c r="EZ8" i="3" s="1"/>
  <c r="FA8" i="3" s="1"/>
  <c r="FB8" i="3" s="1"/>
  <c r="FC8" i="3" s="1"/>
  <c r="FD8" i="3" s="1"/>
  <c r="FE8" i="3" s="1"/>
  <c r="FF8" i="3" s="1"/>
  <c r="FG8" i="3" s="1"/>
  <c r="FH8" i="3" s="1"/>
  <c r="FI8" i="3" s="1"/>
  <c r="FJ8" i="3" s="1"/>
  <c r="FK8" i="3" s="1"/>
  <c r="FL8" i="3" s="1"/>
  <c r="FM8" i="3" s="1"/>
  <c r="FN8" i="3" s="1"/>
  <c r="FO8" i="3" s="1"/>
  <c r="FP8" i="3" s="1"/>
  <c r="FQ8" i="3" s="1"/>
  <c r="FR8" i="3" s="1"/>
  <c r="FS8" i="3" s="1"/>
  <c r="FT8" i="3" s="1"/>
  <c r="FU8" i="3" s="1"/>
  <c r="FV8" i="3" s="1"/>
  <c r="FW8" i="3" s="1"/>
  <c r="FX8" i="3" s="1"/>
  <c r="FY8" i="3" s="1"/>
  <c r="FZ8" i="3" s="1"/>
  <c r="GA8" i="3" s="1"/>
  <c r="GB8" i="3" s="1"/>
  <c r="GC8" i="3" s="1"/>
  <c r="GD8" i="3" s="1"/>
  <c r="GE8" i="3" s="1"/>
  <c r="GF8" i="3" s="1"/>
  <c r="GG8" i="3" s="1"/>
  <c r="GH8" i="3" s="1"/>
  <c r="GI8" i="3" s="1"/>
  <c r="GJ8" i="3" s="1"/>
  <c r="GK8" i="3" s="1"/>
  <c r="GL8" i="3" s="1"/>
  <c r="GM8" i="3" s="1"/>
  <c r="GN8" i="3" s="1"/>
  <c r="GO8" i="3" s="1"/>
  <c r="GP8" i="3" s="1"/>
  <c r="GQ8" i="3" s="1"/>
  <c r="GR8" i="3" s="1"/>
  <c r="GS8" i="3" s="1"/>
  <c r="GT8" i="3" s="1"/>
  <c r="GU8" i="3" s="1"/>
  <c r="GV8" i="3" s="1"/>
  <c r="GW8" i="3" s="1"/>
  <c r="GX8" i="3" s="1"/>
  <c r="GY8" i="3" s="1"/>
  <c r="GZ8" i="3" s="1"/>
  <c r="HA8" i="3" s="1"/>
  <c r="HB8" i="3" s="1"/>
  <c r="HC8" i="3" s="1"/>
  <c r="HD8" i="3" s="1"/>
  <c r="HE8" i="3" s="1"/>
  <c r="HF8" i="3" s="1"/>
  <c r="L8" i="3" s="1"/>
  <c r="I73" i="7" l="1"/>
  <c r="I68" i="7"/>
  <c r="I74" i="7"/>
  <c r="I9" i="7"/>
  <c r="I13" i="7"/>
  <c r="I14" i="7"/>
  <c r="I10" i="7"/>
  <c r="I6" i="7"/>
  <c r="I8" i="7"/>
  <c r="X66" i="5"/>
  <c r="Y66" i="5" s="1"/>
  <c r="Z66" i="5" s="1"/>
  <c r="AA66" i="5" s="1"/>
  <c r="AB66" i="5" s="1"/>
  <c r="AC66" i="5" s="1"/>
  <c r="AD66" i="5" s="1"/>
  <c r="AE66" i="5" s="1"/>
  <c r="AF66" i="5" s="1"/>
  <c r="AG66" i="5" s="1"/>
  <c r="AH66" i="5" s="1"/>
  <c r="AI66" i="5" s="1"/>
  <c r="AJ66" i="5" s="1"/>
  <c r="AK66" i="5" s="1"/>
  <c r="AL66" i="5" s="1"/>
  <c r="AM66" i="5" s="1"/>
  <c r="AN66" i="5" s="1"/>
  <c r="AO66" i="5" s="1"/>
  <c r="AP66" i="5" s="1"/>
  <c r="AQ66" i="5" s="1"/>
  <c r="AR66" i="5" s="1"/>
  <c r="AS66" i="5" s="1"/>
  <c r="AT66" i="5" s="1"/>
  <c r="AU66" i="5" s="1"/>
  <c r="AV66" i="5" s="1"/>
  <c r="AW66" i="5" s="1"/>
  <c r="AX66" i="5" s="1"/>
  <c r="AY66" i="5" s="1"/>
  <c r="AZ66" i="5" s="1"/>
  <c r="BA66" i="5" s="1"/>
  <c r="BB66" i="5" s="1"/>
  <c r="BC66" i="5" s="1"/>
  <c r="BD66" i="5" s="1"/>
  <c r="BE66" i="5" s="1"/>
  <c r="BF66" i="5" s="1"/>
  <c r="BG66" i="5" s="1"/>
  <c r="BH66" i="5" s="1"/>
  <c r="BI66" i="5" s="1"/>
  <c r="BJ66" i="5" s="1"/>
  <c r="BK66" i="5" s="1"/>
  <c r="BL66" i="5" s="1"/>
  <c r="BM66" i="5" s="1"/>
  <c r="BN66" i="5" s="1"/>
  <c r="BO66" i="5" s="1"/>
  <c r="BP66" i="5" s="1"/>
  <c r="BQ66" i="5" s="1"/>
  <c r="BR66" i="5" s="1"/>
  <c r="BS66" i="5" s="1"/>
  <c r="BT66" i="5" s="1"/>
  <c r="BU66" i="5" s="1"/>
  <c r="BV66" i="5" s="1"/>
  <c r="BW66" i="5" s="1"/>
  <c r="BX66" i="5" s="1"/>
  <c r="BY66" i="5" s="1"/>
  <c r="BZ66" i="5" s="1"/>
  <c r="CA66" i="5" s="1"/>
  <c r="CB66" i="5" s="1"/>
  <c r="CC66" i="5" s="1"/>
  <c r="CD66" i="5" s="1"/>
  <c r="CE66" i="5" s="1"/>
  <c r="CF66" i="5" s="1"/>
  <c r="CG66" i="5" s="1"/>
  <c r="CH66" i="5" s="1"/>
  <c r="CI66" i="5" s="1"/>
  <c r="CJ66" i="5" s="1"/>
  <c r="CK66" i="5" s="1"/>
  <c r="CL66" i="5" s="1"/>
  <c r="CM66" i="5" s="1"/>
  <c r="CN66" i="5" s="1"/>
  <c r="CO66" i="5" s="1"/>
  <c r="CP66" i="5" s="1"/>
  <c r="CQ66" i="5" s="1"/>
  <c r="CR66" i="5" s="1"/>
  <c r="CS66" i="5" s="1"/>
  <c r="CT66" i="5" s="1"/>
  <c r="CU66" i="5" s="1"/>
  <c r="CV66" i="5" s="1"/>
  <c r="CW66" i="5" s="1"/>
  <c r="CX66" i="5" s="1"/>
  <c r="CY66" i="5" s="1"/>
  <c r="CZ66" i="5" s="1"/>
  <c r="DA66" i="5" s="1"/>
  <c r="DB66" i="5" s="1"/>
  <c r="DC66" i="5" s="1"/>
  <c r="DD66" i="5" s="1"/>
  <c r="DE66" i="5" s="1"/>
  <c r="DF66" i="5" s="1"/>
  <c r="DG66" i="5" s="1"/>
  <c r="DH66" i="5" s="1"/>
  <c r="DI66" i="5" s="1"/>
  <c r="DJ66" i="5" s="1"/>
  <c r="DK66" i="5" s="1"/>
  <c r="DL66" i="5" s="1"/>
  <c r="DM66" i="5" s="1"/>
  <c r="DN66" i="5" s="1"/>
  <c r="DO66" i="5" s="1"/>
  <c r="DP66" i="5" s="1"/>
  <c r="DQ66" i="5" s="1"/>
  <c r="DR66" i="5" s="1"/>
  <c r="DS66" i="5" s="1"/>
  <c r="DT66" i="5" s="1"/>
  <c r="DU66" i="5" s="1"/>
  <c r="DV66" i="5" s="1"/>
  <c r="DW66" i="5" s="1"/>
  <c r="DX66" i="5" s="1"/>
  <c r="DY66" i="5" s="1"/>
  <c r="DZ66" i="5" s="1"/>
  <c r="EA66" i="5" s="1"/>
  <c r="EB66" i="5" s="1"/>
  <c r="EC66" i="5" s="1"/>
  <c r="ED66" i="5" s="1"/>
  <c r="EE66" i="5" s="1"/>
  <c r="EF66" i="5" s="1"/>
  <c r="EG66" i="5" s="1"/>
  <c r="EH66" i="5" s="1"/>
  <c r="EI66" i="5" s="1"/>
  <c r="EJ66" i="5" s="1"/>
  <c r="EK66" i="5" s="1"/>
  <c r="EL66" i="5" s="1"/>
  <c r="EM66" i="5" s="1"/>
  <c r="EN66" i="5" s="1"/>
  <c r="EO66" i="5" s="1"/>
  <c r="EP66" i="5" s="1"/>
  <c r="EQ66" i="5" s="1"/>
  <c r="ER66" i="5" s="1"/>
  <c r="ES66" i="5" s="1"/>
  <c r="ET66" i="5" s="1"/>
  <c r="EU66" i="5" s="1"/>
  <c r="EV66" i="5" s="1"/>
  <c r="EW66" i="5" s="1"/>
  <c r="EX66" i="5" s="1"/>
  <c r="EY66" i="5" s="1"/>
  <c r="EZ66" i="5" s="1"/>
  <c r="FA66" i="5" s="1"/>
  <c r="FB66" i="5" s="1"/>
  <c r="FC66" i="5" s="1"/>
  <c r="FD66" i="5" s="1"/>
  <c r="FE66" i="5" s="1"/>
  <c r="FF66" i="5" s="1"/>
  <c r="FG66" i="5" s="1"/>
  <c r="FH66" i="5" s="1"/>
  <c r="FI66" i="5" s="1"/>
  <c r="FJ66" i="5" s="1"/>
  <c r="FK66" i="5" s="1"/>
  <c r="FL66" i="5" s="1"/>
  <c r="FM66" i="5" s="1"/>
  <c r="FN66" i="5" s="1"/>
  <c r="FO66" i="5" s="1"/>
  <c r="FP66" i="5" s="1"/>
  <c r="FQ66" i="5" s="1"/>
  <c r="FR66" i="5" s="1"/>
  <c r="FS66" i="5" s="1"/>
  <c r="FT66" i="5" s="1"/>
  <c r="FU66" i="5" s="1"/>
  <c r="FV66" i="5" s="1"/>
  <c r="FW66" i="5" s="1"/>
  <c r="FX66" i="5" s="1"/>
  <c r="FY66" i="5" s="1"/>
  <c r="FZ66" i="5" s="1"/>
  <c r="GA66" i="5" s="1"/>
  <c r="GB66" i="5" s="1"/>
  <c r="GC66" i="5" s="1"/>
  <c r="GD66" i="5" s="1"/>
  <c r="GE66" i="5" s="1"/>
  <c r="GF66" i="5" s="1"/>
  <c r="GG66" i="5" s="1"/>
  <c r="GH66" i="5" s="1"/>
  <c r="GI66" i="5" s="1"/>
  <c r="GJ66" i="5" s="1"/>
  <c r="GK66" i="5" s="1"/>
  <c r="GL66" i="5" s="1"/>
  <c r="GM66" i="5" s="1"/>
  <c r="GN66" i="5" s="1"/>
  <c r="GO66" i="5" s="1"/>
  <c r="GP66" i="5" s="1"/>
  <c r="GQ66" i="5" s="1"/>
  <c r="GR66" i="5" s="1"/>
  <c r="GS66" i="5" s="1"/>
  <c r="GT66" i="5" s="1"/>
  <c r="GU66" i="5" s="1"/>
  <c r="GV66" i="5" s="1"/>
  <c r="GW66" i="5" s="1"/>
  <c r="GX66" i="5" s="1"/>
  <c r="GY66" i="5" s="1"/>
  <c r="GZ66" i="5" s="1"/>
  <c r="HA66" i="5" s="1"/>
  <c r="HB66" i="5" s="1"/>
  <c r="HC66" i="5" s="1"/>
  <c r="HD66" i="5" s="1"/>
  <c r="HE66" i="5" s="1"/>
  <c r="HF66" i="5" s="1"/>
  <c r="L66" i="5" s="1"/>
  <c r="H41" i="5"/>
  <c r="G42" i="5"/>
  <c r="X11" i="5"/>
  <c r="Y11" i="5" s="1"/>
  <c r="Z11" i="5" s="1"/>
  <c r="AA11" i="5" s="1"/>
  <c r="AB11" i="5" s="1"/>
  <c r="AC11" i="5" s="1"/>
  <c r="AD11" i="5" s="1"/>
  <c r="AE11" i="5" s="1"/>
  <c r="AF11" i="5" s="1"/>
  <c r="AG11" i="5" s="1"/>
  <c r="AH11" i="5" s="1"/>
  <c r="AI11" i="5" s="1"/>
  <c r="AJ11" i="5" s="1"/>
  <c r="AK11" i="5" s="1"/>
  <c r="AL11" i="5" s="1"/>
  <c r="AM11" i="5" s="1"/>
  <c r="AN11" i="5" s="1"/>
  <c r="AO11" i="5" s="1"/>
  <c r="AP11" i="5" s="1"/>
  <c r="AQ11" i="5" s="1"/>
  <c r="AR11" i="5" s="1"/>
  <c r="AS11" i="5" s="1"/>
  <c r="AT11" i="5" s="1"/>
  <c r="AU11" i="5" s="1"/>
  <c r="AV11" i="5" s="1"/>
  <c r="AW11" i="5" s="1"/>
  <c r="AX11" i="5" s="1"/>
  <c r="AY11" i="5" s="1"/>
  <c r="AZ11" i="5" s="1"/>
  <c r="BA11" i="5" s="1"/>
  <c r="BB11" i="5" s="1"/>
  <c r="BC11" i="5" s="1"/>
  <c r="BD11" i="5" s="1"/>
  <c r="BE11" i="5" s="1"/>
  <c r="BF11" i="5" s="1"/>
  <c r="BG11" i="5" s="1"/>
  <c r="BH11" i="5" s="1"/>
  <c r="BI11" i="5" s="1"/>
  <c r="BJ11" i="5" s="1"/>
  <c r="BK11" i="5" s="1"/>
  <c r="BL11" i="5" s="1"/>
  <c r="BM11" i="5" s="1"/>
  <c r="BN11" i="5" s="1"/>
  <c r="BO11" i="5" s="1"/>
  <c r="BP11" i="5" s="1"/>
  <c r="BQ11" i="5" s="1"/>
  <c r="BR11" i="5" s="1"/>
  <c r="BS11" i="5" s="1"/>
  <c r="BT11" i="5" s="1"/>
  <c r="BU11" i="5" s="1"/>
  <c r="BV11" i="5" s="1"/>
  <c r="BW11" i="5" s="1"/>
  <c r="BX11" i="5" s="1"/>
  <c r="BY11" i="5" s="1"/>
  <c r="BZ11" i="5" s="1"/>
  <c r="CA11" i="5" s="1"/>
  <c r="CB11" i="5" s="1"/>
  <c r="CC11" i="5" s="1"/>
  <c r="CD11" i="5" s="1"/>
  <c r="CE11" i="5" s="1"/>
  <c r="CF11" i="5" s="1"/>
  <c r="CG11" i="5" s="1"/>
  <c r="CH11" i="5" s="1"/>
  <c r="CI11" i="5" s="1"/>
  <c r="CJ11" i="5" s="1"/>
  <c r="CK11" i="5" s="1"/>
  <c r="CL11" i="5" s="1"/>
  <c r="CM11" i="5" s="1"/>
  <c r="CN11" i="5" s="1"/>
  <c r="CO11" i="5" s="1"/>
  <c r="CP11" i="5" s="1"/>
  <c r="CQ11" i="5" s="1"/>
  <c r="CR11" i="5" s="1"/>
  <c r="CS11" i="5" s="1"/>
  <c r="CT11" i="5" s="1"/>
  <c r="CU11" i="5" s="1"/>
  <c r="CV11" i="5" s="1"/>
  <c r="CW11" i="5" s="1"/>
  <c r="CX11" i="5" s="1"/>
  <c r="CY11" i="5" s="1"/>
  <c r="CZ11" i="5" s="1"/>
  <c r="DA11" i="5" s="1"/>
  <c r="DB11" i="5" s="1"/>
  <c r="DC11" i="5" s="1"/>
  <c r="DD11" i="5" s="1"/>
  <c r="DE11" i="5" s="1"/>
  <c r="DF11" i="5" s="1"/>
  <c r="DG11" i="5" s="1"/>
  <c r="DH11" i="5" s="1"/>
  <c r="DI11" i="5" s="1"/>
  <c r="DJ11" i="5" s="1"/>
  <c r="DK11" i="5" s="1"/>
  <c r="DL11" i="5" s="1"/>
  <c r="DM11" i="5" s="1"/>
  <c r="DN11" i="5" s="1"/>
  <c r="DO11" i="5" s="1"/>
  <c r="DP11" i="5" s="1"/>
  <c r="DQ11" i="5" s="1"/>
  <c r="DR11" i="5" s="1"/>
  <c r="DS11" i="5" s="1"/>
  <c r="DT11" i="5" s="1"/>
  <c r="DU11" i="5" s="1"/>
  <c r="DV11" i="5" s="1"/>
  <c r="DW11" i="5" s="1"/>
  <c r="DX11" i="5" s="1"/>
  <c r="DY11" i="5" s="1"/>
  <c r="DZ11" i="5" s="1"/>
  <c r="EA11" i="5" s="1"/>
  <c r="EB11" i="5" s="1"/>
  <c r="EC11" i="5" s="1"/>
  <c r="ED11" i="5" s="1"/>
  <c r="EE11" i="5" s="1"/>
  <c r="EF11" i="5" s="1"/>
  <c r="EG11" i="5" s="1"/>
  <c r="EH11" i="5" s="1"/>
  <c r="EI11" i="5" s="1"/>
  <c r="EJ11" i="5" s="1"/>
  <c r="EK11" i="5" s="1"/>
  <c r="EL11" i="5" s="1"/>
  <c r="EM11" i="5" s="1"/>
  <c r="EN11" i="5" s="1"/>
  <c r="EO11" i="5" s="1"/>
  <c r="EP11" i="5" s="1"/>
  <c r="EQ11" i="5" s="1"/>
  <c r="ER11" i="5" s="1"/>
  <c r="ES11" i="5" s="1"/>
  <c r="ET11" i="5" s="1"/>
  <c r="EU11" i="5" s="1"/>
  <c r="EV11" i="5" s="1"/>
  <c r="EW11" i="5" s="1"/>
  <c r="EX11" i="5" s="1"/>
  <c r="EY11" i="5" s="1"/>
  <c r="EZ11" i="5" s="1"/>
  <c r="FA11" i="5" s="1"/>
  <c r="FB11" i="5" s="1"/>
  <c r="FC11" i="5" s="1"/>
  <c r="FD11" i="5" s="1"/>
  <c r="FE11" i="5" s="1"/>
  <c r="FF11" i="5" s="1"/>
  <c r="FG11" i="5" s="1"/>
  <c r="FH11" i="5" s="1"/>
  <c r="FI11" i="5" s="1"/>
  <c r="FJ11" i="5" s="1"/>
  <c r="FK11" i="5" s="1"/>
  <c r="FL11" i="5" s="1"/>
  <c r="FM11" i="5" s="1"/>
  <c r="FN11" i="5" s="1"/>
  <c r="FO11" i="5" s="1"/>
  <c r="FP11" i="5" s="1"/>
  <c r="FQ11" i="5" s="1"/>
  <c r="FR11" i="5" s="1"/>
  <c r="FS11" i="5" s="1"/>
  <c r="FT11" i="5" s="1"/>
  <c r="FU11" i="5" s="1"/>
  <c r="FV11" i="5" s="1"/>
  <c r="FW11" i="5" s="1"/>
  <c r="FX11" i="5" s="1"/>
  <c r="FY11" i="5" s="1"/>
  <c r="FZ11" i="5" s="1"/>
  <c r="GA11" i="5" s="1"/>
  <c r="GB11" i="5" s="1"/>
  <c r="GC11" i="5" s="1"/>
  <c r="GD11" i="5" s="1"/>
  <c r="GE11" i="5" s="1"/>
  <c r="GF11" i="5" s="1"/>
  <c r="GG11" i="5" s="1"/>
  <c r="GH11" i="5" s="1"/>
  <c r="GI11" i="5" s="1"/>
  <c r="GJ11" i="5" s="1"/>
  <c r="GK11" i="5" s="1"/>
  <c r="GL11" i="5" s="1"/>
  <c r="GM11" i="5" s="1"/>
  <c r="GN11" i="5" s="1"/>
  <c r="GO11" i="5" s="1"/>
  <c r="GP11" i="5" s="1"/>
  <c r="GQ11" i="5" s="1"/>
  <c r="GR11" i="5" s="1"/>
  <c r="GS11" i="5" s="1"/>
  <c r="GT11" i="5" s="1"/>
  <c r="GU11" i="5" s="1"/>
  <c r="GV11" i="5" s="1"/>
  <c r="GW11" i="5" s="1"/>
  <c r="GX11" i="5" s="1"/>
  <c r="GY11" i="5" s="1"/>
  <c r="GZ11" i="5" s="1"/>
  <c r="HA11" i="5" s="1"/>
  <c r="HB11" i="5" s="1"/>
  <c r="HC11" i="5" s="1"/>
  <c r="HD11" i="5" s="1"/>
  <c r="HE11" i="5" s="1"/>
  <c r="HF11" i="5" s="1"/>
  <c r="L11" i="5" s="1"/>
  <c r="X10" i="5"/>
  <c r="I71" i="5"/>
  <c r="W71" i="5" s="1"/>
  <c r="X71" i="5" s="1"/>
  <c r="Y71" i="5" s="1"/>
  <c r="Z71" i="5" s="1"/>
  <c r="AA71" i="5" s="1"/>
  <c r="AB71" i="5" s="1"/>
  <c r="AC71" i="5" s="1"/>
  <c r="AD71" i="5" s="1"/>
  <c r="AE71" i="5" s="1"/>
  <c r="AF71" i="5" s="1"/>
  <c r="AG71" i="5" s="1"/>
  <c r="AH71" i="5" s="1"/>
  <c r="AI71" i="5" s="1"/>
  <c r="AJ71" i="5" s="1"/>
  <c r="AK71" i="5" s="1"/>
  <c r="AL71" i="5" s="1"/>
  <c r="AM71" i="5" s="1"/>
  <c r="AN71" i="5" s="1"/>
  <c r="AO71" i="5" s="1"/>
  <c r="AP71" i="5" s="1"/>
  <c r="AQ71" i="5" s="1"/>
  <c r="AR71" i="5" s="1"/>
  <c r="AS71" i="5" s="1"/>
  <c r="AT71" i="5" s="1"/>
  <c r="AU71" i="5" s="1"/>
  <c r="AV71" i="5" s="1"/>
  <c r="AW71" i="5" s="1"/>
  <c r="AX71" i="5" s="1"/>
  <c r="AY71" i="5" s="1"/>
  <c r="AZ71" i="5" s="1"/>
  <c r="BA71" i="5" s="1"/>
  <c r="BB71" i="5" s="1"/>
  <c r="BC71" i="5" s="1"/>
  <c r="BD71" i="5" s="1"/>
  <c r="BE71" i="5" s="1"/>
  <c r="BF71" i="5" s="1"/>
  <c r="BG71" i="5" s="1"/>
  <c r="BH71" i="5" s="1"/>
  <c r="BI71" i="5" s="1"/>
  <c r="BJ71" i="5" s="1"/>
  <c r="BK71" i="5" s="1"/>
  <c r="BL71" i="5" s="1"/>
  <c r="BM71" i="5" s="1"/>
  <c r="BN71" i="5" s="1"/>
  <c r="BO71" i="5" s="1"/>
  <c r="BP71" i="5" s="1"/>
  <c r="BQ71" i="5" s="1"/>
  <c r="BR71" i="5" s="1"/>
  <c r="BS71" i="5" s="1"/>
  <c r="BT71" i="5" s="1"/>
  <c r="BU71" i="5" s="1"/>
  <c r="BV71" i="5" s="1"/>
  <c r="BW71" i="5" s="1"/>
  <c r="BX71" i="5" s="1"/>
  <c r="BY71" i="5" s="1"/>
  <c r="BZ71" i="5" s="1"/>
  <c r="CA71" i="5" s="1"/>
  <c r="CB71" i="5" s="1"/>
  <c r="CC71" i="5" s="1"/>
  <c r="CD71" i="5" s="1"/>
  <c r="CE71" i="5" s="1"/>
  <c r="CF71" i="5" s="1"/>
  <c r="CG71" i="5" s="1"/>
  <c r="CH71" i="5" s="1"/>
  <c r="CI71" i="5" s="1"/>
  <c r="CJ71" i="5" s="1"/>
  <c r="CK71" i="5" s="1"/>
  <c r="CL71" i="5" s="1"/>
  <c r="CM71" i="5" s="1"/>
  <c r="CN71" i="5" s="1"/>
  <c r="CO71" i="5" s="1"/>
  <c r="CP71" i="5" s="1"/>
  <c r="CQ71" i="5" s="1"/>
  <c r="CR71" i="5" s="1"/>
  <c r="CS71" i="5" s="1"/>
  <c r="CT71" i="5" s="1"/>
  <c r="CU71" i="5" s="1"/>
  <c r="CV71" i="5" s="1"/>
  <c r="CW71" i="5" s="1"/>
  <c r="CX71" i="5" s="1"/>
  <c r="CY71" i="5" s="1"/>
  <c r="CZ71" i="5" s="1"/>
  <c r="DA71" i="5" s="1"/>
  <c r="DB71" i="5" s="1"/>
  <c r="DC71" i="5" s="1"/>
  <c r="DD71" i="5" s="1"/>
  <c r="DE71" i="5" s="1"/>
  <c r="DF71" i="5" s="1"/>
  <c r="DG71" i="5" s="1"/>
  <c r="DH71" i="5" s="1"/>
  <c r="DI71" i="5" s="1"/>
  <c r="DJ71" i="5" s="1"/>
  <c r="DK71" i="5" s="1"/>
  <c r="DL71" i="5" s="1"/>
  <c r="DM71" i="5" s="1"/>
  <c r="DN71" i="5" s="1"/>
  <c r="DO71" i="5" s="1"/>
  <c r="DP71" i="5" s="1"/>
  <c r="DQ71" i="5" s="1"/>
  <c r="DR71" i="5" s="1"/>
  <c r="DS71" i="5" s="1"/>
  <c r="DT71" i="5" s="1"/>
  <c r="DU71" i="5" s="1"/>
  <c r="DV71" i="5" s="1"/>
  <c r="DW71" i="5" s="1"/>
  <c r="DX71" i="5" s="1"/>
  <c r="DY71" i="5" s="1"/>
  <c r="DZ71" i="5" s="1"/>
  <c r="EA71" i="5" s="1"/>
  <c r="EB71" i="5" s="1"/>
  <c r="EC71" i="5" s="1"/>
  <c r="ED71" i="5" s="1"/>
  <c r="EE71" i="5" s="1"/>
  <c r="EF71" i="5" s="1"/>
  <c r="EG71" i="5" s="1"/>
  <c r="EH71" i="5" s="1"/>
  <c r="EI71" i="5" s="1"/>
  <c r="EJ71" i="5" s="1"/>
  <c r="EK71" i="5" s="1"/>
  <c r="EL71" i="5" s="1"/>
  <c r="EM71" i="5" s="1"/>
  <c r="EN71" i="5" s="1"/>
  <c r="EO71" i="5" s="1"/>
  <c r="EP71" i="5" s="1"/>
  <c r="EQ71" i="5" s="1"/>
  <c r="ER71" i="5" s="1"/>
  <c r="ES71" i="5" s="1"/>
  <c r="ET71" i="5" s="1"/>
  <c r="EU71" i="5" s="1"/>
  <c r="EV71" i="5" s="1"/>
  <c r="EW71" i="5" s="1"/>
  <c r="EX71" i="5" s="1"/>
  <c r="EY71" i="5" s="1"/>
  <c r="EZ71" i="5" s="1"/>
  <c r="FA71" i="5" s="1"/>
  <c r="FB71" i="5" s="1"/>
  <c r="FC71" i="5" s="1"/>
  <c r="FD71" i="5" s="1"/>
  <c r="FE71" i="5" s="1"/>
  <c r="FF71" i="5" s="1"/>
  <c r="FG71" i="5" s="1"/>
  <c r="FH71" i="5" s="1"/>
  <c r="FI71" i="5" s="1"/>
  <c r="FJ71" i="5" s="1"/>
  <c r="FK71" i="5" s="1"/>
  <c r="FL71" i="5" s="1"/>
  <c r="FM71" i="5" s="1"/>
  <c r="FN71" i="5" s="1"/>
  <c r="FO71" i="5" s="1"/>
  <c r="FP71" i="5" s="1"/>
  <c r="FQ71" i="5" s="1"/>
  <c r="FR71" i="5" s="1"/>
  <c r="FS71" i="5" s="1"/>
  <c r="FT71" i="5" s="1"/>
  <c r="FU71" i="5" s="1"/>
  <c r="FV71" i="5" s="1"/>
  <c r="FW71" i="5" s="1"/>
  <c r="FX71" i="5" s="1"/>
  <c r="FY71" i="5" s="1"/>
  <c r="FZ71" i="5" s="1"/>
  <c r="GA71" i="5" s="1"/>
  <c r="GB71" i="5" s="1"/>
  <c r="GC71" i="5" s="1"/>
  <c r="GD71" i="5" s="1"/>
  <c r="GE71" i="5" s="1"/>
  <c r="GF71" i="5" s="1"/>
  <c r="GG71" i="5" s="1"/>
  <c r="GH71" i="5" s="1"/>
  <c r="GI71" i="5" s="1"/>
  <c r="GJ71" i="5" s="1"/>
  <c r="GK71" i="5" s="1"/>
  <c r="GL71" i="5" s="1"/>
  <c r="GM71" i="5" s="1"/>
  <c r="GN71" i="5" s="1"/>
  <c r="GO71" i="5" s="1"/>
  <c r="GP71" i="5" s="1"/>
  <c r="GQ71" i="5" s="1"/>
  <c r="GR71" i="5" s="1"/>
  <c r="GS71" i="5" s="1"/>
  <c r="GT71" i="5" s="1"/>
  <c r="GU71" i="5" s="1"/>
  <c r="GV71" i="5" s="1"/>
  <c r="GW71" i="5" s="1"/>
  <c r="GX71" i="5" s="1"/>
  <c r="GY71" i="5" s="1"/>
  <c r="GZ71" i="5" s="1"/>
  <c r="HA71" i="5" s="1"/>
  <c r="HB71" i="5" s="1"/>
  <c r="HC71" i="5" s="1"/>
  <c r="HD71" i="5" s="1"/>
  <c r="HE71" i="5" s="1"/>
  <c r="HF71" i="5" s="1"/>
  <c r="L71" i="5" s="1"/>
  <c r="J13" i="5"/>
  <c r="J71" i="5" s="1"/>
  <c r="X12" i="5"/>
  <c r="Y12" i="5" s="1"/>
  <c r="Z12" i="5" s="1"/>
  <c r="AA12" i="5" s="1"/>
  <c r="AB12" i="5" s="1"/>
  <c r="AC12" i="5" s="1"/>
  <c r="AD12" i="5" s="1"/>
  <c r="AE12" i="5" s="1"/>
  <c r="AF12" i="5" s="1"/>
  <c r="AG12" i="5" s="1"/>
  <c r="AH12" i="5" s="1"/>
  <c r="AI12" i="5" s="1"/>
  <c r="AJ12" i="5" s="1"/>
  <c r="AK12" i="5" s="1"/>
  <c r="AL12" i="5" s="1"/>
  <c r="AM12" i="5" s="1"/>
  <c r="AN12" i="5" s="1"/>
  <c r="AO12" i="5" s="1"/>
  <c r="AP12" i="5" s="1"/>
  <c r="AQ12" i="5" s="1"/>
  <c r="AR12" i="5" s="1"/>
  <c r="AS12" i="5" s="1"/>
  <c r="AT12" i="5" s="1"/>
  <c r="AU12" i="5" s="1"/>
  <c r="AV12" i="5" s="1"/>
  <c r="AW12" i="5" s="1"/>
  <c r="AX12" i="5" s="1"/>
  <c r="AY12" i="5" s="1"/>
  <c r="AZ12" i="5" s="1"/>
  <c r="BA12" i="5" s="1"/>
  <c r="BB12" i="5" s="1"/>
  <c r="BC12" i="5" s="1"/>
  <c r="BD12" i="5" s="1"/>
  <c r="BE12" i="5" s="1"/>
  <c r="BF12" i="5" s="1"/>
  <c r="BG12" i="5" s="1"/>
  <c r="BH12" i="5" s="1"/>
  <c r="BI12" i="5" s="1"/>
  <c r="BJ12" i="5" s="1"/>
  <c r="BK12" i="5" s="1"/>
  <c r="BL12" i="5" s="1"/>
  <c r="BM12" i="5" s="1"/>
  <c r="BN12" i="5" s="1"/>
  <c r="BO12" i="5" s="1"/>
  <c r="BP12" i="5" s="1"/>
  <c r="BQ12" i="5" s="1"/>
  <c r="BR12" i="5" s="1"/>
  <c r="BS12" i="5" s="1"/>
  <c r="BT12" i="5" s="1"/>
  <c r="BU12" i="5" s="1"/>
  <c r="BV12" i="5" s="1"/>
  <c r="BW12" i="5" s="1"/>
  <c r="BX12" i="5" s="1"/>
  <c r="BY12" i="5" s="1"/>
  <c r="BZ12" i="5" s="1"/>
  <c r="CA12" i="5" s="1"/>
  <c r="CB12" i="5" s="1"/>
  <c r="CC12" i="5" s="1"/>
  <c r="CD12" i="5" s="1"/>
  <c r="CE12" i="5" s="1"/>
  <c r="CF12" i="5" s="1"/>
  <c r="CG12" i="5" s="1"/>
  <c r="CH12" i="5" s="1"/>
  <c r="CI12" i="5" s="1"/>
  <c r="CJ12" i="5" s="1"/>
  <c r="CK12" i="5" s="1"/>
  <c r="CL12" i="5" s="1"/>
  <c r="CM12" i="5" s="1"/>
  <c r="CN12" i="5" s="1"/>
  <c r="CO12" i="5" s="1"/>
  <c r="CP12" i="5" s="1"/>
  <c r="CQ12" i="5" s="1"/>
  <c r="CR12" i="5" s="1"/>
  <c r="CS12" i="5" s="1"/>
  <c r="CT12" i="5" s="1"/>
  <c r="CU12" i="5" s="1"/>
  <c r="CV12" i="5" s="1"/>
  <c r="CW12" i="5" s="1"/>
  <c r="CX12" i="5" s="1"/>
  <c r="CY12" i="5" s="1"/>
  <c r="CZ12" i="5" s="1"/>
  <c r="DA12" i="5" s="1"/>
  <c r="DB12" i="5" s="1"/>
  <c r="DC12" i="5" s="1"/>
  <c r="DD12" i="5" s="1"/>
  <c r="DE12" i="5" s="1"/>
  <c r="DF12" i="5" s="1"/>
  <c r="DG12" i="5" s="1"/>
  <c r="DH12" i="5" s="1"/>
  <c r="DI12" i="5" s="1"/>
  <c r="DJ12" i="5" s="1"/>
  <c r="DK12" i="5" s="1"/>
  <c r="DL12" i="5" s="1"/>
  <c r="DM12" i="5" s="1"/>
  <c r="DN12" i="5" s="1"/>
  <c r="DO12" i="5" s="1"/>
  <c r="DP12" i="5" s="1"/>
  <c r="DQ12" i="5" s="1"/>
  <c r="DR12" i="5" s="1"/>
  <c r="DS12" i="5" s="1"/>
  <c r="DT12" i="5" s="1"/>
  <c r="DU12" i="5" s="1"/>
  <c r="DV12" i="5" s="1"/>
  <c r="DW12" i="5" s="1"/>
  <c r="DX12" i="5" s="1"/>
  <c r="DY12" i="5" s="1"/>
  <c r="DZ12" i="5" s="1"/>
  <c r="EA12" i="5" s="1"/>
  <c r="EB12" i="5" s="1"/>
  <c r="EC12" i="5" s="1"/>
  <c r="ED12" i="5" s="1"/>
  <c r="EE12" i="5" s="1"/>
  <c r="EF12" i="5" s="1"/>
  <c r="EG12" i="5" s="1"/>
  <c r="EH12" i="5" s="1"/>
  <c r="EI12" i="5" s="1"/>
  <c r="EJ12" i="5" s="1"/>
  <c r="EK12" i="5" s="1"/>
  <c r="EL12" i="5" s="1"/>
  <c r="EM12" i="5" s="1"/>
  <c r="EN12" i="5" s="1"/>
  <c r="EO12" i="5" s="1"/>
  <c r="EP12" i="5" s="1"/>
  <c r="EQ12" i="5" s="1"/>
  <c r="ER12" i="5" s="1"/>
  <c r="ES12" i="5" s="1"/>
  <c r="ET12" i="5" s="1"/>
  <c r="EU12" i="5" s="1"/>
  <c r="EV12" i="5" s="1"/>
  <c r="EW12" i="5" s="1"/>
  <c r="EX12" i="5" s="1"/>
  <c r="EY12" i="5" s="1"/>
  <c r="EZ12" i="5" s="1"/>
  <c r="FA12" i="5" s="1"/>
  <c r="FB12" i="5" s="1"/>
  <c r="FC12" i="5" s="1"/>
  <c r="FD12" i="5" s="1"/>
  <c r="FE12" i="5" s="1"/>
  <c r="FF12" i="5" s="1"/>
  <c r="FG12" i="5" s="1"/>
  <c r="FH12" i="5" s="1"/>
  <c r="FI12" i="5" s="1"/>
  <c r="FJ12" i="5" s="1"/>
  <c r="FK12" i="5" s="1"/>
  <c r="FL12" i="5" s="1"/>
  <c r="FM12" i="5" s="1"/>
  <c r="FN12" i="5" s="1"/>
  <c r="FO12" i="5" s="1"/>
  <c r="FP12" i="5" s="1"/>
  <c r="FQ12" i="5" s="1"/>
  <c r="FR12" i="5" s="1"/>
  <c r="FS12" i="5" s="1"/>
  <c r="FT12" i="5" s="1"/>
  <c r="FU12" i="5" s="1"/>
  <c r="FV12" i="5" s="1"/>
  <c r="FW12" i="5" s="1"/>
  <c r="FX12" i="5" s="1"/>
  <c r="FY12" i="5" s="1"/>
  <c r="FZ12" i="5" s="1"/>
  <c r="GA12" i="5" s="1"/>
  <c r="GB12" i="5" s="1"/>
  <c r="GC12" i="5" s="1"/>
  <c r="GD12" i="5" s="1"/>
  <c r="GE12" i="5" s="1"/>
  <c r="GF12" i="5" s="1"/>
  <c r="GG12" i="5" s="1"/>
  <c r="GH12" i="5" s="1"/>
  <c r="GI12" i="5" s="1"/>
  <c r="GJ12" i="5" s="1"/>
  <c r="GK12" i="5" s="1"/>
  <c r="GL12" i="5" s="1"/>
  <c r="GM12" i="5" s="1"/>
  <c r="GN12" i="5" s="1"/>
  <c r="GO12" i="5" s="1"/>
  <c r="GP12" i="5" s="1"/>
  <c r="GQ12" i="5" s="1"/>
  <c r="GR12" i="5" s="1"/>
  <c r="GS12" i="5" s="1"/>
  <c r="GT12" i="5" s="1"/>
  <c r="GU12" i="5" s="1"/>
  <c r="GV12" i="5" s="1"/>
  <c r="GW12" i="5" s="1"/>
  <c r="GX12" i="5" s="1"/>
  <c r="GY12" i="5" s="1"/>
  <c r="GZ12" i="5" s="1"/>
  <c r="HA12" i="5" s="1"/>
  <c r="HB12" i="5" s="1"/>
  <c r="HC12" i="5" s="1"/>
  <c r="HD12" i="5" s="1"/>
  <c r="HE12" i="5" s="1"/>
  <c r="HF12" i="5" s="1"/>
  <c r="L12" i="5" s="1"/>
  <c r="L38" i="5"/>
  <c r="U41" i="5"/>
  <c r="V41" i="5" s="1"/>
  <c r="X8" i="5"/>
  <c r="Y8" i="5" s="1"/>
  <c r="Z8" i="5" s="1"/>
  <c r="AA8" i="5" s="1"/>
  <c r="AB8" i="5" s="1"/>
  <c r="AC8" i="5" s="1"/>
  <c r="AD8" i="5" s="1"/>
  <c r="AE8" i="5" s="1"/>
  <c r="AF8" i="5" s="1"/>
  <c r="AG8" i="5" s="1"/>
  <c r="AH8" i="5" s="1"/>
  <c r="AI8" i="5" s="1"/>
  <c r="AJ8" i="5" s="1"/>
  <c r="AK8" i="5" s="1"/>
  <c r="AL8" i="5" s="1"/>
  <c r="AM8" i="5" s="1"/>
  <c r="AN8" i="5" s="1"/>
  <c r="AO8" i="5" s="1"/>
  <c r="AP8" i="5" s="1"/>
  <c r="AQ8" i="5" s="1"/>
  <c r="AR8" i="5" s="1"/>
  <c r="AS8" i="5" s="1"/>
  <c r="AT8" i="5" s="1"/>
  <c r="AU8" i="5" s="1"/>
  <c r="AV8" i="5" s="1"/>
  <c r="AW8" i="5" s="1"/>
  <c r="AX8" i="5" s="1"/>
  <c r="AY8" i="5" s="1"/>
  <c r="AZ8" i="5" s="1"/>
  <c r="BA8" i="5" s="1"/>
  <c r="BB8" i="5" s="1"/>
  <c r="BC8" i="5" s="1"/>
  <c r="BD8" i="5" s="1"/>
  <c r="BE8" i="5" s="1"/>
  <c r="BF8" i="5" s="1"/>
  <c r="BG8" i="5" s="1"/>
  <c r="BH8" i="5" s="1"/>
  <c r="BI8" i="5" s="1"/>
  <c r="BJ8" i="5" s="1"/>
  <c r="BK8" i="5" s="1"/>
  <c r="BL8" i="5" s="1"/>
  <c r="BM8" i="5" s="1"/>
  <c r="BN8" i="5" s="1"/>
  <c r="BO8" i="5" s="1"/>
  <c r="BP8" i="5" s="1"/>
  <c r="BQ8" i="5" s="1"/>
  <c r="BR8" i="5" s="1"/>
  <c r="BS8" i="5" s="1"/>
  <c r="BT8" i="5" s="1"/>
  <c r="BU8" i="5" s="1"/>
  <c r="BV8" i="5" s="1"/>
  <c r="BW8" i="5" s="1"/>
  <c r="BX8" i="5" s="1"/>
  <c r="BY8" i="5" s="1"/>
  <c r="BZ8" i="5" s="1"/>
  <c r="CA8" i="5" s="1"/>
  <c r="CB8" i="5" s="1"/>
  <c r="CC8" i="5" s="1"/>
  <c r="CD8" i="5" s="1"/>
  <c r="CE8" i="5" s="1"/>
  <c r="CF8" i="5" s="1"/>
  <c r="CG8" i="5" s="1"/>
  <c r="CH8" i="5" s="1"/>
  <c r="CI8" i="5" s="1"/>
  <c r="CJ8" i="5" s="1"/>
  <c r="CK8" i="5" s="1"/>
  <c r="CL8" i="5" s="1"/>
  <c r="CM8" i="5" s="1"/>
  <c r="CN8" i="5" s="1"/>
  <c r="CO8" i="5" s="1"/>
  <c r="CP8" i="5" s="1"/>
  <c r="CQ8" i="5" s="1"/>
  <c r="CR8" i="5" s="1"/>
  <c r="CS8" i="5" s="1"/>
  <c r="CT8" i="5" s="1"/>
  <c r="CU8" i="5" s="1"/>
  <c r="CV8" i="5" s="1"/>
  <c r="CW8" i="5" s="1"/>
  <c r="CX8" i="5" s="1"/>
  <c r="CY8" i="5" s="1"/>
  <c r="CZ8" i="5" s="1"/>
  <c r="DA8" i="5" s="1"/>
  <c r="DB8" i="5" s="1"/>
  <c r="DC8" i="5" s="1"/>
  <c r="DD8" i="5" s="1"/>
  <c r="DE8" i="5" s="1"/>
  <c r="DF8" i="5" s="1"/>
  <c r="DG8" i="5" s="1"/>
  <c r="DH8" i="5" s="1"/>
  <c r="DI8" i="5" s="1"/>
  <c r="DJ8" i="5" s="1"/>
  <c r="DK8" i="5" s="1"/>
  <c r="DL8" i="5" s="1"/>
  <c r="DM8" i="5" s="1"/>
  <c r="DN8" i="5" s="1"/>
  <c r="DO8" i="5" s="1"/>
  <c r="DP8" i="5" s="1"/>
  <c r="DQ8" i="5" s="1"/>
  <c r="DR8" i="5" s="1"/>
  <c r="DS8" i="5" s="1"/>
  <c r="DT8" i="5" s="1"/>
  <c r="DU8" i="5" s="1"/>
  <c r="DV8" i="5" s="1"/>
  <c r="DW8" i="5" s="1"/>
  <c r="DX8" i="5" s="1"/>
  <c r="DY8" i="5" s="1"/>
  <c r="DZ8" i="5" s="1"/>
  <c r="EA8" i="5" s="1"/>
  <c r="EB8" i="5" s="1"/>
  <c r="EC8" i="5" s="1"/>
  <c r="ED8" i="5" s="1"/>
  <c r="EE8" i="5" s="1"/>
  <c r="EF8" i="5" s="1"/>
  <c r="EG8" i="5" s="1"/>
  <c r="EH8" i="5" s="1"/>
  <c r="EI8" i="5" s="1"/>
  <c r="EJ8" i="5" s="1"/>
  <c r="EK8" i="5" s="1"/>
  <c r="EL8" i="5" s="1"/>
  <c r="EM8" i="5" s="1"/>
  <c r="EN8" i="5" s="1"/>
  <c r="EO8" i="5" s="1"/>
  <c r="EP8" i="5" s="1"/>
  <c r="EQ8" i="5" s="1"/>
  <c r="ER8" i="5" s="1"/>
  <c r="ES8" i="5" s="1"/>
  <c r="ET8" i="5" s="1"/>
  <c r="EU8" i="5" s="1"/>
  <c r="EV8" i="5" s="1"/>
  <c r="EW8" i="5" s="1"/>
  <c r="EX8" i="5" s="1"/>
  <c r="EY8" i="5" s="1"/>
  <c r="EZ8" i="5" s="1"/>
  <c r="FA8" i="5" s="1"/>
  <c r="FB8" i="5" s="1"/>
  <c r="FC8" i="5" s="1"/>
  <c r="FD8" i="5" s="1"/>
  <c r="FE8" i="5" s="1"/>
  <c r="FF8" i="5" s="1"/>
  <c r="FG8" i="5" s="1"/>
  <c r="FH8" i="5" s="1"/>
  <c r="FI8" i="5" s="1"/>
  <c r="FJ8" i="5" s="1"/>
  <c r="FK8" i="5" s="1"/>
  <c r="FL8" i="5" s="1"/>
  <c r="FM8" i="5" s="1"/>
  <c r="FN8" i="5" s="1"/>
  <c r="FO8" i="5" s="1"/>
  <c r="FP8" i="5" s="1"/>
  <c r="FQ8" i="5" s="1"/>
  <c r="FR8" i="5" s="1"/>
  <c r="FS8" i="5" s="1"/>
  <c r="FT8" i="5" s="1"/>
  <c r="FU8" i="5" s="1"/>
  <c r="FV8" i="5" s="1"/>
  <c r="FW8" i="5" s="1"/>
  <c r="FX8" i="5" s="1"/>
  <c r="FY8" i="5" s="1"/>
  <c r="FZ8" i="5" s="1"/>
  <c r="GA8" i="5" s="1"/>
  <c r="GB8" i="5" s="1"/>
  <c r="GC8" i="5" s="1"/>
  <c r="GD8" i="5" s="1"/>
  <c r="GE8" i="5" s="1"/>
  <c r="GF8" i="5" s="1"/>
  <c r="GG8" i="5" s="1"/>
  <c r="GH8" i="5" s="1"/>
  <c r="GI8" i="5" s="1"/>
  <c r="GJ8" i="5" s="1"/>
  <c r="GK8" i="5" s="1"/>
  <c r="GL8" i="5" s="1"/>
  <c r="GM8" i="5" s="1"/>
  <c r="GN8" i="5" s="1"/>
  <c r="GO8" i="5" s="1"/>
  <c r="GP8" i="5" s="1"/>
  <c r="GQ8" i="5" s="1"/>
  <c r="GR8" i="5" s="1"/>
  <c r="GS8" i="5" s="1"/>
  <c r="GT8" i="5" s="1"/>
  <c r="GU8" i="5" s="1"/>
  <c r="GV8" i="5" s="1"/>
  <c r="GW8" i="5" s="1"/>
  <c r="GX8" i="5" s="1"/>
  <c r="GY8" i="5" s="1"/>
  <c r="GZ8" i="5" s="1"/>
  <c r="HA8" i="5" s="1"/>
  <c r="HB8" i="5" s="1"/>
  <c r="HC8" i="5" s="1"/>
  <c r="HD8" i="5" s="1"/>
  <c r="HE8" i="5" s="1"/>
  <c r="HF8" i="5" s="1"/>
  <c r="L7" i="5"/>
  <c r="X73" i="5"/>
  <c r="Y73" i="5" s="1"/>
  <c r="Z73" i="5" s="1"/>
  <c r="AA73" i="5" s="1"/>
  <c r="AB73" i="5" s="1"/>
  <c r="AC73" i="5" s="1"/>
  <c r="AD73" i="5" s="1"/>
  <c r="AE73" i="5" s="1"/>
  <c r="AF73" i="5" s="1"/>
  <c r="AG73" i="5" s="1"/>
  <c r="AH73" i="5" s="1"/>
  <c r="AI73" i="5" s="1"/>
  <c r="AJ73" i="5" s="1"/>
  <c r="AK73" i="5" s="1"/>
  <c r="AL73" i="5" s="1"/>
  <c r="AM73" i="5" s="1"/>
  <c r="AN73" i="5" s="1"/>
  <c r="AO73" i="5" s="1"/>
  <c r="AP73" i="5" s="1"/>
  <c r="AQ73" i="5" s="1"/>
  <c r="AR73" i="5" s="1"/>
  <c r="AS73" i="5" s="1"/>
  <c r="AT73" i="5" s="1"/>
  <c r="AU73" i="5" s="1"/>
  <c r="AV73" i="5" s="1"/>
  <c r="AW73" i="5" s="1"/>
  <c r="AX73" i="5" s="1"/>
  <c r="AY73" i="5" s="1"/>
  <c r="AZ73" i="5" s="1"/>
  <c r="BA73" i="5" s="1"/>
  <c r="BB73" i="5" s="1"/>
  <c r="BC73" i="5" s="1"/>
  <c r="BD73" i="5" s="1"/>
  <c r="BE73" i="5" s="1"/>
  <c r="BF73" i="5" s="1"/>
  <c r="BG73" i="5" s="1"/>
  <c r="BH73" i="5" s="1"/>
  <c r="BI73" i="5" s="1"/>
  <c r="BJ73" i="5" s="1"/>
  <c r="BK73" i="5" s="1"/>
  <c r="BL73" i="5" s="1"/>
  <c r="BM73" i="5" s="1"/>
  <c r="BN73" i="5" s="1"/>
  <c r="BO73" i="5" s="1"/>
  <c r="BP73" i="5" s="1"/>
  <c r="BQ73" i="5" s="1"/>
  <c r="BR73" i="5" s="1"/>
  <c r="BS73" i="5" s="1"/>
  <c r="BT73" i="5" s="1"/>
  <c r="BU73" i="5" s="1"/>
  <c r="BV73" i="5" s="1"/>
  <c r="BW73" i="5" s="1"/>
  <c r="BX73" i="5" s="1"/>
  <c r="BY73" i="5" s="1"/>
  <c r="BZ73" i="5" s="1"/>
  <c r="CA73" i="5" s="1"/>
  <c r="CB73" i="5" s="1"/>
  <c r="CC73" i="5" s="1"/>
  <c r="CD73" i="5" s="1"/>
  <c r="CE73" i="5" s="1"/>
  <c r="CF73" i="5" s="1"/>
  <c r="CG73" i="5" s="1"/>
  <c r="CH73" i="5" s="1"/>
  <c r="CI73" i="5" s="1"/>
  <c r="CJ73" i="5" s="1"/>
  <c r="CK73" i="5" s="1"/>
  <c r="CL73" i="5" s="1"/>
  <c r="CM73" i="5" s="1"/>
  <c r="CN73" i="5" s="1"/>
  <c r="CO73" i="5" s="1"/>
  <c r="CP73" i="5" s="1"/>
  <c r="CQ73" i="5" s="1"/>
  <c r="CR73" i="5" s="1"/>
  <c r="CS73" i="5" s="1"/>
  <c r="CT73" i="5" s="1"/>
  <c r="CU73" i="5" s="1"/>
  <c r="CV73" i="5" s="1"/>
  <c r="CW73" i="5" s="1"/>
  <c r="CX73" i="5" s="1"/>
  <c r="CY73" i="5" s="1"/>
  <c r="CZ73" i="5" s="1"/>
  <c r="DA73" i="5" s="1"/>
  <c r="DB73" i="5" s="1"/>
  <c r="DC73" i="5" s="1"/>
  <c r="DD73" i="5" s="1"/>
  <c r="DE73" i="5" s="1"/>
  <c r="DF73" i="5" s="1"/>
  <c r="DG73" i="5" s="1"/>
  <c r="DH73" i="5" s="1"/>
  <c r="DI73" i="5" s="1"/>
  <c r="DJ73" i="5" s="1"/>
  <c r="DK73" i="5" s="1"/>
  <c r="DL73" i="5" s="1"/>
  <c r="DM73" i="5" s="1"/>
  <c r="DN73" i="5" s="1"/>
  <c r="DO73" i="5" s="1"/>
  <c r="DP73" i="5" s="1"/>
  <c r="DQ73" i="5" s="1"/>
  <c r="DR73" i="5" s="1"/>
  <c r="DS73" i="5" s="1"/>
  <c r="DT73" i="5" s="1"/>
  <c r="DU73" i="5" s="1"/>
  <c r="DV73" i="5" s="1"/>
  <c r="DW73" i="5" s="1"/>
  <c r="DX73" i="5" s="1"/>
  <c r="DY73" i="5" s="1"/>
  <c r="DZ73" i="5" s="1"/>
  <c r="EA73" i="5" s="1"/>
  <c r="EB73" i="5" s="1"/>
  <c r="EC73" i="5" s="1"/>
  <c r="ED73" i="5" s="1"/>
  <c r="EE73" i="5" s="1"/>
  <c r="EF73" i="5" s="1"/>
  <c r="EG73" i="5" s="1"/>
  <c r="EH73" i="5" s="1"/>
  <c r="EI73" i="5" s="1"/>
  <c r="EJ73" i="5" s="1"/>
  <c r="EK73" i="5" s="1"/>
  <c r="EL73" i="5" s="1"/>
  <c r="EM73" i="5" s="1"/>
  <c r="EN73" i="5" s="1"/>
  <c r="EO73" i="5" s="1"/>
  <c r="EP73" i="5" s="1"/>
  <c r="EQ73" i="5" s="1"/>
  <c r="ER73" i="5" s="1"/>
  <c r="ES73" i="5" s="1"/>
  <c r="ET73" i="5" s="1"/>
  <c r="EU73" i="5" s="1"/>
  <c r="EV73" i="5" s="1"/>
  <c r="EW73" i="5" s="1"/>
  <c r="EX73" i="5" s="1"/>
  <c r="EY73" i="5" s="1"/>
  <c r="EZ73" i="5" s="1"/>
  <c r="FA73" i="5" s="1"/>
  <c r="FB73" i="5" s="1"/>
  <c r="FC73" i="5" s="1"/>
  <c r="FD73" i="5" s="1"/>
  <c r="FE73" i="5" s="1"/>
  <c r="FF73" i="5" s="1"/>
  <c r="FG73" i="5" s="1"/>
  <c r="FH73" i="5" s="1"/>
  <c r="FI73" i="5" s="1"/>
  <c r="FJ73" i="5" s="1"/>
  <c r="FK73" i="5" s="1"/>
  <c r="FL73" i="5" s="1"/>
  <c r="FM73" i="5" s="1"/>
  <c r="FN73" i="5" s="1"/>
  <c r="FO73" i="5" s="1"/>
  <c r="FP73" i="5" s="1"/>
  <c r="FQ73" i="5" s="1"/>
  <c r="FR73" i="5" s="1"/>
  <c r="FS73" i="5" s="1"/>
  <c r="FT73" i="5" s="1"/>
  <c r="FU73" i="5" s="1"/>
  <c r="FV73" i="5" s="1"/>
  <c r="FW73" i="5" s="1"/>
  <c r="FX73" i="5" s="1"/>
  <c r="FY73" i="5" s="1"/>
  <c r="FZ73" i="5" s="1"/>
  <c r="GA73" i="5" s="1"/>
  <c r="GB73" i="5" s="1"/>
  <c r="GC73" i="5" s="1"/>
  <c r="GD73" i="5" s="1"/>
  <c r="GE73" i="5" s="1"/>
  <c r="GF73" i="5" s="1"/>
  <c r="GG73" i="5" s="1"/>
  <c r="GH73" i="5" s="1"/>
  <c r="GI73" i="5" s="1"/>
  <c r="GJ73" i="5" s="1"/>
  <c r="GK73" i="5" s="1"/>
  <c r="GL73" i="5" s="1"/>
  <c r="GM73" i="5" s="1"/>
  <c r="GN73" i="5" s="1"/>
  <c r="GO73" i="5" s="1"/>
  <c r="GP73" i="5" s="1"/>
  <c r="GQ73" i="5" s="1"/>
  <c r="GR73" i="5" s="1"/>
  <c r="GS73" i="5" s="1"/>
  <c r="GT73" i="5" s="1"/>
  <c r="GU73" i="5" s="1"/>
  <c r="GV73" i="5" s="1"/>
  <c r="GW73" i="5" s="1"/>
  <c r="GX73" i="5" s="1"/>
  <c r="GY73" i="5" s="1"/>
  <c r="GZ73" i="5" s="1"/>
  <c r="HA73" i="5" s="1"/>
  <c r="HB73" i="5" s="1"/>
  <c r="HC73" i="5" s="1"/>
  <c r="HD73" i="5" s="1"/>
  <c r="HE73" i="5" s="1"/>
  <c r="HF73" i="5" s="1"/>
  <c r="L73" i="5" s="1"/>
  <c r="X72" i="5"/>
  <c r="Y72" i="5" s="1"/>
  <c r="Z72" i="5" s="1"/>
  <c r="AA72" i="5" s="1"/>
  <c r="AB72" i="5" s="1"/>
  <c r="AC72" i="5" s="1"/>
  <c r="AD72" i="5" s="1"/>
  <c r="AE72" i="5" s="1"/>
  <c r="AF72" i="5" s="1"/>
  <c r="AG72" i="5" s="1"/>
  <c r="AH72" i="5" s="1"/>
  <c r="AI72" i="5" s="1"/>
  <c r="AJ72" i="5" s="1"/>
  <c r="AK72" i="5" s="1"/>
  <c r="AL72" i="5" s="1"/>
  <c r="AM72" i="5" s="1"/>
  <c r="AN72" i="5" s="1"/>
  <c r="AO72" i="5" s="1"/>
  <c r="AP72" i="5" s="1"/>
  <c r="AQ72" i="5" s="1"/>
  <c r="AR72" i="5" s="1"/>
  <c r="AS72" i="5" s="1"/>
  <c r="AT72" i="5" s="1"/>
  <c r="AU72" i="5" s="1"/>
  <c r="AV72" i="5" s="1"/>
  <c r="AW72" i="5" s="1"/>
  <c r="AX72" i="5" s="1"/>
  <c r="AY72" i="5" s="1"/>
  <c r="AZ72" i="5" s="1"/>
  <c r="BA72" i="5" s="1"/>
  <c r="BB72" i="5" s="1"/>
  <c r="BC72" i="5" s="1"/>
  <c r="BD72" i="5" s="1"/>
  <c r="BE72" i="5" s="1"/>
  <c r="BF72" i="5" s="1"/>
  <c r="BG72" i="5" s="1"/>
  <c r="BH72" i="5" s="1"/>
  <c r="BI72" i="5" s="1"/>
  <c r="BJ72" i="5" s="1"/>
  <c r="BK72" i="5" s="1"/>
  <c r="BL72" i="5" s="1"/>
  <c r="BM72" i="5" s="1"/>
  <c r="BN72" i="5" s="1"/>
  <c r="BO72" i="5" s="1"/>
  <c r="BP72" i="5" s="1"/>
  <c r="BQ72" i="5" s="1"/>
  <c r="BR72" i="5" s="1"/>
  <c r="BS72" i="5" s="1"/>
  <c r="BT72" i="5" s="1"/>
  <c r="BU72" i="5" s="1"/>
  <c r="BV72" i="5" s="1"/>
  <c r="BW72" i="5" s="1"/>
  <c r="BX72" i="5" s="1"/>
  <c r="BY72" i="5" s="1"/>
  <c r="BZ72" i="5" s="1"/>
  <c r="CA72" i="5" s="1"/>
  <c r="CB72" i="5" s="1"/>
  <c r="CC72" i="5" s="1"/>
  <c r="CD72" i="5" s="1"/>
  <c r="CE72" i="5" s="1"/>
  <c r="CF72" i="5" s="1"/>
  <c r="CG72" i="5" s="1"/>
  <c r="CH72" i="5" s="1"/>
  <c r="CI72" i="5" s="1"/>
  <c r="CJ72" i="5" s="1"/>
  <c r="CK72" i="5" s="1"/>
  <c r="CL72" i="5" s="1"/>
  <c r="CM72" i="5" s="1"/>
  <c r="CN72" i="5" s="1"/>
  <c r="CO72" i="5" s="1"/>
  <c r="CP72" i="5" s="1"/>
  <c r="CQ72" i="5" s="1"/>
  <c r="CR72" i="5" s="1"/>
  <c r="CS72" i="5" s="1"/>
  <c r="CT72" i="5" s="1"/>
  <c r="CU72" i="5" s="1"/>
  <c r="CV72" i="5" s="1"/>
  <c r="CW72" i="5" s="1"/>
  <c r="CX72" i="5" s="1"/>
  <c r="CY72" i="5" s="1"/>
  <c r="CZ72" i="5" s="1"/>
  <c r="DA72" i="5" s="1"/>
  <c r="DB72" i="5" s="1"/>
  <c r="DC72" i="5" s="1"/>
  <c r="DD72" i="5" s="1"/>
  <c r="DE72" i="5" s="1"/>
  <c r="DF72" i="5" s="1"/>
  <c r="DG72" i="5" s="1"/>
  <c r="DH72" i="5" s="1"/>
  <c r="DI72" i="5" s="1"/>
  <c r="DJ72" i="5" s="1"/>
  <c r="DK72" i="5" s="1"/>
  <c r="DL72" i="5" s="1"/>
  <c r="DM72" i="5" s="1"/>
  <c r="DN72" i="5" s="1"/>
  <c r="DO72" i="5" s="1"/>
  <c r="DP72" i="5" s="1"/>
  <c r="DQ72" i="5" s="1"/>
  <c r="DR72" i="5" s="1"/>
  <c r="DS72" i="5" s="1"/>
  <c r="DT72" i="5" s="1"/>
  <c r="DU72" i="5" s="1"/>
  <c r="DV72" i="5" s="1"/>
  <c r="DW72" i="5" s="1"/>
  <c r="DX72" i="5" s="1"/>
  <c r="DY72" i="5" s="1"/>
  <c r="DZ72" i="5" s="1"/>
  <c r="EA72" i="5" s="1"/>
  <c r="EB72" i="5" s="1"/>
  <c r="EC72" i="5" s="1"/>
  <c r="ED72" i="5" s="1"/>
  <c r="EE72" i="5" s="1"/>
  <c r="EF72" i="5" s="1"/>
  <c r="EG72" i="5" s="1"/>
  <c r="EH72" i="5" s="1"/>
  <c r="EI72" i="5" s="1"/>
  <c r="EJ72" i="5" s="1"/>
  <c r="EK72" i="5" s="1"/>
  <c r="EL72" i="5" s="1"/>
  <c r="EM72" i="5" s="1"/>
  <c r="EN72" i="5" s="1"/>
  <c r="EO72" i="5" s="1"/>
  <c r="EP72" i="5" s="1"/>
  <c r="EQ72" i="5" s="1"/>
  <c r="ER72" i="5" s="1"/>
  <c r="ES72" i="5" s="1"/>
  <c r="ET72" i="5" s="1"/>
  <c r="EU72" i="5" s="1"/>
  <c r="EV72" i="5" s="1"/>
  <c r="EW72" i="5" s="1"/>
  <c r="EX72" i="5" s="1"/>
  <c r="EY72" i="5" s="1"/>
  <c r="EZ72" i="5" s="1"/>
  <c r="FA72" i="5" s="1"/>
  <c r="FB72" i="5" s="1"/>
  <c r="FC72" i="5" s="1"/>
  <c r="FD72" i="5" s="1"/>
  <c r="FE72" i="5" s="1"/>
  <c r="FF72" i="5" s="1"/>
  <c r="FG72" i="5" s="1"/>
  <c r="FH72" i="5" s="1"/>
  <c r="FI72" i="5" s="1"/>
  <c r="FJ72" i="5" s="1"/>
  <c r="FK72" i="5" s="1"/>
  <c r="FL72" i="5" s="1"/>
  <c r="FM72" i="5" s="1"/>
  <c r="FN72" i="5" s="1"/>
  <c r="FO72" i="5" s="1"/>
  <c r="FP72" i="5" s="1"/>
  <c r="FQ72" i="5" s="1"/>
  <c r="FR72" i="5" s="1"/>
  <c r="FS72" i="5" s="1"/>
  <c r="FT72" i="5" s="1"/>
  <c r="FU72" i="5" s="1"/>
  <c r="FV72" i="5" s="1"/>
  <c r="FW72" i="5" s="1"/>
  <c r="FX72" i="5" s="1"/>
  <c r="FY72" i="5" s="1"/>
  <c r="FZ72" i="5" s="1"/>
  <c r="GA72" i="5" s="1"/>
  <c r="GB72" i="5" s="1"/>
  <c r="GC72" i="5" s="1"/>
  <c r="GD72" i="5" s="1"/>
  <c r="GE72" i="5" s="1"/>
  <c r="GF72" i="5" s="1"/>
  <c r="GG72" i="5" s="1"/>
  <c r="GH72" i="5" s="1"/>
  <c r="GI72" i="5" s="1"/>
  <c r="GJ72" i="5" s="1"/>
  <c r="GK72" i="5" s="1"/>
  <c r="GL72" i="5" s="1"/>
  <c r="GM72" i="5" s="1"/>
  <c r="GN72" i="5" s="1"/>
  <c r="GO72" i="5" s="1"/>
  <c r="GP72" i="5" s="1"/>
  <c r="GQ72" i="5" s="1"/>
  <c r="GR72" i="5" s="1"/>
  <c r="GS72" i="5" s="1"/>
  <c r="GT72" i="5" s="1"/>
  <c r="GU72" i="5" s="1"/>
  <c r="GV72" i="5" s="1"/>
  <c r="GW72" i="5" s="1"/>
  <c r="GX72" i="5" s="1"/>
  <c r="GY72" i="5" s="1"/>
  <c r="GZ72" i="5" s="1"/>
  <c r="HA72" i="5" s="1"/>
  <c r="HB72" i="5" s="1"/>
  <c r="HC72" i="5" s="1"/>
  <c r="HD72" i="5" s="1"/>
  <c r="HE72" i="5" s="1"/>
  <c r="HF72" i="5" s="1"/>
  <c r="L72" i="5" s="1"/>
  <c r="W68" i="5"/>
  <c r="X68" i="5" s="1"/>
  <c r="Y68" i="5" s="1"/>
  <c r="Z68" i="5" s="1"/>
  <c r="AA68" i="5" s="1"/>
  <c r="AB68" i="5" s="1"/>
  <c r="AC68" i="5" s="1"/>
  <c r="AD68" i="5" s="1"/>
  <c r="AE68" i="5" s="1"/>
  <c r="AF68" i="5" s="1"/>
  <c r="AG68" i="5" s="1"/>
  <c r="AH68" i="5" s="1"/>
  <c r="AI68" i="5" s="1"/>
  <c r="AJ68" i="5" s="1"/>
  <c r="AK68" i="5" s="1"/>
  <c r="AL68" i="5" s="1"/>
  <c r="AM68" i="5" s="1"/>
  <c r="AN68" i="5" s="1"/>
  <c r="AO68" i="5" s="1"/>
  <c r="AP68" i="5" s="1"/>
  <c r="AQ68" i="5" s="1"/>
  <c r="AR68" i="5" s="1"/>
  <c r="AS68" i="5" s="1"/>
  <c r="AT68" i="5" s="1"/>
  <c r="AU68" i="5" s="1"/>
  <c r="AV68" i="5" s="1"/>
  <c r="AW68" i="5" s="1"/>
  <c r="AX68" i="5" s="1"/>
  <c r="AY68" i="5" s="1"/>
  <c r="AZ68" i="5" s="1"/>
  <c r="BA68" i="5" s="1"/>
  <c r="BB68" i="5" s="1"/>
  <c r="BC68" i="5" s="1"/>
  <c r="BD68" i="5" s="1"/>
  <c r="BE68" i="5" s="1"/>
  <c r="BF68" i="5" s="1"/>
  <c r="BG68" i="5" s="1"/>
  <c r="BH68" i="5" s="1"/>
  <c r="BI68" i="5" s="1"/>
  <c r="BJ68" i="5" s="1"/>
  <c r="BK68" i="5" s="1"/>
  <c r="BL68" i="5" s="1"/>
  <c r="BM68" i="5" s="1"/>
  <c r="BN68" i="5" s="1"/>
  <c r="BO68" i="5" s="1"/>
  <c r="BP68" i="5" s="1"/>
  <c r="BQ68" i="5" s="1"/>
  <c r="BR68" i="5" s="1"/>
  <c r="BS68" i="5" s="1"/>
  <c r="BT68" i="5" s="1"/>
  <c r="BU68" i="5" s="1"/>
  <c r="BV68" i="5" s="1"/>
  <c r="BW68" i="5" s="1"/>
  <c r="BX68" i="5" s="1"/>
  <c r="BY68" i="5" s="1"/>
  <c r="BZ68" i="5" s="1"/>
  <c r="CA68" i="5" s="1"/>
  <c r="CB68" i="5" s="1"/>
  <c r="CC68" i="5" s="1"/>
  <c r="CD68" i="5" s="1"/>
  <c r="CE68" i="5" s="1"/>
  <c r="CF68" i="5" s="1"/>
  <c r="CG68" i="5" s="1"/>
  <c r="CH68" i="5" s="1"/>
  <c r="CI68" i="5" s="1"/>
  <c r="CJ68" i="5" s="1"/>
  <c r="CK68" i="5" s="1"/>
  <c r="CL68" i="5" s="1"/>
  <c r="CM68" i="5" s="1"/>
  <c r="CN68" i="5" s="1"/>
  <c r="CO68" i="5" s="1"/>
  <c r="CP68" i="5" s="1"/>
  <c r="CQ68" i="5" s="1"/>
  <c r="CR68" i="5" s="1"/>
  <c r="CS68" i="5" s="1"/>
  <c r="CT68" i="5" s="1"/>
  <c r="CU68" i="5" s="1"/>
  <c r="CV68" i="5" s="1"/>
  <c r="CW68" i="5" s="1"/>
  <c r="CX68" i="5" s="1"/>
  <c r="CY68" i="5" s="1"/>
  <c r="CZ68" i="5" s="1"/>
  <c r="DA68" i="5" s="1"/>
  <c r="DB68" i="5" s="1"/>
  <c r="DC68" i="5" s="1"/>
  <c r="DD68" i="5" s="1"/>
  <c r="DE68" i="5" s="1"/>
  <c r="DF68" i="5" s="1"/>
  <c r="DG68" i="5" s="1"/>
  <c r="DH68" i="5" s="1"/>
  <c r="DI68" i="5" s="1"/>
  <c r="DJ68" i="5" s="1"/>
  <c r="DK68" i="5" s="1"/>
  <c r="DL68" i="5" s="1"/>
  <c r="DM68" i="5" s="1"/>
  <c r="DN68" i="5" s="1"/>
  <c r="DO68" i="5" s="1"/>
  <c r="DP68" i="5" s="1"/>
  <c r="DQ68" i="5" s="1"/>
  <c r="DR68" i="5" s="1"/>
  <c r="DS68" i="5" s="1"/>
  <c r="DT68" i="5" s="1"/>
  <c r="DU68" i="5" s="1"/>
  <c r="DV68" i="5" s="1"/>
  <c r="DW68" i="5" s="1"/>
  <c r="DX68" i="5" s="1"/>
  <c r="DY68" i="5" s="1"/>
  <c r="DZ68" i="5" s="1"/>
  <c r="EA68" i="5" s="1"/>
  <c r="EB68" i="5" s="1"/>
  <c r="EC68" i="5" s="1"/>
  <c r="ED68" i="5" s="1"/>
  <c r="EE68" i="5" s="1"/>
  <c r="EF68" i="5" s="1"/>
  <c r="EG68" i="5" s="1"/>
  <c r="EH68" i="5" s="1"/>
  <c r="EI68" i="5" s="1"/>
  <c r="EJ68" i="5" s="1"/>
  <c r="EK68" i="5" s="1"/>
  <c r="EL68" i="5" s="1"/>
  <c r="EM68" i="5" s="1"/>
  <c r="EN68" i="5" s="1"/>
  <c r="EO68" i="5" s="1"/>
  <c r="EP68" i="5" s="1"/>
  <c r="EQ68" i="5" s="1"/>
  <c r="ER68" i="5" s="1"/>
  <c r="ES68" i="5" s="1"/>
  <c r="ET68" i="5" s="1"/>
  <c r="EU68" i="5" s="1"/>
  <c r="EV68" i="5" s="1"/>
  <c r="EW68" i="5" s="1"/>
  <c r="EX68" i="5" s="1"/>
  <c r="EY68" i="5" s="1"/>
  <c r="EZ68" i="5" s="1"/>
  <c r="FA68" i="5" s="1"/>
  <c r="FB68" i="5" s="1"/>
  <c r="FC68" i="5" s="1"/>
  <c r="FD68" i="5" s="1"/>
  <c r="FE68" i="5" s="1"/>
  <c r="FF68" i="5" s="1"/>
  <c r="FG68" i="5" s="1"/>
  <c r="FH68" i="5" s="1"/>
  <c r="FI68" i="5" s="1"/>
  <c r="FJ68" i="5" s="1"/>
  <c r="FK68" i="5" s="1"/>
  <c r="FL68" i="5" s="1"/>
  <c r="FM68" i="5" s="1"/>
  <c r="FN68" i="5" s="1"/>
  <c r="FO68" i="5" s="1"/>
  <c r="FP68" i="5" s="1"/>
  <c r="FQ68" i="5" s="1"/>
  <c r="FR68" i="5" s="1"/>
  <c r="FS68" i="5" s="1"/>
  <c r="FT68" i="5" s="1"/>
  <c r="FU68" i="5" s="1"/>
  <c r="FV68" i="5" s="1"/>
  <c r="FW68" i="5" s="1"/>
  <c r="FX68" i="5" s="1"/>
  <c r="FY68" i="5" s="1"/>
  <c r="FZ68" i="5" s="1"/>
  <c r="GA68" i="5" s="1"/>
  <c r="GB68" i="5" s="1"/>
  <c r="GC68" i="5" s="1"/>
  <c r="GD68" i="5" s="1"/>
  <c r="GE68" i="5" s="1"/>
  <c r="GF68" i="5" s="1"/>
  <c r="GG68" i="5" s="1"/>
  <c r="GH68" i="5" s="1"/>
  <c r="GI68" i="5" s="1"/>
  <c r="GJ68" i="5" s="1"/>
  <c r="GK68" i="5" s="1"/>
  <c r="GL68" i="5" s="1"/>
  <c r="GM68" i="5" s="1"/>
  <c r="GN68" i="5" s="1"/>
  <c r="GO68" i="5" s="1"/>
  <c r="GP68" i="5" s="1"/>
  <c r="GQ68" i="5" s="1"/>
  <c r="GR68" i="5" s="1"/>
  <c r="GS68" i="5" s="1"/>
  <c r="GT68" i="5" s="1"/>
  <c r="GU68" i="5" s="1"/>
  <c r="GV68" i="5" s="1"/>
  <c r="GW68" i="5" s="1"/>
  <c r="GX68" i="5" s="1"/>
  <c r="GY68" i="5" s="1"/>
  <c r="GZ68" i="5" s="1"/>
  <c r="HA68" i="5" s="1"/>
  <c r="HB68" i="5" s="1"/>
  <c r="HC68" i="5" s="1"/>
  <c r="HD68" i="5" s="1"/>
  <c r="HE68" i="5" s="1"/>
  <c r="HF68" i="5" s="1"/>
  <c r="L68" i="5" s="1"/>
  <c r="L40" i="5"/>
  <c r="J74" i="5"/>
  <c r="X74" i="5" s="1"/>
  <c r="Y74" i="5" s="1"/>
  <c r="Z74" i="5" s="1"/>
  <c r="AA74" i="5" s="1"/>
  <c r="AB74" i="5" s="1"/>
  <c r="AC74" i="5" s="1"/>
  <c r="AD74" i="5" s="1"/>
  <c r="AE74" i="5" s="1"/>
  <c r="AF74" i="5" s="1"/>
  <c r="AG74" i="5" s="1"/>
  <c r="AH74" i="5" s="1"/>
  <c r="AI74" i="5" s="1"/>
  <c r="AJ74" i="5" s="1"/>
  <c r="AK74" i="5" s="1"/>
  <c r="AL74" i="5" s="1"/>
  <c r="AM74" i="5" s="1"/>
  <c r="AN74" i="5" s="1"/>
  <c r="AO74" i="5" s="1"/>
  <c r="AP74" i="5" s="1"/>
  <c r="AQ74" i="5" s="1"/>
  <c r="AR74" i="5" s="1"/>
  <c r="AS74" i="5" s="1"/>
  <c r="AT74" i="5" s="1"/>
  <c r="AU74" i="5" s="1"/>
  <c r="AV74" i="5" s="1"/>
  <c r="AW74" i="5" s="1"/>
  <c r="AX74" i="5" s="1"/>
  <c r="AY74" i="5" s="1"/>
  <c r="AZ74" i="5" s="1"/>
  <c r="BA74" i="5" s="1"/>
  <c r="BB74" i="5" s="1"/>
  <c r="BC74" i="5" s="1"/>
  <c r="BD74" i="5" s="1"/>
  <c r="BE74" i="5" s="1"/>
  <c r="BF74" i="5" s="1"/>
  <c r="BG74" i="5" s="1"/>
  <c r="BH74" i="5" s="1"/>
  <c r="BI74" i="5" s="1"/>
  <c r="BJ74" i="5" s="1"/>
  <c r="BK74" i="5" s="1"/>
  <c r="BL74" i="5" s="1"/>
  <c r="BM74" i="5" s="1"/>
  <c r="BN74" i="5" s="1"/>
  <c r="BO74" i="5" s="1"/>
  <c r="BP74" i="5" s="1"/>
  <c r="BQ74" i="5" s="1"/>
  <c r="BR74" i="5" s="1"/>
  <c r="BS74" i="5" s="1"/>
  <c r="BT74" i="5" s="1"/>
  <c r="BU74" i="5" s="1"/>
  <c r="BV74" i="5" s="1"/>
  <c r="BW74" i="5" s="1"/>
  <c r="BX74" i="5" s="1"/>
  <c r="BY74" i="5" s="1"/>
  <c r="BZ74" i="5" s="1"/>
  <c r="CA74" i="5" s="1"/>
  <c r="CB74" i="5" s="1"/>
  <c r="CC74" i="5" s="1"/>
  <c r="CD74" i="5" s="1"/>
  <c r="CE74" i="5" s="1"/>
  <c r="CF74" i="5" s="1"/>
  <c r="CG74" i="5" s="1"/>
  <c r="CH74" i="5" s="1"/>
  <c r="CI74" i="5" s="1"/>
  <c r="CJ74" i="5" s="1"/>
  <c r="CK74" i="5" s="1"/>
  <c r="CL74" i="5" s="1"/>
  <c r="CM74" i="5" s="1"/>
  <c r="CN74" i="5" s="1"/>
  <c r="CO74" i="5" s="1"/>
  <c r="CP74" i="5" s="1"/>
  <c r="CQ74" i="5" s="1"/>
  <c r="CR74" i="5" s="1"/>
  <c r="CS74" i="5" s="1"/>
  <c r="CT74" i="5" s="1"/>
  <c r="CU74" i="5" s="1"/>
  <c r="CV74" i="5" s="1"/>
  <c r="CW74" i="5" s="1"/>
  <c r="CX74" i="5" s="1"/>
  <c r="CY74" i="5" s="1"/>
  <c r="CZ74" i="5" s="1"/>
  <c r="DA74" i="5" s="1"/>
  <c r="DB74" i="5" s="1"/>
  <c r="DC74" i="5" s="1"/>
  <c r="DD74" i="5" s="1"/>
  <c r="DE74" i="5" s="1"/>
  <c r="DF74" i="5" s="1"/>
  <c r="DG74" i="5" s="1"/>
  <c r="DH74" i="5" s="1"/>
  <c r="DI74" i="5" s="1"/>
  <c r="DJ74" i="5" s="1"/>
  <c r="DK74" i="5" s="1"/>
  <c r="DL74" i="5" s="1"/>
  <c r="DM74" i="5" s="1"/>
  <c r="DN74" i="5" s="1"/>
  <c r="DO74" i="5" s="1"/>
  <c r="DP74" i="5" s="1"/>
  <c r="DQ74" i="5" s="1"/>
  <c r="DR74" i="5" s="1"/>
  <c r="DS74" i="5" s="1"/>
  <c r="DT74" i="5" s="1"/>
  <c r="DU74" i="5" s="1"/>
  <c r="DV74" i="5" s="1"/>
  <c r="DW74" i="5" s="1"/>
  <c r="DX74" i="5" s="1"/>
  <c r="DY74" i="5" s="1"/>
  <c r="DZ74" i="5" s="1"/>
  <c r="EA74" i="5" s="1"/>
  <c r="EB74" i="5" s="1"/>
  <c r="EC74" i="5" s="1"/>
  <c r="ED74" i="5" s="1"/>
  <c r="EE74" i="5" s="1"/>
  <c r="EF74" i="5" s="1"/>
  <c r="EG74" i="5" s="1"/>
  <c r="EH74" i="5" s="1"/>
  <c r="EI74" i="5" s="1"/>
  <c r="EJ74" i="5" s="1"/>
  <c r="EK74" i="5" s="1"/>
  <c r="EL74" i="5" s="1"/>
  <c r="EM74" i="5" s="1"/>
  <c r="EN74" i="5" s="1"/>
  <c r="EO74" i="5" s="1"/>
  <c r="EP74" i="5" s="1"/>
  <c r="EQ74" i="5" s="1"/>
  <c r="ER74" i="5" s="1"/>
  <c r="ES74" i="5" s="1"/>
  <c r="ET74" i="5" s="1"/>
  <c r="EU74" i="5" s="1"/>
  <c r="EV74" i="5" s="1"/>
  <c r="EW74" i="5" s="1"/>
  <c r="EX74" i="5" s="1"/>
  <c r="EY74" i="5" s="1"/>
  <c r="EZ74" i="5" s="1"/>
  <c r="FA74" i="5" s="1"/>
  <c r="FB74" i="5" s="1"/>
  <c r="FC74" i="5" s="1"/>
  <c r="FD74" i="5" s="1"/>
  <c r="FE74" i="5" s="1"/>
  <c r="FF74" i="5" s="1"/>
  <c r="FG74" i="5" s="1"/>
  <c r="FH74" i="5" s="1"/>
  <c r="FI74" i="5" s="1"/>
  <c r="FJ74" i="5" s="1"/>
  <c r="FK74" i="5" s="1"/>
  <c r="FL74" i="5" s="1"/>
  <c r="FM74" i="5" s="1"/>
  <c r="FN74" i="5" s="1"/>
  <c r="FO74" i="5" s="1"/>
  <c r="FP74" i="5" s="1"/>
  <c r="FQ74" i="5" s="1"/>
  <c r="FR74" i="5" s="1"/>
  <c r="FS74" i="5" s="1"/>
  <c r="FT74" i="5" s="1"/>
  <c r="FU74" i="5" s="1"/>
  <c r="FV74" i="5" s="1"/>
  <c r="FW74" i="5" s="1"/>
  <c r="FX74" i="5" s="1"/>
  <c r="FY74" i="5" s="1"/>
  <c r="FZ74" i="5" s="1"/>
  <c r="GA74" i="5" s="1"/>
  <c r="GB74" i="5" s="1"/>
  <c r="GC74" i="5" s="1"/>
  <c r="GD74" i="5" s="1"/>
  <c r="GE74" i="5" s="1"/>
  <c r="GF74" i="5" s="1"/>
  <c r="GG74" i="5" s="1"/>
  <c r="GH74" i="5" s="1"/>
  <c r="GI74" i="5" s="1"/>
  <c r="GJ74" i="5" s="1"/>
  <c r="GK74" i="5" s="1"/>
  <c r="GL74" i="5" s="1"/>
  <c r="GM74" i="5" s="1"/>
  <c r="GN74" i="5" s="1"/>
  <c r="GO74" i="5" s="1"/>
  <c r="GP74" i="5" s="1"/>
  <c r="GQ74" i="5" s="1"/>
  <c r="GR74" i="5" s="1"/>
  <c r="GS74" i="5" s="1"/>
  <c r="GT74" i="5" s="1"/>
  <c r="GU74" i="5" s="1"/>
  <c r="GV74" i="5" s="1"/>
  <c r="GW74" i="5" s="1"/>
  <c r="GX74" i="5" s="1"/>
  <c r="GY74" i="5" s="1"/>
  <c r="GZ74" i="5" s="1"/>
  <c r="HA74" i="5" s="1"/>
  <c r="HB74" i="5" s="1"/>
  <c r="HC74" i="5" s="1"/>
  <c r="HD74" i="5" s="1"/>
  <c r="HE74" i="5" s="1"/>
  <c r="HF74" i="5" s="1"/>
  <c r="L74" i="5" s="1"/>
  <c r="X14" i="5"/>
  <c r="W39" i="5"/>
  <c r="I67" i="5"/>
  <c r="J9" i="5"/>
  <c r="J67" i="5" s="1"/>
  <c r="I64" i="5"/>
  <c r="I76" i="5" s="1"/>
  <c r="I16" i="5"/>
  <c r="J6" i="5"/>
  <c r="V64" i="5"/>
  <c r="X15" i="5"/>
  <c r="I75" i="5"/>
  <c r="W75" i="5" s="1"/>
  <c r="X75" i="5" s="1"/>
  <c r="Y75" i="5" s="1"/>
  <c r="Z75" i="5" s="1"/>
  <c r="AA75" i="5" s="1"/>
  <c r="AB75" i="5" s="1"/>
  <c r="AC75" i="5" s="1"/>
  <c r="AD75" i="5" s="1"/>
  <c r="AE75" i="5" s="1"/>
  <c r="AF75" i="5" s="1"/>
  <c r="AG75" i="5" s="1"/>
  <c r="AH75" i="5" s="1"/>
  <c r="AI75" i="5" s="1"/>
  <c r="AJ75" i="5" s="1"/>
  <c r="AK75" i="5" s="1"/>
  <c r="AL75" i="5" s="1"/>
  <c r="AM75" i="5" s="1"/>
  <c r="AN75" i="5" s="1"/>
  <c r="AO75" i="5" s="1"/>
  <c r="AP75" i="5" s="1"/>
  <c r="AQ75" i="5" s="1"/>
  <c r="AR75" i="5" s="1"/>
  <c r="AS75" i="5" s="1"/>
  <c r="AT75" i="5" s="1"/>
  <c r="AU75" i="5" s="1"/>
  <c r="AV75" i="5" s="1"/>
  <c r="AW75" i="5" s="1"/>
  <c r="AX75" i="5" s="1"/>
  <c r="AY75" i="5" s="1"/>
  <c r="AZ75" i="5" s="1"/>
  <c r="BA75" i="5" s="1"/>
  <c r="BB75" i="5" s="1"/>
  <c r="BC75" i="5" s="1"/>
  <c r="BD75" i="5" s="1"/>
  <c r="BE75" i="5" s="1"/>
  <c r="BF75" i="5" s="1"/>
  <c r="BG75" i="5" s="1"/>
  <c r="BH75" i="5" s="1"/>
  <c r="BI75" i="5" s="1"/>
  <c r="BJ75" i="5" s="1"/>
  <c r="BK75" i="5" s="1"/>
  <c r="BL75" i="5" s="1"/>
  <c r="BM75" i="5" s="1"/>
  <c r="BN75" i="5" s="1"/>
  <c r="BO75" i="5" s="1"/>
  <c r="BP75" i="5" s="1"/>
  <c r="BQ75" i="5" s="1"/>
  <c r="BR75" i="5" s="1"/>
  <c r="BS75" i="5" s="1"/>
  <c r="BT75" i="5" s="1"/>
  <c r="BU75" i="5" s="1"/>
  <c r="BV75" i="5" s="1"/>
  <c r="BW75" i="5" s="1"/>
  <c r="BX75" i="5" s="1"/>
  <c r="BY75" i="5" s="1"/>
  <c r="BZ75" i="5" s="1"/>
  <c r="CA75" i="5" s="1"/>
  <c r="CB75" i="5" s="1"/>
  <c r="CC75" i="5" s="1"/>
  <c r="CD75" i="5" s="1"/>
  <c r="CE75" i="5" s="1"/>
  <c r="CF75" i="5" s="1"/>
  <c r="CG75" i="5" s="1"/>
  <c r="CH75" i="5" s="1"/>
  <c r="CI75" i="5" s="1"/>
  <c r="CJ75" i="5" s="1"/>
  <c r="CK75" i="5" s="1"/>
  <c r="CL75" i="5" s="1"/>
  <c r="CM75" i="5" s="1"/>
  <c r="CN75" i="5" s="1"/>
  <c r="CO75" i="5" s="1"/>
  <c r="CP75" i="5" s="1"/>
  <c r="CQ75" i="5" s="1"/>
  <c r="CR75" i="5" s="1"/>
  <c r="CS75" i="5" s="1"/>
  <c r="CT75" i="5" s="1"/>
  <c r="CU75" i="5" s="1"/>
  <c r="CV75" i="5" s="1"/>
  <c r="CW75" i="5" s="1"/>
  <c r="CX75" i="5" s="1"/>
  <c r="CY75" i="5" s="1"/>
  <c r="CZ75" i="5" s="1"/>
  <c r="DA75" i="5" s="1"/>
  <c r="DB75" i="5" s="1"/>
  <c r="DC75" i="5" s="1"/>
  <c r="DD75" i="5" s="1"/>
  <c r="DE75" i="5" s="1"/>
  <c r="DF75" i="5" s="1"/>
  <c r="DG75" i="5" s="1"/>
  <c r="DH75" i="5" s="1"/>
  <c r="DI75" i="5" s="1"/>
  <c r="DJ75" i="5" s="1"/>
  <c r="DK75" i="5" s="1"/>
  <c r="DL75" i="5" s="1"/>
  <c r="DM75" i="5" s="1"/>
  <c r="DN75" i="5" s="1"/>
  <c r="DO75" i="5" s="1"/>
  <c r="DP75" i="5" s="1"/>
  <c r="DQ75" i="5" s="1"/>
  <c r="DR75" i="5" s="1"/>
  <c r="DS75" i="5" s="1"/>
  <c r="DT75" i="5" s="1"/>
  <c r="DU75" i="5" s="1"/>
  <c r="DV75" i="5" s="1"/>
  <c r="DW75" i="5" s="1"/>
  <c r="DX75" i="5" s="1"/>
  <c r="DY75" i="5" s="1"/>
  <c r="DZ75" i="5" s="1"/>
  <c r="EA75" i="5" s="1"/>
  <c r="EB75" i="5" s="1"/>
  <c r="EC75" i="5" s="1"/>
  <c r="ED75" i="5" s="1"/>
  <c r="EE75" i="5" s="1"/>
  <c r="EF75" i="5" s="1"/>
  <c r="EG75" i="5" s="1"/>
  <c r="EH75" i="5" s="1"/>
  <c r="EI75" i="5" s="1"/>
  <c r="EJ75" i="5" s="1"/>
  <c r="EK75" i="5" s="1"/>
  <c r="EL75" i="5" s="1"/>
  <c r="EM75" i="5" s="1"/>
  <c r="EN75" i="5" s="1"/>
  <c r="EO75" i="5" s="1"/>
  <c r="EP75" i="5" s="1"/>
  <c r="EQ75" i="5" s="1"/>
  <c r="ER75" i="5" s="1"/>
  <c r="ES75" i="5" s="1"/>
  <c r="ET75" i="5" s="1"/>
  <c r="EU75" i="5" s="1"/>
  <c r="EV75" i="5" s="1"/>
  <c r="EW75" i="5" s="1"/>
  <c r="EX75" i="5" s="1"/>
  <c r="EY75" i="5" s="1"/>
  <c r="EZ75" i="5" s="1"/>
  <c r="FA75" i="5" s="1"/>
  <c r="FB75" i="5" s="1"/>
  <c r="FC75" i="5" s="1"/>
  <c r="FD75" i="5" s="1"/>
  <c r="FE75" i="5" s="1"/>
  <c r="FF75" i="5" s="1"/>
  <c r="FG75" i="5" s="1"/>
  <c r="FH75" i="5" s="1"/>
  <c r="FI75" i="5" s="1"/>
  <c r="FJ75" i="5" s="1"/>
  <c r="FK75" i="5" s="1"/>
  <c r="FL75" i="5" s="1"/>
  <c r="FM75" i="5" s="1"/>
  <c r="FN75" i="5" s="1"/>
  <c r="FO75" i="5" s="1"/>
  <c r="FP75" i="5" s="1"/>
  <c r="FQ75" i="5" s="1"/>
  <c r="FR75" i="5" s="1"/>
  <c r="FS75" i="5" s="1"/>
  <c r="FT75" i="5" s="1"/>
  <c r="FU75" i="5" s="1"/>
  <c r="FV75" i="5" s="1"/>
  <c r="FW75" i="5" s="1"/>
  <c r="FX75" i="5" s="1"/>
  <c r="FY75" i="5" s="1"/>
  <c r="FZ75" i="5" s="1"/>
  <c r="GA75" i="5" s="1"/>
  <c r="GB75" i="5" s="1"/>
  <c r="GC75" i="5" s="1"/>
  <c r="GD75" i="5" s="1"/>
  <c r="GE75" i="5" s="1"/>
  <c r="GF75" i="5" s="1"/>
  <c r="GG75" i="5" s="1"/>
  <c r="GH75" i="5" s="1"/>
  <c r="GI75" i="5" s="1"/>
  <c r="GJ75" i="5" s="1"/>
  <c r="GK75" i="5" s="1"/>
  <c r="GL75" i="5" s="1"/>
  <c r="GM75" i="5" s="1"/>
  <c r="GN75" i="5" s="1"/>
  <c r="GO75" i="5" s="1"/>
  <c r="GP75" i="5" s="1"/>
  <c r="GQ75" i="5" s="1"/>
  <c r="GR75" i="5" s="1"/>
  <c r="GS75" i="5" s="1"/>
  <c r="GT75" i="5" s="1"/>
  <c r="GU75" i="5" s="1"/>
  <c r="GV75" i="5" s="1"/>
  <c r="GW75" i="5" s="1"/>
  <c r="GX75" i="5" s="1"/>
  <c r="GY75" i="5" s="1"/>
  <c r="GZ75" i="5" s="1"/>
  <c r="HA75" i="5" s="1"/>
  <c r="HB75" i="5" s="1"/>
  <c r="HC75" i="5" s="1"/>
  <c r="HD75" i="5" s="1"/>
  <c r="HE75" i="5" s="1"/>
  <c r="HF75" i="5" s="1"/>
  <c r="L75" i="5" s="1"/>
  <c r="J39" i="5"/>
  <c r="J75" i="5" s="1"/>
  <c r="W67" i="5"/>
  <c r="X68" i="3"/>
  <c r="Y68" i="3" s="1"/>
  <c r="Z68" i="3" s="1"/>
  <c r="AA68" i="3" s="1"/>
  <c r="AB68" i="3" s="1"/>
  <c r="AC68" i="3" s="1"/>
  <c r="AD68" i="3" s="1"/>
  <c r="AE68" i="3" s="1"/>
  <c r="AF68" i="3" s="1"/>
  <c r="AG68" i="3" s="1"/>
  <c r="AH68" i="3" s="1"/>
  <c r="AI68" i="3" s="1"/>
  <c r="AJ68" i="3" s="1"/>
  <c r="AK68" i="3" s="1"/>
  <c r="AL68" i="3" s="1"/>
  <c r="AM68" i="3" s="1"/>
  <c r="AN68" i="3" s="1"/>
  <c r="AO68" i="3" s="1"/>
  <c r="AP68" i="3" s="1"/>
  <c r="AQ68" i="3" s="1"/>
  <c r="AR68" i="3" s="1"/>
  <c r="AS68" i="3" s="1"/>
  <c r="AT68" i="3" s="1"/>
  <c r="AU68" i="3" s="1"/>
  <c r="AV68" i="3" s="1"/>
  <c r="AW68" i="3" s="1"/>
  <c r="AX68" i="3" s="1"/>
  <c r="AY68" i="3" s="1"/>
  <c r="AZ68" i="3" s="1"/>
  <c r="BA68" i="3" s="1"/>
  <c r="BB68" i="3" s="1"/>
  <c r="BC68" i="3" s="1"/>
  <c r="BD68" i="3" s="1"/>
  <c r="BE68" i="3" s="1"/>
  <c r="BF68" i="3" s="1"/>
  <c r="BG68" i="3" s="1"/>
  <c r="BH68" i="3" s="1"/>
  <c r="BI68" i="3" s="1"/>
  <c r="BJ68" i="3" s="1"/>
  <c r="BK68" i="3" s="1"/>
  <c r="BL68" i="3" s="1"/>
  <c r="BM68" i="3" s="1"/>
  <c r="BN68" i="3" s="1"/>
  <c r="BO68" i="3" s="1"/>
  <c r="BP68" i="3" s="1"/>
  <c r="BQ68" i="3" s="1"/>
  <c r="BR68" i="3" s="1"/>
  <c r="BS68" i="3" s="1"/>
  <c r="BT68" i="3" s="1"/>
  <c r="BU68" i="3" s="1"/>
  <c r="BV68" i="3" s="1"/>
  <c r="BW68" i="3" s="1"/>
  <c r="BX68" i="3" s="1"/>
  <c r="BY68" i="3" s="1"/>
  <c r="BZ68" i="3" s="1"/>
  <c r="CA68" i="3" s="1"/>
  <c r="CB68" i="3" s="1"/>
  <c r="CC68" i="3" s="1"/>
  <c r="CD68" i="3" s="1"/>
  <c r="CE68" i="3" s="1"/>
  <c r="CF68" i="3" s="1"/>
  <c r="CG68" i="3" s="1"/>
  <c r="CH68" i="3" s="1"/>
  <c r="CI68" i="3" s="1"/>
  <c r="CJ68" i="3" s="1"/>
  <c r="CK68" i="3" s="1"/>
  <c r="CL68" i="3" s="1"/>
  <c r="CM68" i="3" s="1"/>
  <c r="CN68" i="3" s="1"/>
  <c r="CO68" i="3" s="1"/>
  <c r="CP68" i="3" s="1"/>
  <c r="CQ68" i="3" s="1"/>
  <c r="CR68" i="3" s="1"/>
  <c r="CS68" i="3" s="1"/>
  <c r="CT68" i="3" s="1"/>
  <c r="CU68" i="3" s="1"/>
  <c r="CV68" i="3" s="1"/>
  <c r="CW68" i="3" s="1"/>
  <c r="CX68" i="3" s="1"/>
  <c r="CY68" i="3" s="1"/>
  <c r="CZ68" i="3" s="1"/>
  <c r="DA68" i="3" s="1"/>
  <c r="DB68" i="3" s="1"/>
  <c r="DC68" i="3" s="1"/>
  <c r="DD68" i="3" s="1"/>
  <c r="DE68" i="3" s="1"/>
  <c r="DF68" i="3" s="1"/>
  <c r="DG68" i="3" s="1"/>
  <c r="DH68" i="3" s="1"/>
  <c r="DI68" i="3" s="1"/>
  <c r="DJ68" i="3" s="1"/>
  <c r="DK68" i="3" s="1"/>
  <c r="DL68" i="3" s="1"/>
  <c r="DM68" i="3" s="1"/>
  <c r="DN68" i="3" s="1"/>
  <c r="DO68" i="3" s="1"/>
  <c r="DP68" i="3" s="1"/>
  <c r="DQ68" i="3" s="1"/>
  <c r="DR68" i="3" s="1"/>
  <c r="DS68" i="3" s="1"/>
  <c r="DT68" i="3" s="1"/>
  <c r="DU68" i="3" s="1"/>
  <c r="DV68" i="3" s="1"/>
  <c r="DW68" i="3" s="1"/>
  <c r="DX68" i="3" s="1"/>
  <c r="DY68" i="3" s="1"/>
  <c r="DZ68" i="3" s="1"/>
  <c r="EA68" i="3" s="1"/>
  <c r="EB68" i="3" s="1"/>
  <c r="EC68" i="3" s="1"/>
  <c r="ED68" i="3" s="1"/>
  <c r="EE68" i="3" s="1"/>
  <c r="EF68" i="3" s="1"/>
  <c r="EG68" i="3" s="1"/>
  <c r="EH68" i="3" s="1"/>
  <c r="EI68" i="3" s="1"/>
  <c r="EJ68" i="3" s="1"/>
  <c r="EK68" i="3" s="1"/>
  <c r="EL68" i="3" s="1"/>
  <c r="EM68" i="3" s="1"/>
  <c r="EN68" i="3" s="1"/>
  <c r="EO68" i="3" s="1"/>
  <c r="EP68" i="3" s="1"/>
  <c r="EQ68" i="3" s="1"/>
  <c r="ER68" i="3" s="1"/>
  <c r="ES68" i="3" s="1"/>
  <c r="ET68" i="3" s="1"/>
  <c r="EU68" i="3" s="1"/>
  <c r="EV68" i="3" s="1"/>
  <c r="EW68" i="3" s="1"/>
  <c r="EX68" i="3" s="1"/>
  <c r="EY68" i="3" s="1"/>
  <c r="EZ68" i="3" s="1"/>
  <c r="FA68" i="3" s="1"/>
  <c r="FB68" i="3" s="1"/>
  <c r="FC68" i="3" s="1"/>
  <c r="FD68" i="3" s="1"/>
  <c r="FE68" i="3" s="1"/>
  <c r="FF68" i="3" s="1"/>
  <c r="FG68" i="3" s="1"/>
  <c r="FH68" i="3" s="1"/>
  <c r="FI68" i="3" s="1"/>
  <c r="FJ68" i="3" s="1"/>
  <c r="FK68" i="3" s="1"/>
  <c r="FL68" i="3" s="1"/>
  <c r="FM68" i="3" s="1"/>
  <c r="FN68" i="3" s="1"/>
  <c r="FO68" i="3" s="1"/>
  <c r="FP68" i="3" s="1"/>
  <c r="FQ68" i="3" s="1"/>
  <c r="FR68" i="3" s="1"/>
  <c r="FS68" i="3" s="1"/>
  <c r="FT68" i="3" s="1"/>
  <c r="FU68" i="3" s="1"/>
  <c r="FV68" i="3" s="1"/>
  <c r="FW68" i="3" s="1"/>
  <c r="FX68" i="3" s="1"/>
  <c r="FY68" i="3" s="1"/>
  <c r="FZ68" i="3" s="1"/>
  <c r="GA68" i="3" s="1"/>
  <c r="GB68" i="3" s="1"/>
  <c r="GC68" i="3" s="1"/>
  <c r="GD68" i="3" s="1"/>
  <c r="GE68" i="3" s="1"/>
  <c r="GF68" i="3" s="1"/>
  <c r="GG68" i="3" s="1"/>
  <c r="GH68" i="3" s="1"/>
  <c r="GI68" i="3" s="1"/>
  <c r="GJ68" i="3" s="1"/>
  <c r="GK68" i="3" s="1"/>
  <c r="GL68" i="3" s="1"/>
  <c r="GM68" i="3" s="1"/>
  <c r="GN68" i="3" s="1"/>
  <c r="GO68" i="3" s="1"/>
  <c r="GP68" i="3" s="1"/>
  <c r="GQ68" i="3" s="1"/>
  <c r="GR68" i="3" s="1"/>
  <c r="GS68" i="3" s="1"/>
  <c r="GT68" i="3" s="1"/>
  <c r="GU68" i="3" s="1"/>
  <c r="GV68" i="3" s="1"/>
  <c r="GW68" i="3" s="1"/>
  <c r="GX68" i="3" s="1"/>
  <c r="GY68" i="3" s="1"/>
  <c r="GZ68" i="3" s="1"/>
  <c r="HA68" i="3" s="1"/>
  <c r="HB68" i="3" s="1"/>
  <c r="HC68" i="3" s="1"/>
  <c r="HD68" i="3" s="1"/>
  <c r="HE68" i="3" s="1"/>
  <c r="HF68" i="3" s="1"/>
  <c r="L68" i="3"/>
  <c r="W38" i="3"/>
  <c r="X11" i="3"/>
  <c r="X14" i="3"/>
  <c r="Y14" i="3" s="1"/>
  <c r="Z14" i="3" s="1"/>
  <c r="AA14" i="3" s="1"/>
  <c r="AB14" i="3" s="1"/>
  <c r="AC14" i="3" s="1"/>
  <c r="AD14" i="3" s="1"/>
  <c r="AE14" i="3" s="1"/>
  <c r="AF14" i="3" s="1"/>
  <c r="AG14" i="3" s="1"/>
  <c r="AH14" i="3" s="1"/>
  <c r="AI14" i="3" s="1"/>
  <c r="AJ14" i="3" s="1"/>
  <c r="AK14" i="3" s="1"/>
  <c r="AL14" i="3" s="1"/>
  <c r="AM14" i="3" s="1"/>
  <c r="AN14" i="3" s="1"/>
  <c r="AO14" i="3" s="1"/>
  <c r="AP14" i="3" s="1"/>
  <c r="AQ14" i="3" s="1"/>
  <c r="AR14" i="3" s="1"/>
  <c r="AS14" i="3" s="1"/>
  <c r="AT14" i="3" s="1"/>
  <c r="AU14" i="3" s="1"/>
  <c r="AV14" i="3" s="1"/>
  <c r="AW14" i="3" s="1"/>
  <c r="AX14" i="3" s="1"/>
  <c r="AY14" i="3" s="1"/>
  <c r="AZ14" i="3" s="1"/>
  <c r="BA14" i="3" s="1"/>
  <c r="BB14" i="3" s="1"/>
  <c r="BC14" i="3" s="1"/>
  <c r="BD14" i="3" s="1"/>
  <c r="BE14" i="3" s="1"/>
  <c r="BF14" i="3" s="1"/>
  <c r="BG14" i="3" s="1"/>
  <c r="BH14" i="3" s="1"/>
  <c r="BI14" i="3" s="1"/>
  <c r="BJ14" i="3" s="1"/>
  <c r="BK14" i="3" s="1"/>
  <c r="BL14" i="3" s="1"/>
  <c r="BM14" i="3" s="1"/>
  <c r="BN14" i="3" s="1"/>
  <c r="BO14" i="3" s="1"/>
  <c r="BP14" i="3" s="1"/>
  <c r="BQ14" i="3" s="1"/>
  <c r="BR14" i="3" s="1"/>
  <c r="BS14" i="3" s="1"/>
  <c r="BT14" i="3" s="1"/>
  <c r="BU14" i="3" s="1"/>
  <c r="BV14" i="3" s="1"/>
  <c r="BW14" i="3" s="1"/>
  <c r="BX14" i="3" s="1"/>
  <c r="BY14" i="3" s="1"/>
  <c r="BZ14" i="3" s="1"/>
  <c r="CA14" i="3" s="1"/>
  <c r="CB14" i="3" s="1"/>
  <c r="CC14" i="3" s="1"/>
  <c r="CD14" i="3" s="1"/>
  <c r="CE14" i="3" s="1"/>
  <c r="CF14" i="3" s="1"/>
  <c r="CG14" i="3" s="1"/>
  <c r="CH14" i="3" s="1"/>
  <c r="CI14" i="3" s="1"/>
  <c r="CJ14" i="3" s="1"/>
  <c r="CK14" i="3" s="1"/>
  <c r="CL14" i="3" s="1"/>
  <c r="CM14" i="3" s="1"/>
  <c r="CN14" i="3" s="1"/>
  <c r="CO14" i="3" s="1"/>
  <c r="CP14" i="3" s="1"/>
  <c r="CQ14" i="3" s="1"/>
  <c r="CR14" i="3" s="1"/>
  <c r="CS14" i="3" s="1"/>
  <c r="CT14" i="3" s="1"/>
  <c r="CU14" i="3" s="1"/>
  <c r="CV14" i="3" s="1"/>
  <c r="CW14" i="3" s="1"/>
  <c r="CX14" i="3" s="1"/>
  <c r="CY14" i="3" s="1"/>
  <c r="CZ14" i="3" s="1"/>
  <c r="DA14" i="3" s="1"/>
  <c r="DB14" i="3" s="1"/>
  <c r="DC14" i="3" s="1"/>
  <c r="DD14" i="3" s="1"/>
  <c r="DE14" i="3" s="1"/>
  <c r="DF14" i="3" s="1"/>
  <c r="DG14" i="3" s="1"/>
  <c r="DH14" i="3" s="1"/>
  <c r="DI14" i="3" s="1"/>
  <c r="DJ14" i="3" s="1"/>
  <c r="DK14" i="3" s="1"/>
  <c r="DL14" i="3" s="1"/>
  <c r="DM14" i="3" s="1"/>
  <c r="DN14" i="3" s="1"/>
  <c r="DO14" i="3" s="1"/>
  <c r="DP14" i="3" s="1"/>
  <c r="DQ14" i="3" s="1"/>
  <c r="DR14" i="3" s="1"/>
  <c r="DS14" i="3" s="1"/>
  <c r="DT14" i="3" s="1"/>
  <c r="DU14" i="3" s="1"/>
  <c r="DV14" i="3" s="1"/>
  <c r="DW14" i="3" s="1"/>
  <c r="DX14" i="3" s="1"/>
  <c r="DY14" i="3" s="1"/>
  <c r="DZ14" i="3" s="1"/>
  <c r="EA14" i="3" s="1"/>
  <c r="EB14" i="3" s="1"/>
  <c r="EC14" i="3" s="1"/>
  <c r="ED14" i="3" s="1"/>
  <c r="EE14" i="3" s="1"/>
  <c r="EF14" i="3" s="1"/>
  <c r="EG14" i="3" s="1"/>
  <c r="EH14" i="3" s="1"/>
  <c r="EI14" i="3" s="1"/>
  <c r="EJ14" i="3" s="1"/>
  <c r="EK14" i="3" s="1"/>
  <c r="EL14" i="3" s="1"/>
  <c r="EM14" i="3" s="1"/>
  <c r="EN14" i="3" s="1"/>
  <c r="EO14" i="3" s="1"/>
  <c r="EP14" i="3" s="1"/>
  <c r="EQ14" i="3" s="1"/>
  <c r="ER14" i="3" s="1"/>
  <c r="ES14" i="3" s="1"/>
  <c r="ET14" i="3" s="1"/>
  <c r="EU14" i="3" s="1"/>
  <c r="EV14" i="3" s="1"/>
  <c r="EW14" i="3" s="1"/>
  <c r="EX14" i="3" s="1"/>
  <c r="EY14" i="3" s="1"/>
  <c r="EZ14" i="3" s="1"/>
  <c r="FA14" i="3" s="1"/>
  <c r="FB14" i="3" s="1"/>
  <c r="FC14" i="3" s="1"/>
  <c r="FD14" i="3" s="1"/>
  <c r="FE14" i="3" s="1"/>
  <c r="FF14" i="3" s="1"/>
  <c r="FG14" i="3" s="1"/>
  <c r="FH14" i="3" s="1"/>
  <c r="FI14" i="3" s="1"/>
  <c r="FJ14" i="3" s="1"/>
  <c r="FK14" i="3" s="1"/>
  <c r="FL14" i="3" s="1"/>
  <c r="FM14" i="3" s="1"/>
  <c r="FN14" i="3" s="1"/>
  <c r="FO14" i="3" s="1"/>
  <c r="FP14" i="3" s="1"/>
  <c r="FQ14" i="3" s="1"/>
  <c r="FR14" i="3" s="1"/>
  <c r="FS14" i="3" s="1"/>
  <c r="FT14" i="3" s="1"/>
  <c r="FU14" i="3" s="1"/>
  <c r="FV14" i="3" s="1"/>
  <c r="FW14" i="3" s="1"/>
  <c r="FX14" i="3" s="1"/>
  <c r="FY14" i="3" s="1"/>
  <c r="FZ14" i="3" s="1"/>
  <c r="GA14" i="3" s="1"/>
  <c r="GB14" i="3" s="1"/>
  <c r="GC14" i="3" s="1"/>
  <c r="GD14" i="3" s="1"/>
  <c r="GE14" i="3" s="1"/>
  <c r="GF14" i="3" s="1"/>
  <c r="GG14" i="3" s="1"/>
  <c r="GH14" i="3" s="1"/>
  <c r="GI14" i="3" s="1"/>
  <c r="GJ14" i="3" s="1"/>
  <c r="GK14" i="3" s="1"/>
  <c r="GL14" i="3" s="1"/>
  <c r="GM14" i="3" s="1"/>
  <c r="GN14" i="3" s="1"/>
  <c r="GO14" i="3" s="1"/>
  <c r="GP14" i="3" s="1"/>
  <c r="GQ14" i="3" s="1"/>
  <c r="GR14" i="3" s="1"/>
  <c r="GS14" i="3" s="1"/>
  <c r="GT14" i="3" s="1"/>
  <c r="GU14" i="3" s="1"/>
  <c r="GV14" i="3" s="1"/>
  <c r="GW14" i="3" s="1"/>
  <c r="GX14" i="3" s="1"/>
  <c r="GY14" i="3" s="1"/>
  <c r="GZ14" i="3" s="1"/>
  <c r="HA14" i="3" s="1"/>
  <c r="HB14" i="3" s="1"/>
  <c r="HC14" i="3" s="1"/>
  <c r="HD14" i="3" s="1"/>
  <c r="HE14" i="3" s="1"/>
  <c r="HF14" i="3" s="1"/>
  <c r="L14" i="3" s="1"/>
  <c r="V64" i="3"/>
  <c r="W64" i="3" s="1"/>
  <c r="I67" i="3"/>
  <c r="W67" i="3" s="1"/>
  <c r="X67" i="3" s="1"/>
  <c r="Y67" i="3" s="1"/>
  <c r="Z67" i="3" s="1"/>
  <c r="AA67" i="3" s="1"/>
  <c r="AB67" i="3" s="1"/>
  <c r="AC67" i="3" s="1"/>
  <c r="AD67" i="3" s="1"/>
  <c r="AE67" i="3" s="1"/>
  <c r="AF67" i="3" s="1"/>
  <c r="AG67" i="3" s="1"/>
  <c r="AH67" i="3" s="1"/>
  <c r="AI67" i="3" s="1"/>
  <c r="AJ67" i="3" s="1"/>
  <c r="AK67" i="3" s="1"/>
  <c r="AL67" i="3" s="1"/>
  <c r="AM67" i="3" s="1"/>
  <c r="AN67" i="3" s="1"/>
  <c r="AO67" i="3" s="1"/>
  <c r="AP67" i="3" s="1"/>
  <c r="AQ67" i="3" s="1"/>
  <c r="AR67" i="3" s="1"/>
  <c r="AS67" i="3" s="1"/>
  <c r="AT67" i="3" s="1"/>
  <c r="AU67" i="3" s="1"/>
  <c r="AV67" i="3" s="1"/>
  <c r="AW67" i="3" s="1"/>
  <c r="AX67" i="3" s="1"/>
  <c r="AY67" i="3" s="1"/>
  <c r="AZ67" i="3" s="1"/>
  <c r="BA67" i="3" s="1"/>
  <c r="BB67" i="3" s="1"/>
  <c r="BC67" i="3" s="1"/>
  <c r="BD67" i="3" s="1"/>
  <c r="BE67" i="3" s="1"/>
  <c r="BF67" i="3" s="1"/>
  <c r="BG67" i="3" s="1"/>
  <c r="BH67" i="3" s="1"/>
  <c r="BI67" i="3" s="1"/>
  <c r="BJ67" i="3" s="1"/>
  <c r="BK67" i="3" s="1"/>
  <c r="BL67" i="3" s="1"/>
  <c r="BM67" i="3" s="1"/>
  <c r="BN67" i="3" s="1"/>
  <c r="BO67" i="3" s="1"/>
  <c r="BP67" i="3" s="1"/>
  <c r="BQ67" i="3" s="1"/>
  <c r="BR67" i="3" s="1"/>
  <c r="BS67" i="3" s="1"/>
  <c r="BT67" i="3" s="1"/>
  <c r="BU67" i="3" s="1"/>
  <c r="BV67" i="3" s="1"/>
  <c r="BW67" i="3" s="1"/>
  <c r="BX67" i="3" s="1"/>
  <c r="BY67" i="3" s="1"/>
  <c r="BZ67" i="3" s="1"/>
  <c r="CA67" i="3" s="1"/>
  <c r="CB67" i="3" s="1"/>
  <c r="CC67" i="3" s="1"/>
  <c r="CD67" i="3" s="1"/>
  <c r="CE67" i="3" s="1"/>
  <c r="CF67" i="3" s="1"/>
  <c r="CG67" i="3" s="1"/>
  <c r="CH67" i="3" s="1"/>
  <c r="CI67" i="3" s="1"/>
  <c r="CJ67" i="3" s="1"/>
  <c r="CK67" i="3" s="1"/>
  <c r="CL67" i="3" s="1"/>
  <c r="CM67" i="3" s="1"/>
  <c r="CN67" i="3" s="1"/>
  <c r="CO67" i="3" s="1"/>
  <c r="CP67" i="3" s="1"/>
  <c r="CQ67" i="3" s="1"/>
  <c r="CR67" i="3" s="1"/>
  <c r="CS67" i="3" s="1"/>
  <c r="CT67" i="3" s="1"/>
  <c r="CU67" i="3" s="1"/>
  <c r="CV67" i="3" s="1"/>
  <c r="CW67" i="3" s="1"/>
  <c r="CX67" i="3" s="1"/>
  <c r="CY67" i="3" s="1"/>
  <c r="CZ67" i="3" s="1"/>
  <c r="DA67" i="3" s="1"/>
  <c r="DB67" i="3" s="1"/>
  <c r="DC67" i="3" s="1"/>
  <c r="DD67" i="3" s="1"/>
  <c r="DE67" i="3" s="1"/>
  <c r="DF67" i="3" s="1"/>
  <c r="DG67" i="3" s="1"/>
  <c r="DH67" i="3" s="1"/>
  <c r="DI67" i="3" s="1"/>
  <c r="DJ67" i="3" s="1"/>
  <c r="DK67" i="3" s="1"/>
  <c r="DL67" i="3" s="1"/>
  <c r="DM67" i="3" s="1"/>
  <c r="DN67" i="3" s="1"/>
  <c r="DO67" i="3" s="1"/>
  <c r="DP67" i="3" s="1"/>
  <c r="DQ67" i="3" s="1"/>
  <c r="DR67" i="3" s="1"/>
  <c r="DS67" i="3" s="1"/>
  <c r="DT67" i="3" s="1"/>
  <c r="DU67" i="3" s="1"/>
  <c r="DV67" i="3" s="1"/>
  <c r="DW67" i="3" s="1"/>
  <c r="DX67" i="3" s="1"/>
  <c r="DY67" i="3" s="1"/>
  <c r="DZ67" i="3" s="1"/>
  <c r="EA67" i="3" s="1"/>
  <c r="EB67" i="3" s="1"/>
  <c r="EC67" i="3" s="1"/>
  <c r="ED67" i="3" s="1"/>
  <c r="EE67" i="3" s="1"/>
  <c r="EF67" i="3" s="1"/>
  <c r="EG67" i="3" s="1"/>
  <c r="EH67" i="3" s="1"/>
  <c r="EI67" i="3" s="1"/>
  <c r="EJ67" i="3" s="1"/>
  <c r="EK67" i="3" s="1"/>
  <c r="EL67" i="3" s="1"/>
  <c r="EM67" i="3" s="1"/>
  <c r="EN67" i="3" s="1"/>
  <c r="EO67" i="3" s="1"/>
  <c r="EP67" i="3" s="1"/>
  <c r="EQ67" i="3" s="1"/>
  <c r="ER67" i="3" s="1"/>
  <c r="ES67" i="3" s="1"/>
  <c r="ET67" i="3" s="1"/>
  <c r="EU67" i="3" s="1"/>
  <c r="EV67" i="3" s="1"/>
  <c r="EW67" i="3" s="1"/>
  <c r="EX67" i="3" s="1"/>
  <c r="EY67" i="3" s="1"/>
  <c r="EZ67" i="3" s="1"/>
  <c r="FA67" i="3" s="1"/>
  <c r="FB67" i="3" s="1"/>
  <c r="FC67" i="3" s="1"/>
  <c r="FD67" i="3" s="1"/>
  <c r="FE67" i="3" s="1"/>
  <c r="FF67" i="3" s="1"/>
  <c r="FG67" i="3" s="1"/>
  <c r="FH67" i="3" s="1"/>
  <c r="FI67" i="3" s="1"/>
  <c r="FJ67" i="3" s="1"/>
  <c r="FK67" i="3" s="1"/>
  <c r="FL67" i="3" s="1"/>
  <c r="FM67" i="3" s="1"/>
  <c r="FN67" i="3" s="1"/>
  <c r="FO67" i="3" s="1"/>
  <c r="FP67" i="3" s="1"/>
  <c r="FQ67" i="3" s="1"/>
  <c r="FR67" i="3" s="1"/>
  <c r="FS67" i="3" s="1"/>
  <c r="FT67" i="3" s="1"/>
  <c r="FU67" i="3" s="1"/>
  <c r="FV67" i="3" s="1"/>
  <c r="FW67" i="3" s="1"/>
  <c r="FX67" i="3" s="1"/>
  <c r="FY67" i="3" s="1"/>
  <c r="FZ67" i="3" s="1"/>
  <c r="GA67" i="3" s="1"/>
  <c r="GB67" i="3" s="1"/>
  <c r="GC67" i="3" s="1"/>
  <c r="GD67" i="3" s="1"/>
  <c r="GE67" i="3" s="1"/>
  <c r="GF67" i="3" s="1"/>
  <c r="GG67" i="3" s="1"/>
  <c r="GH67" i="3" s="1"/>
  <c r="GI67" i="3" s="1"/>
  <c r="GJ67" i="3" s="1"/>
  <c r="GK67" i="3" s="1"/>
  <c r="GL67" i="3" s="1"/>
  <c r="GM67" i="3" s="1"/>
  <c r="GN67" i="3" s="1"/>
  <c r="GO67" i="3" s="1"/>
  <c r="GP67" i="3" s="1"/>
  <c r="GQ67" i="3" s="1"/>
  <c r="GR67" i="3" s="1"/>
  <c r="GS67" i="3" s="1"/>
  <c r="GT67" i="3" s="1"/>
  <c r="GU67" i="3" s="1"/>
  <c r="GV67" i="3" s="1"/>
  <c r="GW67" i="3" s="1"/>
  <c r="GX67" i="3" s="1"/>
  <c r="GY67" i="3" s="1"/>
  <c r="GZ67" i="3" s="1"/>
  <c r="HA67" i="3" s="1"/>
  <c r="HB67" i="3" s="1"/>
  <c r="HC67" i="3" s="1"/>
  <c r="HD67" i="3" s="1"/>
  <c r="HE67" i="3" s="1"/>
  <c r="HF67" i="3" s="1"/>
  <c r="L67" i="3" s="1"/>
  <c r="J9" i="3"/>
  <c r="J67" i="3" s="1"/>
  <c r="X15" i="3"/>
  <c r="Y15" i="3" s="1"/>
  <c r="Z15" i="3" s="1"/>
  <c r="AA15" i="3" s="1"/>
  <c r="AB15" i="3" s="1"/>
  <c r="AC15" i="3" s="1"/>
  <c r="AD15" i="3" s="1"/>
  <c r="AE15" i="3" s="1"/>
  <c r="AF15" i="3" s="1"/>
  <c r="AG15" i="3" s="1"/>
  <c r="AH15" i="3" s="1"/>
  <c r="AI15" i="3" s="1"/>
  <c r="AJ15" i="3" s="1"/>
  <c r="AK15" i="3" s="1"/>
  <c r="AL15" i="3" s="1"/>
  <c r="AM15" i="3" s="1"/>
  <c r="AN15" i="3" s="1"/>
  <c r="AO15" i="3" s="1"/>
  <c r="AP15" i="3" s="1"/>
  <c r="AQ15" i="3" s="1"/>
  <c r="AR15" i="3" s="1"/>
  <c r="AS15" i="3" s="1"/>
  <c r="AT15" i="3" s="1"/>
  <c r="AU15" i="3" s="1"/>
  <c r="AV15" i="3" s="1"/>
  <c r="AW15" i="3" s="1"/>
  <c r="AX15" i="3" s="1"/>
  <c r="AY15" i="3" s="1"/>
  <c r="AZ15" i="3" s="1"/>
  <c r="BA15" i="3" s="1"/>
  <c r="BB15" i="3" s="1"/>
  <c r="BC15" i="3" s="1"/>
  <c r="BD15" i="3" s="1"/>
  <c r="BE15" i="3" s="1"/>
  <c r="BF15" i="3" s="1"/>
  <c r="BG15" i="3" s="1"/>
  <c r="BH15" i="3" s="1"/>
  <c r="BI15" i="3" s="1"/>
  <c r="BJ15" i="3" s="1"/>
  <c r="BK15" i="3" s="1"/>
  <c r="BL15" i="3" s="1"/>
  <c r="BM15" i="3" s="1"/>
  <c r="BN15" i="3" s="1"/>
  <c r="BO15" i="3" s="1"/>
  <c r="BP15" i="3" s="1"/>
  <c r="BQ15" i="3" s="1"/>
  <c r="BR15" i="3" s="1"/>
  <c r="BS15" i="3" s="1"/>
  <c r="BT15" i="3" s="1"/>
  <c r="BU15" i="3" s="1"/>
  <c r="BV15" i="3" s="1"/>
  <c r="BW15" i="3" s="1"/>
  <c r="BX15" i="3" s="1"/>
  <c r="BY15" i="3" s="1"/>
  <c r="BZ15" i="3" s="1"/>
  <c r="CA15" i="3" s="1"/>
  <c r="CB15" i="3" s="1"/>
  <c r="CC15" i="3" s="1"/>
  <c r="CD15" i="3" s="1"/>
  <c r="CE15" i="3" s="1"/>
  <c r="CF15" i="3" s="1"/>
  <c r="CG15" i="3" s="1"/>
  <c r="CH15" i="3" s="1"/>
  <c r="CI15" i="3" s="1"/>
  <c r="CJ15" i="3" s="1"/>
  <c r="CK15" i="3" s="1"/>
  <c r="CL15" i="3" s="1"/>
  <c r="CM15" i="3" s="1"/>
  <c r="CN15" i="3" s="1"/>
  <c r="CO15" i="3" s="1"/>
  <c r="CP15" i="3" s="1"/>
  <c r="CQ15" i="3" s="1"/>
  <c r="CR15" i="3" s="1"/>
  <c r="CS15" i="3" s="1"/>
  <c r="CT15" i="3" s="1"/>
  <c r="CU15" i="3" s="1"/>
  <c r="CV15" i="3" s="1"/>
  <c r="CW15" i="3" s="1"/>
  <c r="CX15" i="3" s="1"/>
  <c r="CY15" i="3" s="1"/>
  <c r="CZ15" i="3" s="1"/>
  <c r="DA15" i="3" s="1"/>
  <c r="DB15" i="3" s="1"/>
  <c r="DC15" i="3" s="1"/>
  <c r="DD15" i="3" s="1"/>
  <c r="DE15" i="3" s="1"/>
  <c r="DF15" i="3" s="1"/>
  <c r="DG15" i="3" s="1"/>
  <c r="DH15" i="3" s="1"/>
  <c r="DI15" i="3" s="1"/>
  <c r="DJ15" i="3" s="1"/>
  <c r="DK15" i="3" s="1"/>
  <c r="DL15" i="3" s="1"/>
  <c r="DM15" i="3" s="1"/>
  <c r="DN15" i="3" s="1"/>
  <c r="DO15" i="3" s="1"/>
  <c r="DP15" i="3" s="1"/>
  <c r="DQ15" i="3" s="1"/>
  <c r="DR15" i="3" s="1"/>
  <c r="DS15" i="3" s="1"/>
  <c r="DT15" i="3" s="1"/>
  <c r="DU15" i="3" s="1"/>
  <c r="DV15" i="3" s="1"/>
  <c r="DW15" i="3" s="1"/>
  <c r="DX15" i="3" s="1"/>
  <c r="DY15" i="3" s="1"/>
  <c r="DZ15" i="3" s="1"/>
  <c r="EA15" i="3" s="1"/>
  <c r="EB15" i="3" s="1"/>
  <c r="EC15" i="3" s="1"/>
  <c r="ED15" i="3" s="1"/>
  <c r="EE15" i="3" s="1"/>
  <c r="EF15" i="3" s="1"/>
  <c r="EG15" i="3" s="1"/>
  <c r="EH15" i="3" s="1"/>
  <c r="EI15" i="3" s="1"/>
  <c r="EJ15" i="3" s="1"/>
  <c r="EK15" i="3" s="1"/>
  <c r="EL15" i="3" s="1"/>
  <c r="EM15" i="3" s="1"/>
  <c r="EN15" i="3" s="1"/>
  <c r="EO15" i="3" s="1"/>
  <c r="EP15" i="3" s="1"/>
  <c r="EQ15" i="3" s="1"/>
  <c r="ER15" i="3" s="1"/>
  <c r="ES15" i="3" s="1"/>
  <c r="ET15" i="3" s="1"/>
  <c r="EU15" i="3" s="1"/>
  <c r="EV15" i="3" s="1"/>
  <c r="EW15" i="3" s="1"/>
  <c r="EX15" i="3" s="1"/>
  <c r="EY15" i="3" s="1"/>
  <c r="EZ15" i="3" s="1"/>
  <c r="FA15" i="3" s="1"/>
  <c r="FB15" i="3" s="1"/>
  <c r="FC15" i="3" s="1"/>
  <c r="FD15" i="3" s="1"/>
  <c r="FE15" i="3" s="1"/>
  <c r="FF15" i="3" s="1"/>
  <c r="FG15" i="3" s="1"/>
  <c r="FH15" i="3" s="1"/>
  <c r="FI15" i="3" s="1"/>
  <c r="FJ15" i="3" s="1"/>
  <c r="FK15" i="3" s="1"/>
  <c r="FL15" i="3" s="1"/>
  <c r="FM15" i="3" s="1"/>
  <c r="FN15" i="3" s="1"/>
  <c r="FO15" i="3" s="1"/>
  <c r="FP15" i="3" s="1"/>
  <c r="FQ15" i="3" s="1"/>
  <c r="FR15" i="3" s="1"/>
  <c r="FS15" i="3" s="1"/>
  <c r="FT15" i="3" s="1"/>
  <c r="FU15" i="3" s="1"/>
  <c r="FV15" i="3" s="1"/>
  <c r="FW15" i="3" s="1"/>
  <c r="FX15" i="3" s="1"/>
  <c r="FY15" i="3" s="1"/>
  <c r="FZ15" i="3" s="1"/>
  <c r="GA15" i="3" s="1"/>
  <c r="GB15" i="3" s="1"/>
  <c r="GC15" i="3" s="1"/>
  <c r="GD15" i="3" s="1"/>
  <c r="GE15" i="3" s="1"/>
  <c r="GF15" i="3" s="1"/>
  <c r="GG15" i="3" s="1"/>
  <c r="GH15" i="3" s="1"/>
  <c r="GI15" i="3" s="1"/>
  <c r="GJ15" i="3" s="1"/>
  <c r="GK15" i="3" s="1"/>
  <c r="GL15" i="3" s="1"/>
  <c r="GM15" i="3" s="1"/>
  <c r="GN15" i="3" s="1"/>
  <c r="GO15" i="3" s="1"/>
  <c r="GP15" i="3" s="1"/>
  <c r="GQ15" i="3" s="1"/>
  <c r="GR15" i="3" s="1"/>
  <c r="GS15" i="3" s="1"/>
  <c r="GT15" i="3" s="1"/>
  <c r="GU15" i="3" s="1"/>
  <c r="GV15" i="3" s="1"/>
  <c r="GW15" i="3" s="1"/>
  <c r="GX15" i="3" s="1"/>
  <c r="GY15" i="3" s="1"/>
  <c r="GZ15" i="3" s="1"/>
  <c r="HA15" i="3" s="1"/>
  <c r="HB15" i="3" s="1"/>
  <c r="HC15" i="3" s="1"/>
  <c r="HD15" i="3" s="1"/>
  <c r="HE15" i="3" s="1"/>
  <c r="HF15" i="3" s="1"/>
  <c r="L15" i="3" s="1"/>
  <c r="I64" i="3"/>
  <c r="I16" i="3"/>
  <c r="J6" i="3"/>
  <c r="I74" i="3"/>
  <c r="I42" i="3"/>
  <c r="J38" i="3"/>
  <c r="I71" i="3"/>
  <c r="W71" i="3" s="1"/>
  <c r="X71" i="3" s="1"/>
  <c r="Y71" i="3" s="1"/>
  <c r="Z71" i="3" s="1"/>
  <c r="AA71" i="3" s="1"/>
  <c r="AB71" i="3" s="1"/>
  <c r="AC71" i="3" s="1"/>
  <c r="AD71" i="3" s="1"/>
  <c r="AE71" i="3" s="1"/>
  <c r="AF71" i="3" s="1"/>
  <c r="AG71" i="3" s="1"/>
  <c r="AH71" i="3" s="1"/>
  <c r="AI71" i="3" s="1"/>
  <c r="AJ71" i="3" s="1"/>
  <c r="AK71" i="3" s="1"/>
  <c r="AL71" i="3" s="1"/>
  <c r="AM71" i="3" s="1"/>
  <c r="AN71" i="3" s="1"/>
  <c r="AO71" i="3" s="1"/>
  <c r="AP71" i="3" s="1"/>
  <c r="AQ71" i="3" s="1"/>
  <c r="AR71" i="3" s="1"/>
  <c r="AS71" i="3" s="1"/>
  <c r="AT71" i="3" s="1"/>
  <c r="AU71" i="3" s="1"/>
  <c r="AV71" i="3" s="1"/>
  <c r="AW71" i="3" s="1"/>
  <c r="AX71" i="3" s="1"/>
  <c r="AY71" i="3" s="1"/>
  <c r="AZ71" i="3" s="1"/>
  <c r="BA71" i="3" s="1"/>
  <c r="BB71" i="3" s="1"/>
  <c r="BC71" i="3" s="1"/>
  <c r="BD71" i="3" s="1"/>
  <c r="BE71" i="3" s="1"/>
  <c r="BF71" i="3" s="1"/>
  <c r="BG71" i="3" s="1"/>
  <c r="BH71" i="3" s="1"/>
  <c r="BI71" i="3" s="1"/>
  <c r="BJ71" i="3" s="1"/>
  <c r="BK71" i="3" s="1"/>
  <c r="BL71" i="3" s="1"/>
  <c r="BM71" i="3" s="1"/>
  <c r="BN71" i="3" s="1"/>
  <c r="BO71" i="3" s="1"/>
  <c r="BP71" i="3" s="1"/>
  <c r="BQ71" i="3" s="1"/>
  <c r="BR71" i="3" s="1"/>
  <c r="BS71" i="3" s="1"/>
  <c r="BT71" i="3" s="1"/>
  <c r="BU71" i="3" s="1"/>
  <c r="BV71" i="3" s="1"/>
  <c r="BW71" i="3" s="1"/>
  <c r="BX71" i="3" s="1"/>
  <c r="BY71" i="3" s="1"/>
  <c r="BZ71" i="3" s="1"/>
  <c r="CA71" i="3" s="1"/>
  <c r="CB71" i="3" s="1"/>
  <c r="CC71" i="3" s="1"/>
  <c r="CD71" i="3" s="1"/>
  <c r="CE71" i="3" s="1"/>
  <c r="CF71" i="3" s="1"/>
  <c r="CG71" i="3" s="1"/>
  <c r="CH71" i="3" s="1"/>
  <c r="CI71" i="3" s="1"/>
  <c r="CJ71" i="3" s="1"/>
  <c r="CK71" i="3" s="1"/>
  <c r="CL71" i="3" s="1"/>
  <c r="CM71" i="3" s="1"/>
  <c r="CN71" i="3" s="1"/>
  <c r="CO71" i="3" s="1"/>
  <c r="CP71" i="3" s="1"/>
  <c r="CQ71" i="3" s="1"/>
  <c r="CR71" i="3" s="1"/>
  <c r="CS71" i="3" s="1"/>
  <c r="CT71" i="3" s="1"/>
  <c r="CU71" i="3" s="1"/>
  <c r="CV71" i="3" s="1"/>
  <c r="CW71" i="3" s="1"/>
  <c r="CX71" i="3" s="1"/>
  <c r="CY71" i="3" s="1"/>
  <c r="CZ71" i="3" s="1"/>
  <c r="DA71" i="3" s="1"/>
  <c r="DB71" i="3" s="1"/>
  <c r="DC71" i="3" s="1"/>
  <c r="DD71" i="3" s="1"/>
  <c r="DE71" i="3" s="1"/>
  <c r="DF71" i="3" s="1"/>
  <c r="DG71" i="3" s="1"/>
  <c r="DH71" i="3" s="1"/>
  <c r="DI71" i="3" s="1"/>
  <c r="DJ71" i="3" s="1"/>
  <c r="DK71" i="3" s="1"/>
  <c r="DL71" i="3" s="1"/>
  <c r="DM71" i="3" s="1"/>
  <c r="DN71" i="3" s="1"/>
  <c r="DO71" i="3" s="1"/>
  <c r="DP71" i="3" s="1"/>
  <c r="DQ71" i="3" s="1"/>
  <c r="DR71" i="3" s="1"/>
  <c r="DS71" i="3" s="1"/>
  <c r="DT71" i="3" s="1"/>
  <c r="DU71" i="3" s="1"/>
  <c r="DV71" i="3" s="1"/>
  <c r="DW71" i="3" s="1"/>
  <c r="DX71" i="3" s="1"/>
  <c r="DY71" i="3" s="1"/>
  <c r="DZ71" i="3" s="1"/>
  <c r="EA71" i="3" s="1"/>
  <c r="EB71" i="3" s="1"/>
  <c r="EC71" i="3" s="1"/>
  <c r="ED71" i="3" s="1"/>
  <c r="EE71" i="3" s="1"/>
  <c r="EF71" i="3" s="1"/>
  <c r="EG71" i="3" s="1"/>
  <c r="EH71" i="3" s="1"/>
  <c r="EI71" i="3" s="1"/>
  <c r="EJ71" i="3" s="1"/>
  <c r="EK71" i="3" s="1"/>
  <c r="EL71" i="3" s="1"/>
  <c r="EM71" i="3" s="1"/>
  <c r="EN71" i="3" s="1"/>
  <c r="EO71" i="3" s="1"/>
  <c r="EP71" i="3" s="1"/>
  <c r="EQ71" i="3" s="1"/>
  <c r="ER71" i="3" s="1"/>
  <c r="ES71" i="3" s="1"/>
  <c r="ET71" i="3" s="1"/>
  <c r="EU71" i="3" s="1"/>
  <c r="EV71" i="3" s="1"/>
  <c r="EW71" i="3" s="1"/>
  <c r="EX71" i="3" s="1"/>
  <c r="EY71" i="3" s="1"/>
  <c r="EZ71" i="3" s="1"/>
  <c r="FA71" i="3" s="1"/>
  <c r="FB71" i="3" s="1"/>
  <c r="FC71" i="3" s="1"/>
  <c r="FD71" i="3" s="1"/>
  <c r="FE71" i="3" s="1"/>
  <c r="FF71" i="3" s="1"/>
  <c r="FG71" i="3" s="1"/>
  <c r="FH71" i="3" s="1"/>
  <c r="FI71" i="3" s="1"/>
  <c r="FJ71" i="3" s="1"/>
  <c r="FK71" i="3" s="1"/>
  <c r="FL71" i="3" s="1"/>
  <c r="FM71" i="3" s="1"/>
  <c r="FN71" i="3" s="1"/>
  <c r="FO71" i="3" s="1"/>
  <c r="FP71" i="3" s="1"/>
  <c r="FQ71" i="3" s="1"/>
  <c r="FR71" i="3" s="1"/>
  <c r="FS71" i="3" s="1"/>
  <c r="FT71" i="3" s="1"/>
  <c r="FU71" i="3" s="1"/>
  <c r="FV71" i="3" s="1"/>
  <c r="FW71" i="3" s="1"/>
  <c r="FX71" i="3" s="1"/>
  <c r="FY71" i="3" s="1"/>
  <c r="FZ71" i="3" s="1"/>
  <c r="GA71" i="3" s="1"/>
  <c r="GB71" i="3" s="1"/>
  <c r="GC71" i="3" s="1"/>
  <c r="GD71" i="3" s="1"/>
  <c r="GE71" i="3" s="1"/>
  <c r="GF71" i="3" s="1"/>
  <c r="GG71" i="3" s="1"/>
  <c r="GH71" i="3" s="1"/>
  <c r="GI71" i="3" s="1"/>
  <c r="GJ71" i="3" s="1"/>
  <c r="GK71" i="3" s="1"/>
  <c r="GL71" i="3" s="1"/>
  <c r="GM71" i="3" s="1"/>
  <c r="GN71" i="3" s="1"/>
  <c r="GO71" i="3" s="1"/>
  <c r="GP71" i="3" s="1"/>
  <c r="GQ71" i="3" s="1"/>
  <c r="GR71" i="3" s="1"/>
  <c r="GS71" i="3" s="1"/>
  <c r="GT71" i="3" s="1"/>
  <c r="GU71" i="3" s="1"/>
  <c r="GV71" i="3" s="1"/>
  <c r="GW71" i="3" s="1"/>
  <c r="GX71" i="3" s="1"/>
  <c r="GY71" i="3" s="1"/>
  <c r="GZ71" i="3" s="1"/>
  <c r="HA71" i="3" s="1"/>
  <c r="HB71" i="3" s="1"/>
  <c r="HC71" i="3" s="1"/>
  <c r="HD71" i="3" s="1"/>
  <c r="HE71" i="3" s="1"/>
  <c r="HF71" i="3" s="1"/>
  <c r="L71" i="3" s="1"/>
  <c r="J13" i="3"/>
  <c r="J71" i="3" s="1"/>
  <c r="V74" i="3"/>
  <c r="X65" i="3"/>
  <c r="Y65" i="3" s="1"/>
  <c r="Z65" i="3" s="1"/>
  <c r="AA65" i="3" s="1"/>
  <c r="AB65" i="3" s="1"/>
  <c r="AC65" i="3" s="1"/>
  <c r="AD65" i="3" s="1"/>
  <c r="AE65" i="3" s="1"/>
  <c r="AF65" i="3" s="1"/>
  <c r="AG65" i="3" s="1"/>
  <c r="AH65" i="3" s="1"/>
  <c r="AI65" i="3" s="1"/>
  <c r="AJ65" i="3" s="1"/>
  <c r="AK65" i="3" s="1"/>
  <c r="AL65" i="3" s="1"/>
  <c r="AM65" i="3" s="1"/>
  <c r="AN65" i="3" s="1"/>
  <c r="AO65" i="3" s="1"/>
  <c r="AP65" i="3" s="1"/>
  <c r="AQ65" i="3" s="1"/>
  <c r="AR65" i="3" s="1"/>
  <c r="AS65" i="3" s="1"/>
  <c r="AT65" i="3" s="1"/>
  <c r="AU65" i="3" s="1"/>
  <c r="AV65" i="3" s="1"/>
  <c r="AW65" i="3" s="1"/>
  <c r="AX65" i="3" s="1"/>
  <c r="AY65" i="3" s="1"/>
  <c r="AZ65" i="3" s="1"/>
  <c r="BA65" i="3" s="1"/>
  <c r="BB65" i="3" s="1"/>
  <c r="BC65" i="3" s="1"/>
  <c r="BD65" i="3" s="1"/>
  <c r="BE65" i="3" s="1"/>
  <c r="BF65" i="3" s="1"/>
  <c r="BG65" i="3" s="1"/>
  <c r="BH65" i="3" s="1"/>
  <c r="BI65" i="3" s="1"/>
  <c r="BJ65" i="3" s="1"/>
  <c r="BK65" i="3" s="1"/>
  <c r="BL65" i="3" s="1"/>
  <c r="BM65" i="3" s="1"/>
  <c r="BN65" i="3" s="1"/>
  <c r="BO65" i="3" s="1"/>
  <c r="BP65" i="3" s="1"/>
  <c r="BQ65" i="3" s="1"/>
  <c r="BR65" i="3" s="1"/>
  <c r="BS65" i="3" s="1"/>
  <c r="BT65" i="3" s="1"/>
  <c r="BU65" i="3" s="1"/>
  <c r="BV65" i="3" s="1"/>
  <c r="BW65" i="3" s="1"/>
  <c r="BX65" i="3" s="1"/>
  <c r="BY65" i="3" s="1"/>
  <c r="BZ65" i="3" s="1"/>
  <c r="CA65" i="3" s="1"/>
  <c r="CB65" i="3" s="1"/>
  <c r="CC65" i="3" s="1"/>
  <c r="CD65" i="3" s="1"/>
  <c r="CE65" i="3" s="1"/>
  <c r="CF65" i="3" s="1"/>
  <c r="CG65" i="3" s="1"/>
  <c r="CH65" i="3" s="1"/>
  <c r="CI65" i="3" s="1"/>
  <c r="CJ65" i="3" s="1"/>
  <c r="CK65" i="3" s="1"/>
  <c r="CL65" i="3" s="1"/>
  <c r="CM65" i="3" s="1"/>
  <c r="CN65" i="3" s="1"/>
  <c r="CO65" i="3" s="1"/>
  <c r="CP65" i="3" s="1"/>
  <c r="CQ65" i="3" s="1"/>
  <c r="CR65" i="3" s="1"/>
  <c r="CS65" i="3" s="1"/>
  <c r="CT65" i="3" s="1"/>
  <c r="CU65" i="3" s="1"/>
  <c r="CV65" i="3" s="1"/>
  <c r="CW65" i="3" s="1"/>
  <c r="CX65" i="3" s="1"/>
  <c r="CY65" i="3" s="1"/>
  <c r="CZ65" i="3" s="1"/>
  <c r="DA65" i="3" s="1"/>
  <c r="DB65" i="3" s="1"/>
  <c r="DC65" i="3" s="1"/>
  <c r="DD65" i="3" s="1"/>
  <c r="DE65" i="3" s="1"/>
  <c r="DF65" i="3" s="1"/>
  <c r="DG65" i="3" s="1"/>
  <c r="DH65" i="3" s="1"/>
  <c r="DI65" i="3" s="1"/>
  <c r="DJ65" i="3" s="1"/>
  <c r="DK65" i="3" s="1"/>
  <c r="DL65" i="3" s="1"/>
  <c r="DM65" i="3" s="1"/>
  <c r="DN65" i="3" s="1"/>
  <c r="DO65" i="3" s="1"/>
  <c r="DP65" i="3" s="1"/>
  <c r="DQ65" i="3" s="1"/>
  <c r="DR65" i="3" s="1"/>
  <c r="DS65" i="3" s="1"/>
  <c r="DT65" i="3" s="1"/>
  <c r="DU65" i="3" s="1"/>
  <c r="DV65" i="3" s="1"/>
  <c r="DW65" i="3" s="1"/>
  <c r="DX65" i="3" s="1"/>
  <c r="DY65" i="3" s="1"/>
  <c r="DZ65" i="3" s="1"/>
  <c r="EA65" i="3" s="1"/>
  <c r="EB65" i="3" s="1"/>
  <c r="EC65" i="3" s="1"/>
  <c r="ED65" i="3" s="1"/>
  <c r="EE65" i="3" s="1"/>
  <c r="EF65" i="3" s="1"/>
  <c r="EG65" i="3" s="1"/>
  <c r="EH65" i="3" s="1"/>
  <c r="EI65" i="3" s="1"/>
  <c r="EJ65" i="3" s="1"/>
  <c r="EK65" i="3" s="1"/>
  <c r="EL65" i="3" s="1"/>
  <c r="EM65" i="3" s="1"/>
  <c r="EN65" i="3" s="1"/>
  <c r="EO65" i="3" s="1"/>
  <c r="EP65" i="3" s="1"/>
  <c r="EQ65" i="3" s="1"/>
  <c r="ER65" i="3" s="1"/>
  <c r="ES65" i="3" s="1"/>
  <c r="ET65" i="3" s="1"/>
  <c r="EU65" i="3" s="1"/>
  <c r="EV65" i="3" s="1"/>
  <c r="EW65" i="3" s="1"/>
  <c r="EX65" i="3" s="1"/>
  <c r="EY65" i="3" s="1"/>
  <c r="EZ65" i="3" s="1"/>
  <c r="FA65" i="3" s="1"/>
  <c r="FB65" i="3" s="1"/>
  <c r="FC65" i="3" s="1"/>
  <c r="FD65" i="3" s="1"/>
  <c r="FE65" i="3" s="1"/>
  <c r="FF65" i="3" s="1"/>
  <c r="FG65" i="3" s="1"/>
  <c r="FH65" i="3" s="1"/>
  <c r="FI65" i="3" s="1"/>
  <c r="FJ65" i="3" s="1"/>
  <c r="FK65" i="3" s="1"/>
  <c r="FL65" i="3" s="1"/>
  <c r="FM65" i="3" s="1"/>
  <c r="FN65" i="3" s="1"/>
  <c r="FO65" i="3" s="1"/>
  <c r="FP65" i="3" s="1"/>
  <c r="FQ65" i="3" s="1"/>
  <c r="FR65" i="3" s="1"/>
  <c r="FS65" i="3" s="1"/>
  <c r="FT65" i="3" s="1"/>
  <c r="FU65" i="3" s="1"/>
  <c r="FV65" i="3" s="1"/>
  <c r="FW65" i="3" s="1"/>
  <c r="FX65" i="3" s="1"/>
  <c r="FY65" i="3" s="1"/>
  <c r="FZ65" i="3" s="1"/>
  <c r="GA65" i="3" s="1"/>
  <c r="GB65" i="3" s="1"/>
  <c r="GC65" i="3" s="1"/>
  <c r="GD65" i="3" s="1"/>
  <c r="GE65" i="3" s="1"/>
  <c r="GF65" i="3" s="1"/>
  <c r="GG65" i="3" s="1"/>
  <c r="GH65" i="3" s="1"/>
  <c r="GI65" i="3" s="1"/>
  <c r="GJ65" i="3" s="1"/>
  <c r="GK65" i="3" s="1"/>
  <c r="GL65" i="3" s="1"/>
  <c r="GM65" i="3" s="1"/>
  <c r="GN65" i="3" s="1"/>
  <c r="GO65" i="3" s="1"/>
  <c r="GP65" i="3" s="1"/>
  <c r="GQ65" i="3" s="1"/>
  <c r="GR65" i="3" s="1"/>
  <c r="GS65" i="3" s="1"/>
  <c r="GT65" i="3" s="1"/>
  <c r="GU65" i="3" s="1"/>
  <c r="GV65" i="3" s="1"/>
  <c r="GW65" i="3" s="1"/>
  <c r="GX65" i="3" s="1"/>
  <c r="GY65" i="3" s="1"/>
  <c r="GZ65" i="3" s="1"/>
  <c r="HA65" i="3" s="1"/>
  <c r="HB65" i="3" s="1"/>
  <c r="HC65" i="3" s="1"/>
  <c r="HD65" i="3" s="1"/>
  <c r="HE65" i="3" s="1"/>
  <c r="HF65" i="3" s="1"/>
  <c r="L65" i="3" s="1"/>
  <c r="H76" i="3"/>
  <c r="L70" i="3"/>
  <c r="X10" i="3"/>
  <c r="Y10" i="3" s="1"/>
  <c r="Z10" i="3" s="1"/>
  <c r="AA10" i="3" s="1"/>
  <c r="AB10" i="3" s="1"/>
  <c r="AC10" i="3" s="1"/>
  <c r="AD10" i="3" s="1"/>
  <c r="AE10" i="3" s="1"/>
  <c r="AF10" i="3" s="1"/>
  <c r="AG10" i="3" s="1"/>
  <c r="AH10" i="3" s="1"/>
  <c r="AI10" i="3" s="1"/>
  <c r="AJ10" i="3" s="1"/>
  <c r="AK10" i="3" s="1"/>
  <c r="AL10" i="3" s="1"/>
  <c r="AM10" i="3" s="1"/>
  <c r="AN10" i="3" s="1"/>
  <c r="AO10" i="3" s="1"/>
  <c r="AP10" i="3" s="1"/>
  <c r="AQ10" i="3" s="1"/>
  <c r="AR10" i="3" s="1"/>
  <c r="AS10" i="3" s="1"/>
  <c r="AT10" i="3" s="1"/>
  <c r="AU10" i="3" s="1"/>
  <c r="AV10" i="3" s="1"/>
  <c r="AW10" i="3" s="1"/>
  <c r="AX10" i="3" s="1"/>
  <c r="AY10" i="3" s="1"/>
  <c r="AZ10" i="3" s="1"/>
  <c r="BA10" i="3" s="1"/>
  <c r="BB10" i="3" s="1"/>
  <c r="BC10" i="3" s="1"/>
  <c r="BD10" i="3" s="1"/>
  <c r="BE10" i="3" s="1"/>
  <c r="BF10" i="3" s="1"/>
  <c r="BG10" i="3" s="1"/>
  <c r="BH10" i="3" s="1"/>
  <c r="BI10" i="3" s="1"/>
  <c r="BJ10" i="3" s="1"/>
  <c r="BK10" i="3" s="1"/>
  <c r="BL10" i="3" s="1"/>
  <c r="BM10" i="3" s="1"/>
  <c r="BN10" i="3" s="1"/>
  <c r="BO10" i="3" s="1"/>
  <c r="BP10" i="3" s="1"/>
  <c r="BQ10" i="3" s="1"/>
  <c r="BR10" i="3" s="1"/>
  <c r="BS10" i="3" s="1"/>
  <c r="BT10" i="3" s="1"/>
  <c r="BU10" i="3" s="1"/>
  <c r="BV10" i="3" s="1"/>
  <c r="BW10" i="3" s="1"/>
  <c r="BX10" i="3" s="1"/>
  <c r="BY10" i="3" s="1"/>
  <c r="BZ10" i="3" s="1"/>
  <c r="CA10" i="3" s="1"/>
  <c r="CB10" i="3" s="1"/>
  <c r="CC10" i="3" s="1"/>
  <c r="CD10" i="3" s="1"/>
  <c r="CE10" i="3" s="1"/>
  <c r="CF10" i="3" s="1"/>
  <c r="CG10" i="3" s="1"/>
  <c r="CH10" i="3" s="1"/>
  <c r="CI10" i="3" s="1"/>
  <c r="CJ10" i="3" s="1"/>
  <c r="CK10" i="3" s="1"/>
  <c r="CL10" i="3" s="1"/>
  <c r="CM10" i="3" s="1"/>
  <c r="CN10" i="3" s="1"/>
  <c r="CO10" i="3" s="1"/>
  <c r="CP10" i="3" s="1"/>
  <c r="CQ10" i="3" s="1"/>
  <c r="CR10" i="3" s="1"/>
  <c r="CS10" i="3" s="1"/>
  <c r="CT10" i="3" s="1"/>
  <c r="CU10" i="3" s="1"/>
  <c r="CV10" i="3" s="1"/>
  <c r="CW10" i="3" s="1"/>
  <c r="CX10" i="3" s="1"/>
  <c r="CY10" i="3" s="1"/>
  <c r="CZ10" i="3" s="1"/>
  <c r="DA10" i="3" s="1"/>
  <c r="DB10" i="3" s="1"/>
  <c r="DC10" i="3" s="1"/>
  <c r="DD10" i="3" s="1"/>
  <c r="DE10" i="3" s="1"/>
  <c r="DF10" i="3" s="1"/>
  <c r="DG10" i="3" s="1"/>
  <c r="DH10" i="3" s="1"/>
  <c r="DI10" i="3" s="1"/>
  <c r="DJ10" i="3" s="1"/>
  <c r="DK10" i="3" s="1"/>
  <c r="DL10" i="3" s="1"/>
  <c r="DM10" i="3" s="1"/>
  <c r="DN10" i="3" s="1"/>
  <c r="DO10" i="3" s="1"/>
  <c r="DP10" i="3" s="1"/>
  <c r="DQ10" i="3" s="1"/>
  <c r="DR10" i="3" s="1"/>
  <c r="DS10" i="3" s="1"/>
  <c r="DT10" i="3" s="1"/>
  <c r="DU10" i="3" s="1"/>
  <c r="DV10" i="3" s="1"/>
  <c r="DW10" i="3" s="1"/>
  <c r="DX10" i="3" s="1"/>
  <c r="DY10" i="3" s="1"/>
  <c r="DZ10" i="3" s="1"/>
  <c r="EA10" i="3" s="1"/>
  <c r="EB10" i="3" s="1"/>
  <c r="EC10" i="3" s="1"/>
  <c r="ED10" i="3" s="1"/>
  <c r="EE10" i="3" s="1"/>
  <c r="EF10" i="3" s="1"/>
  <c r="EG10" i="3" s="1"/>
  <c r="EH10" i="3" s="1"/>
  <c r="EI10" i="3" s="1"/>
  <c r="EJ10" i="3" s="1"/>
  <c r="EK10" i="3" s="1"/>
  <c r="EL10" i="3" s="1"/>
  <c r="EM10" i="3" s="1"/>
  <c r="EN10" i="3" s="1"/>
  <c r="EO10" i="3" s="1"/>
  <c r="EP10" i="3" s="1"/>
  <c r="EQ10" i="3" s="1"/>
  <c r="ER10" i="3" s="1"/>
  <c r="ES10" i="3" s="1"/>
  <c r="ET10" i="3" s="1"/>
  <c r="EU10" i="3" s="1"/>
  <c r="EV10" i="3" s="1"/>
  <c r="EW10" i="3" s="1"/>
  <c r="EX10" i="3" s="1"/>
  <c r="EY10" i="3" s="1"/>
  <c r="EZ10" i="3" s="1"/>
  <c r="FA10" i="3" s="1"/>
  <c r="FB10" i="3" s="1"/>
  <c r="FC10" i="3" s="1"/>
  <c r="FD10" i="3" s="1"/>
  <c r="FE10" i="3" s="1"/>
  <c r="FF10" i="3" s="1"/>
  <c r="FG10" i="3" s="1"/>
  <c r="FH10" i="3" s="1"/>
  <c r="FI10" i="3" s="1"/>
  <c r="FJ10" i="3" s="1"/>
  <c r="FK10" i="3" s="1"/>
  <c r="FL10" i="3" s="1"/>
  <c r="FM10" i="3" s="1"/>
  <c r="FN10" i="3" s="1"/>
  <c r="FO10" i="3" s="1"/>
  <c r="FP10" i="3" s="1"/>
  <c r="FQ10" i="3" s="1"/>
  <c r="FR10" i="3" s="1"/>
  <c r="FS10" i="3" s="1"/>
  <c r="FT10" i="3" s="1"/>
  <c r="FU10" i="3" s="1"/>
  <c r="FV10" i="3" s="1"/>
  <c r="FW10" i="3" s="1"/>
  <c r="FX10" i="3" s="1"/>
  <c r="FY10" i="3" s="1"/>
  <c r="FZ10" i="3" s="1"/>
  <c r="GA10" i="3" s="1"/>
  <c r="GB10" i="3" s="1"/>
  <c r="GC10" i="3" s="1"/>
  <c r="GD10" i="3" s="1"/>
  <c r="GE10" i="3" s="1"/>
  <c r="GF10" i="3" s="1"/>
  <c r="GG10" i="3" s="1"/>
  <c r="GH10" i="3" s="1"/>
  <c r="GI10" i="3" s="1"/>
  <c r="GJ10" i="3" s="1"/>
  <c r="GK10" i="3" s="1"/>
  <c r="GL10" i="3" s="1"/>
  <c r="GM10" i="3" s="1"/>
  <c r="GN10" i="3" s="1"/>
  <c r="GO10" i="3" s="1"/>
  <c r="GP10" i="3" s="1"/>
  <c r="GQ10" i="3" s="1"/>
  <c r="GR10" i="3" s="1"/>
  <c r="GS10" i="3" s="1"/>
  <c r="GT10" i="3" s="1"/>
  <c r="GU10" i="3" s="1"/>
  <c r="GV10" i="3" s="1"/>
  <c r="GW10" i="3" s="1"/>
  <c r="GX10" i="3" s="1"/>
  <c r="GY10" i="3" s="1"/>
  <c r="GZ10" i="3" s="1"/>
  <c r="HA10" i="3" s="1"/>
  <c r="HB10" i="3" s="1"/>
  <c r="HC10" i="3" s="1"/>
  <c r="HD10" i="3" s="1"/>
  <c r="HE10" i="3" s="1"/>
  <c r="HF10" i="3" s="1"/>
  <c r="X69" i="3"/>
  <c r="Y69" i="3" s="1"/>
  <c r="Z69" i="3" s="1"/>
  <c r="AA69" i="3" s="1"/>
  <c r="AB69" i="3" s="1"/>
  <c r="AC69" i="3" s="1"/>
  <c r="AD69" i="3" s="1"/>
  <c r="AE69" i="3" s="1"/>
  <c r="AF69" i="3" s="1"/>
  <c r="AG69" i="3" s="1"/>
  <c r="AH69" i="3" s="1"/>
  <c r="AI69" i="3" s="1"/>
  <c r="AJ69" i="3" s="1"/>
  <c r="AK69" i="3" s="1"/>
  <c r="AL69" i="3" s="1"/>
  <c r="AM69" i="3" s="1"/>
  <c r="AN69" i="3" s="1"/>
  <c r="AO69" i="3" s="1"/>
  <c r="AP69" i="3" s="1"/>
  <c r="AQ69" i="3" s="1"/>
  <c r="AR69" i="3" s="1"/>
  <c r="AS69" i="3" s="1"/>
  <c r="AT69" i="3" s="1"/>
  <c r="AU69" i="3" s="1"/>
  <c r="AV69" i="3" s="1"/>
  <c r="AW69" i="3" s="1"/>
  <c r="AX69" i="3" s="1"/>
  <c r="AY69" i="3" s="1"/>
  <c r="AZ69" i="3" s="1"/>
  <c r="BA69" i="3" s="1"/>
  <c r="BB69" i="3" s="1"/>
  <c r="BC69" i="3" s="1"/>
  <c r="BD69" i="3" s="1"/>
  <c r="BE69" i="3" s="1"/>
  <c r="BF69" i="3" s="1"/>
  <c r="BG69" i="3" s="1"/>
  <c r="BH69" i="3" s="1"/>
  <c r="BI69" i="3" s="1"/>
  <c r="BJ69" i="3" s="1"/>
  <c r="BK69" i="3" s="1"/>
  <c r="BL69" i="3" s="1"/>
  <c r="BM69" i="3" s="1"/>
  <c r="BN69" i="3" s="1"/>
  <c r="BO69" i="3" s="1"/>
  <c r="BP69" i="3" s="1"/>
  <c r="BQ69" i="3" s="1"/>
  <c r="BR69" i="3" s="1"/>
  <c r="BS69" i="3" s="1"/>
  <c r="BT69" i="3" s="1"/>
  <c r="BU69" i="3" s="1"/>
  <c r="BV69" i="3" s="1"/>
  <c r="BW69" i="3" s="1"/>
  <c r="BX69" i="3" s="1"/>
  <c r="BY69" i="3" s="1"/>
  <c r="BZ69" i="3" s="1"/>
  <c r="CA69" i="3" s="1"/>
  <c r="CB69" i="3" s="1"/>
  <c r="CC69" i="3" s="1"/>
  <c r="CD69" i="3" s="1"/>
  <c r="CE69" i="3" s="1"/>
  <c r="CF69" i="3" s="1"/>
  <c r="CG69" i="3" s="1"/>
  <c r="CH69" i="3" s="1"/>
  <c r="CI69" i="3" s="1"/>
  <c r="CJ69" i="3" s="1"/>
  <c r="CK69" i="3" s="1"/>
  <c r="CL69" i="3" s="1"/>
  <c r="CM69" i="3" s="1"/>
  <c r="CN69" i="3" s="1"/>
  <c r="CO69" i="3" s="1"/>
  <c r="CP69" i="3" s="1"/>
  <c r="CQ69" i="3" s="1"/>
  <c r="CR69" i="3" s="1"/>
  <c r="CS69" i="3" s="1"/>
  <c r="CT69" i="3" s="1"/>
  <c r="CU69" i="3" s="1"/>
  <c r="CV69" i="3" s="1"/>
  <c r="CW69" i="3" s="1"/>
  <c r="CX69" i="3" s="1"/>
  <c r="CY69" i="3" s="1"/>
  <c r="CZ69" i="3" s="1"/>
  <c r="DA69" i="3" s="1"/>
  <c r="DB69" i="3" s="1"/>
  <c r="DC69" i="3" s="1"/>
  <c r="DD69" i="3" s="1"/>
  <c r="DE69" i="3" s="1"/>
  <c r="DF69" i="3" s="1"/>
  <c r="DG69" i="3" s="1"/>
  <c r="DH69" i="3" s="1"/>
  <c r="DI69" i="3" s="1"/>
  <c r="DJ69" i="3" s="1"/>
  <c r="DK69" i="3" s="1"/>
  <c r="DL69" i="3" s="1"/>
  <c r="DM69" i="3" s="1"/>
  <c r="DN69" i="3" s="1"/>
  <c r="DO69" i="3" s="1"/>
  <c r="DP69" i="3" s="1"/>
  <c r="DQ69" i="3" s="1"/>
  <c r="DR69" i="3" s="1"/>
  <c r="DS69" i="3" s="1"/>
  <c r="DT69" i="3" s="1"/>
  <c r="DU69" i="3" s="1"/>
  <c r="DV69" i="3" s="1"/>
  <c r="DW69" i="3" s="1"/>
  <c r="DX69" i="3" s="1"/>
  <c r="DY69" i="3" s="1"/>
  <c r="DZ69" i="3" s="1"/>
  <c r="EA69" i="3" s="1"/>
  <c r="EB69" i="3" s="1"/>
  <c r="EC69" i="3" s="1"/>
  <c r="ED69" i="3" s="1"/>
  <c r="EE69" i="3" s="1"/>
  <c r="EF69" i="3" s="1"/>
  <c r="EG69" i="3" s="1"/>
  <c r="EH69" i="3" s="1"/>
  <c r="EI69" i="3" s="1"/>
  <c r="EJ69" i="3" s="1"/>
  <c r="EK69" i="3" s="1"/>
  <c r="EL69" i="3" s="1"/>
  <c r="EM69" i="3" s="1"/>
  <c r="EN69" i="3" s="1"/>
  <c r="EO69" i="3" s="1"/>
  <c r="EP69" i="3" s="1"/>
  <c r="EQ69" i="3" s="1"/>
  <c r="ER69" i="3" s="1"/>
  <c r="ES69" i="3" s="1"/>
  <c r="ET69" i="3" s="1"/>
  <c r="EU69" i="3" s="1"/>
  <c r="EV69" i="3" s="1"/>
  <c r="EW69" i="3" s="1"/>
  <c r="EX69" i="3" s="1"/>
  <c r="EY69" i="3" s="1"/>
  <c r="EZ69" i="3" s="1"/>
  <c r="FA69" i="3" s="1"/>
  <c r="FB69" i="3" s="1"/>
  <c r="FC69" i="3" s="1"/>
  <c r="FD69" i="3" s="1"/>
  <c r="FE69" i="3" s="1"/>
  <c r="FF69" i="3" s="1"/>
  <c r="FG69" i="3" s="1"/>
  <c r="FH69" i="3" s="1"/>
  <c r="FI69" i="3" s="1"/>
  <c r="FJ69" i="3" s="1"/>
  <c r="FK69" i="3" s="1"/>
  <c r="FL69" i="3" s="1"/>
  <c r="FM69" i="3" s="1"/>
  <c r="FN69" i="3" s="1"/>
  <c r="FO69" i="3" s="1"/>
  <c r="FP69" i="3" s="1"/>
  <c r="FQ69" i="3" s="1"/>
  <c r="FR69" i="3" s="1"/>
  <c r="FS69" i="3" s="1"/>
  <c r="FT69" i="3" s="1"/>
  <c r="FU69" i="3" s="1"/>
  <c r="FV69" i="3" s="1"/>
  <c r="FW69" i="3" s="1"/>
  <c r="FX69" i="3" s="1"/>
  <c r="FY69" i="3" s="1"/>
  <c r="FZ69" i="3" s="1"/>
  <c r="GA69" i="3" s="1"/>
  <c r="GB69" i="3" s="1"/>
  <c r="GC69" i="3" s="1"/>
  <c r="GD69" i="3" s="1"/>
  <c r="GE69" i="3" s="1"/>
  <c r="GF69" i="3" s="1"/>
  <c r="GG69" i="3" s="1"/>
  <c r="GH69" i="3" s="1"/>
  <c r="GI69" i="3" s="1"/>
  <c r="GJ69" i="3" s="1"/>
  <c r="GK69" i="3" s="1"/>
  <c r="GL69" i="3" s="1"/>
  <c r="GM69" i="3" s="1"/>
  <c r="GN69" i="3" s="1"/>
  <c r="GO69" i="3" s="1"/>
  <c r="GP69" i="3" s="1"/>
  <c r="GQ69" i="3" s="1"/>
  <c r="GR69" i="3" s="1"/>
  <c r="GS69" i="3" s="1"/>
  <c r="GT69" i="3" s="1"/>
  <c r="GU69" i="3" s="1"/>
  <c r="GV69" i="3" s="1"/>
  <c r="GW69" i="3" s="1"/>
  <c r="GX69" i="3" s="1"/>
  <c r="GY69" i="3" s="1"/>
  <c r="GZ69" i="3" s="1"/>
  <c r="HA69" i="3" s="1"/>
  <c r="HB69" i="3" s="1"/>
  <c r="HC69" i="3" s="1"/>
  <c r="HD69" i="3" s="1"/>
  <c r="HE69" i="3" s="1"/>
  <c r="HF69" i="3" s="1"/>
  <c r="L69" i="3" s="1"/>
  <c r="I15" i="7" l="1"/>
  <c r="I38" i="7"/>
  <c r="I42" i="7" s="1"/>
  <c r="I44" i="7" s="1"/>
  <c r="D19" i="1" s="1"/>
  <c r="E19" i="1" s="1"/>
  <c r="I11" i="7"/>
  <c r="I16" i="7" s="1"/>
  <c r="I18" i="7" s="1"/>
  <c r="D20" i="1" s="1"/>
  <c r="E20" i="1" s="1"/>
  <c r="Y15" i="5"/>
  <c r="Z15" i="5" s="1"/>
  <c r="AA15" i="5" s="1"/>
  <c r="AB15" i="5" s="1"/>
  <c r="AC15" i="5" s="1"/>
  <c r="AD15" i="5" s="1"/>
  <c r="AE15" i="5" s="1"/>
  <c r="AF15" i="5" s="1"/>
  <c r="AG15" i="5" s="1"/>
  <c r="AH15" i="5" s="1"/>
  <c r="AI15" i="5" s="1"/>
  <c r="AJ15" i="5" s="1"/>
  <c r="AK15" i="5" s="1"/>
  <c r="AL15" i="5" s="1"/>
  <c r="AM15" i="5" s="1"/>
  <c r="AN15" i="5" s="1"/>
  <c r="AO15" i="5" s="1"/>
  <c r="AP15" i="5" s="1"/>
  <c r="AQ15" i="5" s="1"/>
  <c r="AR15" i="5" s="1"/>
  <c r="AS15" i="5" s="1"/>
  <c r="AT15" i="5" s="1"/>
  <c r="AU15" i="5" s="1"/>
  <c r="AV15" i="5" s="1"/>
  <c r="AW15" i="5" s="1"/>
  <c r="AX15" i="5" s="1"/>
  <c r="AY15" i="5" s="1"/>
  <c r="AZ15" i="5" s="1"/>
  <c r="BA15" i="5" s="1"/>
  <c r="BB15" i="5" s="1"/>
  <c r="BC15" i="5" s="1"/>
  <c r="BD15" i="5" s="1"/>
  <c r="BE15" i="5" s="1"/>
  <c r="BF15" i="5" s="1"/>
  <c r="BG15" i="5" s="1"/>
  <c r="BH15" i="5" s="1"/>
  <c r="BI15" i="5" s="1"/>
  <c r="BJ15" i="5" s="1"/>
  <c r="BK15" i="5" s="1"/>
  <c r="BL15" i="5" s="1"/>
  <c r="BM15" i="5" s="1"/>
  <c r="BN15" i="5" s="1"/>
  <c r="BO15" i="5" s="1"/>
  <c r="BP15" i="5" s="1"/>
  <c r="BQ15" i="5" s="1"/>
  <c r="BR15" i="5" s="1"/>
  <c r="BS15" i="5" s="1"/>
  <c r="BT15" i="5" s="1"/>
  <c r="BU15" i="5" s="1"/>
  <c r="BV15" i="5" s="1"/>
  <c r="BW15" i="5" s="1"/>
  <c r="BX15" i="5" s="1"/>
  <c r="BY15" i="5" s="1"/>
  <c r="BZ15" i="5" s="1"/>
  <c r="CA15" i="5" s="1"/>
  <c r="CB15" i="5" s="1"/>
  <c r="CC15" i="5" s="1"/>
  <c r="CD15" i="5" s="1"/>
  <c r="CE15" i="5" s="1"/>
  <c r="CF15" i="5" s="1"/>
  <c r="CG15" i="5" s="1"/>
  <c r="CH15" i="5" s="1"/>
  <c r="CI15" i="5" s="1"/>
  <c r="CJ15" i="5" s="1"/>
  <c r="CK15" i="5" s="1"/>
  <c r="CL15" i="5" s="1"/>
  <c r="CM15" i="5" s="1"/>
  <c r="CN15" i="5" s="1"/>
  <c r="CO15" i="5" s="1"/>
  <c r="CP15" i="5" s="1"/>
  <c r="CQ15" i="5" s="1"/>
  <c r="CR15" i="5" s="1"/>
  <c r="CS15" i="5" s="1"/>
  <c r="CT15" i="5" s="1"/>
  <c r="CU15" i="5" s="1"/>
  <c r="CV15" i="5" s="1"/>
  <c r="CW15" i="5" s="1"/>
  <c r="CX15" i="5" s="1"/>
  <c r="CY15" i="5" s="1"/>
  <c r="CZ15" i="5" s="1"/>
  <c r="DA15" i="5" s="1"/>
  <c r="DB15" i="5" s="1"/>
  <c r="DC15" i="5" s="1"/>
  <c r="DD15" i="5" s="1"/>
  <c r="DE15" i="5" s="1"/>
  <c r="DF15" i="5" s="1"/>
  <c r="DG15" i="5" s="1"/>
  <c r="DH15" i="5" s="1"/>
  <c r="DI15" i="5" s="1"/>
  <c r="DJ15" i="5" s="1"/>
  <c r="DK15" i="5" s="1"/>
  <c r="DL15" i="5" s="1"/>
  <c r="DM15" i="5" s="1"/>
  <c r="DN15" i="5" s="1"/>
  <c r="DO15" i="5" s="1"/>
  <c r="DP15" i="5" s="1"/>
  <c r="DQ15" i="5" s="1"/>
  <c r="DR15" i="5" s="1"/>
  <c r="DS15" i="5" s="1"/>
  <c r="DT15" i="5" s="1"/>
  <c r="DU15" i="5" s="1"/>
  <c r="DV15" i="5" s="1"/>
  <c r="DW15" i="5" s="1"/>
  <c r="DX15" i="5" s="1"/>
  <c r="DY15" i="5" s="1"/>
  <c r="DZ15" i="5" s="1"/>
  <c r="EA15" i="5" s="1"/>
  <c r="EB15" i="5" s="1"/>
  <c r="EC15" i="5" s="1"/>
  <c r="ED15" i="5" s="1"/>
  <c r="EE15" i="5" s="1"/>
  <c r="EF15" i="5" s="1"/>
  <c r="EG15" i="5" s="1"/>
  <c r="EH15" i="5" s="1"/>
  <c r="EI15" i="5" s="1"/>
  <c r="EJ15" i="5" s="1"/>
  <c r="EK15" i="5" s="1"/>
  <c r="EL15" i="5" s="1"/>
  <c r="EM15" i="5" s="1"/>
  <c r="EN15" i="5" s="1"/>
  <c r="EO15" i="5" s="1"/>
  <c r="EP15" i="5" s="1"/>
  <c r="EQ15" i="5" s="1"/>
  <c r="ER15" i="5" s="1"/>
  <c r="ES15" i="5" s="1"/>
  <c r="ET15" i="5" s="1"/>
  <c r="EU15" i="5" s="1"/>
  <c r="EV15" i="5" s="1"/>
  <c r="EW15" i="5" s="1"/>
  <c r="EX15" i="5" s="1"/>
  <c r="EY15" i="5" s="1"/>
  <c r="EZ15" i="5" s="1"/>
  <c r="FA15" i="5" s="1"/>
  <c r="FB15" i="5" s="1"/>
  <c r="FC15" i="5" s="1"/>
  <c r="FD15" i="5" s="1"/>
  <c r="FE15" i="5" s="1"/>
  <c r="FF15" i="5" s="1"/>
  <c r="FG15" i="5" s="1"/>
  <c r="FH15" i="5" s="1"/>
  <c r="FI15" i="5" s="1"/>
  <c r="FJ15" i="5" s="1"/>
  <c r="FK15" i="5" s="1"/>
  <c r="FL15" i="5" s="1"/>
  <c r="FM15" i="5" s="1"/>
  <c r="FN15" i="5" s="1"/>
  <c r="FO15" i="5" s="1"/>
  <c r="FP15" i="5" s="1"/>
  <c r="FQ15" i="5" s="1"/>
  <c r="FR15" i="5" s="1"/>
  <c r="FS15" i="5" s="1"/>
  <c r="FT15" i="5" s="1"/>
  <c r="FU15" i="5" s="1"/>
  <c r="FV15" i="5" s="1"/>
  <c r="FW15" i="5" s="1"/>
  <c r="FX15" i="5" s="1"/>
  <c r="FY15" i="5" s="1"/>
  <c r="FZ15" i="5" s="1"/>
  <c r="GA15" i="5" s="1"/>
  <c r="GB15" i="5" s="1"/>
  <c r="GC15" i="5" s="1"/>
  <c r="GD15" i="5" s="1"/>
  <c r="GE15" i="5" s="1"/>
  <c r="GF15" i="5" s="1"/>
  <c r="GG15" i="5" s="1"/>
  <c r="GH15" i="5" s="1"/>
  <c r="GI15" i="5" s="1"/>
  <c r="GJ15" i="5" s="1"/>
  <c r="GK15" i="5" s="1"/>
  <c r="GL15" i="5" s="1"/>
  <c r="GM15" i="5" s="1"/>
  <c r="GN15" i="5" s="1"/>
  <c r="GO15" i="5" s="1"/>
  <c r="GP15" i="5" s="1"/>
  <c r="GQ15" i="5" s="1"/>
  <c r="GR15" i="5" s="1"/>
  <c r="GS15" i="5" s="1"/>
  <c r="GT15" i="5" s="1"/>
  <c r="GU15" i="5" s="1"/>
  <c r="GV15" i="5" s="1"/>
  <c r="GW15" i="5" s="1"/>
  <c r="GX15" i="5" s="1"/>
  <c r="GY15" i="5" s="1"/>
  <c r="GZ15" i="5" s="1"/>
  <c r="HA15" i="5" s="1"/>
  <c r="HB15" i="5" s="1"/>
  <c r="HC15" i="5" s="1"/>
  <c r="HD15" i="5" s="1"/>
  <c r="HE15" i="5" s="1"/>
  <c r="HF15" i="5" s="1"/>
  <c r="L15" i="5" s="1"/>
  <c r="W64" i="5"/>
  <c r="Y14" i="5"/>
  <c r="Z14" i="5" s="1"/>
  <c r="AA14" i="5" s="1"/>
  <c r="AB14" i="5" s="1"/>
  <c r="AC14" i="5" s="1"/>
  <c r="AD14" i="5" s="1"/>
  <c r="AE14" i="5" s="1"/>
  <c r="AF14" i="5" s="1"/>
  <c r="AG14" i="5" s="1"/>
  <c r="AH14" i="5" s="1"/>
  <c r="AI14" i="5" s="1"/>
  <c r="AJ14" i="5" s="1"/>
  <c r="AK14" i="5" s="1"/>
  <c r="AL14" i="5" s="1"/>
  <c r="AM14" i="5" s="1"/>
  <c r="AN14" i="5" s="1"/>
  <c r="AO14" i="5" s="1"/>
  <c r="AP14" i="5" s="1"/>
  <c r="AQ14" i="5" s="1"/>
  <c r="AR14" i="5" s="1"/>
  <c r="AS14" i="5" s="1"/>
  <c r="AT14" i="5" s="1"/>
  <c r="AU14" i="5" s="1"/>
  <c r="AV14" i="5" s="1"/>
  <c r="AW14" i="5" s="1"/>
  <c r="AX14" i="5" s="1"/>
  <c r="AY14" i="5" s="1"/>
  <c r="AZ14" i="5" s="1"/>
  <c r="BA14" i="5" s="1"/>
  <c r="BB14" i="5" s="1"/>
  <c r="BC14" i="5" s="1"/>
  <c r="BD14" i="5" s="1"/>
  <c r="BE14" i="5" s="1"/>
  <c r="BF14" i="5" s="1"/>
  <c r="BG14" i="5" s="1"/>
  <c r="BH14" i="5" s="1"/>
  <c r="BI14" i="5" s="1"/>
  <c r="BJ14" i="5" s="1"/>
  <c r="BK14" i="5" s="1"/>
  <c r="BL14" i="5" s="1"/>
  <c r="BM14" i="5" s="1"/>
  <c r="BN14" i="5" s="1"/>
  <c r="BO14" i="5" s="1"/>
  <c r="BP14" i="5" s="1"/>
  <c r="BQ14" i="5" s="1"/>
  <c r="BR14" i="5" s="1"/>
  <c r="BS14" i="5" s="1"/>
  <c r="BT14" i="5" s="1"/>
  <c r="BU14" i="5" s="1"/>
  <c r="BV14" i="5" s="1"/>
  <c r="BW14" i="5" s="1"/>
  <c r="BX14" i="5" s="1"/>
  <c r="BY14" i="5" s="1"/>
  <c r="BZ14" i="5" s="1"/>
  <c r="CA14" i="5" s="1"/>
  <c r="CB14" i="5" s="1"/>
  <c r="CC14" i="5" s="1"/>
  <c r="CD14" i="5" s="1"/>
  <c r="CE14" i="5" s="1"/>
  <c r="CF14" i="5" s="1"/>
  <c r="CG14" i="5" s="1"/>
  <c r="CH14" i="5" s="1"/>
  <c r="CI14" i="5" s="1"/>
  <c r="CJ14" i="5" s="1"/>
  <c r="CK14" i="5" s="1"/>
  <c r="CL14" i="5" s="1"/>
  <c r="CM14" i="5" s="1"/>
  <c r="CN14" i="5" s="1"/>
  <c r="CO14" i="5" s="1"/>
  <c r="CP14" i="5" s="1"/>
  <c r="CQ14" i="5" s="1"/>
  <c r="CR14" i="5" s="1"/>
  <c r="CS14" i="5" s="1"/>
  <c r="CT14" i="5" s="1"/>
  <c r="CU14" i="5" s="1"/>
  <c r="CV14" i="5" s="1"/>
  <c r="CW14" i="5" s="1"/>
  <c r="CX14" i="5" s="1"/>
  <c r="CY14" i="5" s="1"/>
  <c r="CZ14" i="5" s="1"/>
  <c r="DA14" i="5" s="1"/>
  <c r="DB14" i="5" s="1"/>
  <c r="DC14" i="5" s="1"/>
  <c r="DD14" i="5" s="1"/>
  <c r="DE14" i="5" s="1"/>
  <c r="DF14" i="5" s="1"/>
  <c r="DG14" i="5" s="1"/>
  <c r="DH14" i="5" s="1"/>
  <c r="DI14" i="5" s="1"/>
  <c r="DJ14" i="5" s="1"/>
  <c r="DK14" i="5" s="1"/>
  <c r="DL14" i="5" s="1"/>
  <c r="DM14" i="5" s="1"/>
  <c r="DN14" i="5" s="1"/>
  <c r="DO14" i="5" s="1"/>
  <c r="DP14" i="5" s="1"/>
  <c r="DQ14" i="5" s="1"/>
  <c r="DR14" i="5" s="1"/>
  <c r="DS14" i="5" s="1"/>
  <c r="DT14" i="5" s="1"/>
  <c r="DU14" i="5" s="1"/>
  <c r="DV14" i="5" s="1"/>
  <c r="DW14" i="5" s="1"/>
  <c r="DX14" i="5" s="1"/>
  <c r="DY14" i="5" s="1"/>
  <c r="DZ14" i="5" s="1"/>
  <c r="EA14" i="5" s="1"/>
  <c r="EB14" i="5" s="1"/>
  <c r="EC14" i="5" s="1"/>
  <c r="ED14" i="5" s="1"/>
  <c r="EE14" i="5" s="1"/>
  <c r="EF14" i="5" s="1"/>
  <c r="EG14" i="5" s="1"/>
  <c r="EH14" i="5" s="1"/>
  <c r="EI14" i="5" s="1"/>
  <c r="EJ14" i="5" s="1"/>
  <c r="EK14" i="5" s="1"/>
  <c r="EL14" i="5" s="1"/>
  <c r="EM14" i="5" s="1"/>
  <c r="EN14" i="5" s="1"/>
  <c r="EO14" i="5" s="1"/>
  <c r="EP14" i="5" s="1"/>
  <c r="EQ14" i="5" s="1"/>
  <c r="ER14" i="5" s="1"/>
  <c r="ES14" i="5" s="1"/>
  <c r="ET14" i="5" s="1"/>
  <c r="EU14" i="5" s="1"/>
  <c r="EV14" i="5" s="1"/>
  <c r="EW14" i="5" s="1"/>
  <c r="EX14" i="5" s="1"/>
  <c r="EY14" i="5" s="1"/>
  <c r="EZ14" i="5" s="1"/>
  <c r="FA14" i="5" s="1"/>
  <c r="FB14" i="5" s="1"/>
  <c r="FC14" i="5" s="1"/>
  <c r="FD14" i="5" s="1"/>
  <c r="FE14" i="5" s="1"/>
  <c r="FF14" i="5" s="1"/>
  <c r="FG14" i="5" s="1"/>
  <c r="FH14" i="5" s="1"/>
  <c r="FI14" i="5" s="1"/>
  <c r="FJ14" i="5" s="1"/>
  <c r="FK14" i="5" s="1"/>
  <c r="FL14" i="5" s="1"/>
  <c r="FM14" i="5" s="1"/>
  <c r="FN14" i="5" s="1"/>
  <c r="FO14" i="5" s="1"/>
  <c r="FP14" i="5" s="1"/>
  <c r="FQ14" i="5" s="1"/>
  <c r="FR14" i="5" s="1"/>
  <c r="FS14" i="5" s="1"/>
  <c r="FT14" i="5" s="1"/>
  <c r="FU14" i="5" s="1"/>
  <c r="FV14" i="5" s="1"/>
  <c r="FW14" i="5" s="1"/>
  <c r="FX14" i="5" s="1"/>
  <c r="FY14" i="5" s="1"/>
  <c r="FZ14" i="5" s="1"/>
  <c r="GA14" i="5" s="1"/>
  <c r="GB14" i="5" s="1"/>
  <c r="GC14" i="5" s="1"/>
  <c r="GD14" i="5" s="1"/>
  <c r="GE14" i="5" s="1"/>
  <c r="GF14" i="5" s="1"/>
  <c r="GG14" i="5" s="1"/>
  <c r="GH14" i="5" s="1"/>
  <c r="GI14" i="5" s="1"/>
  <c r="GJ14" i="5" s="1"/>
  <c r="GK14" i="5" s="1"/>
  <c r="GL14" i="5" s="1"/>
  <c r="GM14" i="5" s="1"/>
  <c r="GN14" i="5" s="1"/>
  <c r="GO14" i="5" s="1"/>
  <c r="GP14" i="5" s="1"/>
  <c r="GQ14" i="5" s="1"/>
  <c r="GR14" i="5" s="1"/>
  <c r="GS14" i="5" s="1"/>
  <c r="GT14" i="5" s="1"/>
  <c r="GU14" i="5" s="1"/>
  <c r="GV14" i="5" s="1"/>
  <c r="GW14" i="5" s="1"/>
  <c r="GX14" i="5" s="1"/>
  <c r="GY14" i="5" s="1"/>
  <c r="GZ14" i="5" s="1"/>
  <c r="HA14" i="5" s="1"/>
  <c r="HB14" i="5" s="1"/>
  <c r="HC14" i="5" s="1"/>
  <c r="HD14" i="5" s="1"/>
  <c r="HE14" i="5" s="1"/>
  <c r="HF14" i="5" s="1"/>
  <c r="L8" i="5"/>
  <c r="I41" i="5"/>
  <c r="H42" i="5"/>
  <c r="J64" i="5"/>
  <c r="J76" i="5" s="1"/>
  <c r="J16" i="5"/>
  <c r="Y10" i="5"/>
  <c r="Z10" i="5" s="1"/>
  <c r="AA10" i="5" s="1"/>
  <c r="AB10" i="5" s="1"/>
  <c r="AC10" i="5" s="1"/>
  <c r="AD10" i="5" s="1"/>
  <c r="AE10" i="5" s="1"/>
  <c r="AF10" i="5" s="1"/>
  <c r="AG10" i="5" s="1"/>
  <c r="AH10" i="5" s="1"/>
  <c r="AI10" i="5" s="1"/>
  <c r="AJ10" i="5" s="1"/>
  <c r="AK10" i="5" s="1"/>
  <c r="AL10" i="5" s="1"/>
  <c r="AM10" i="5" s="1"/>
  <c r="AN10" i="5" s="1"/>
  <c r="AO10" i="5" s="1"/>
  <c r="AP10" i="5" s="1"/>
  <c r="AQ10" i="5" s="1"/>
  <c r="AR10" i="5" s="1"/>
  <c r="AS10" i="5" s="1"/>
  <c r="AT10" i="5" s="1"/>
  <c r="AU10" i="5" s="1"/>
  <c r="AV10" i="5" s="1"/>
  <c r="AW10" i="5" s="1"/>
  <c r="AX10" i="5" s="1"/>
  <c r="AY10" i="5" s="1"/>
  <c r="AZ10" i="5" s="1"/>
  <c r="BA10" i="5" s="1"/>
  <c r="BB10" i="5" s="1"/>
  <c r="BC10" i="5" s="1"/>
  <c r="BD10" i="5" s="1"/>
  <c r="BE10" i="5" s="1"/>
  <c r="BF10" i="5" s="1"/>
  <c r="BG10" i="5" s="1"/>
  <c r="BH10" i="5" s="1"/>
  <c r="BI10" i="5" s="1"/>
  <c r="BJ10" i="5" s="1"/>
  <c r="BK10" i="5" s="1"/>
  <c r="BL10" i="5" s="1"/>
  <c r="BM10" i="5" s="1"/>
  <c r="BN10" i="5" s="1"/>
  <c r="BO10" i="5" s="1"/>
  <c r="BP10" i="5" s="1"/>
  <c r="BQ10" i="5" s="1"/>
  <c r="BR10" i="5" s="1"/>
  <c r="BS10" i="5" s="1"/>
  <c r="BT10" i="5" s="1"/>
  <c r="BU10" i="5" s="1"/>
  <c r="BV10" i="5" s="1"/>
  <c r="BW10" i="5" s="1"/>
  <c r="BX10" i="5" s="1"/>
  <c r="BY10" i="5" s="1"/>
  <c r="BZ10" i="5" s="1"/>
  <c r="CA10" i="5" s="1"/>
  <c r="CB10" i="5" s="1"/>
  <c r="CC10" i="5" s="1"/>
  <c r="CD10" i="5" s="1"/>
  <c r="CE10" i="5" s="1"/>
  <c r="CF10" i="5" s="1"/>
  <c r="CG10" i="5" s="1"/>
  <c r="CH10" i="5" s="1"/>
  <c r="CI10" i="5" s="1"/>
  <c r="CJ10" i="5" s="1"/>
  <c r="CK10" i="5" s="1"/>
  <c r="CL10" i="5" s="1"/>
  <c r="CM10" i="5" s="1"/>
  <c r="CN10" i="5" s="1"/>
  <c r="CO10" i="5" s="1"/>
  <c r="CP10" i="5" s="1"/>
  <c r="CQ10" i="5" s="1"/>
  <c r="CR10" i="5" s="1"/>
  <c r="CS10" i="5" s="1"/>
  <c r="CT10" i="5" s="1"/>
  <c r="CU10" i="5" s="1"/>
  <c r="CV10" i="5" s="1"/>
  <c r="CW10" i="5" s="1"/>
  <c r="CX10" i="5" s="1"/>
  <c r="CY10" i="5" s="1"/>
  <c r="CZ10" i="5" s="1"/>
  <c r="DA10" i="5" s="1"/>
  <c r="DB10" i="5" s="1"/>
  <c r="DC10" i="5" s="1"/>
  <c r="DD10" i="5" s="1"/>
  <c r="DE10" i="5" s="1"/>
  <c r="DF10" i="5" s="1"/>
  <c r="DG10" i="5" s="1"/>
  <c r="DH10" i="5" s="1"/>
  <c r="DI10" i="5" s="1"/>
  <c r="DJ10" i="5" s="1"/>
  <c r="DK10" i="5" s="1"/>
  <c r="DL10" i="5" s="1"/>
  <c r="DM10" i="5" s="1"/>
  <c r="DN10" i="5" s="1"/>
  <c r="DO10" i="5" s="1"/>
  <c r="DP10" i="5" s="1"/>
  <c r="DQ10" i="5" s="1"/>
  <c r="DR10" i="5" s="1"/>
  <c r="DS10" i="5" s="1"/>
  <c r="DT10" i="5" s="1"/>
  <c r="DU10" i="5" s="1"/>
  <c r="DV10" i="5" s="1"/>
  <c r="DW10" i="5" s="1"/>
  <c r="DX10" i="5" s="1"/>
  <c r="DY10" i="5" s="1"/>
  <c r="DZ10" i="5" s="1"/>
  <c r="EA10" i="5" s="1"/>
  <c r="EB10" i="5" s="1"/>
  <c r="EC10" i="5" s="1"/>
  <c r="ED10" i="5" s="1"/>
  <c r="EE10" i="5" s="1"/>
  <c r="EF10" i="5" s="1"/>
  <c r="EG10" i="5" s="1"/>
  <c r="EH10" i="5" s="1"/>
  <c r="EI10" i="5" s="1"/>
  <c r="EJ10" i="5" s="1"/>
  <c r="EK10" i="5" s="1"/>
  <c r="EL10" i="5" s="1"/>
  <c r="EM10" i="5" s="1"/>
  <c r="EN10" i="5" s="1"/>
  <c r="EO10" i="5" s="1"/>
  <c r="EP10" i="5" s="1"/>
  <c r="EQ10" i="5" s="1"/>
  <c r="ER10" i="5" s="1"/>
  <c r="ES10" i="5" s="1"/>
  <c r="ET10" i="5" s="1"/>
  <c r="EU10" i="5" s="1"/>
  <c r="EV10" i="5" s="1"/>
  <c r="EW10" i="5" s="1"/>
  <c r="EX10" i="5" s="1"/>
  <c r="EY10" i="5" s="1"/>
  <c r="EZ10" i="5" s="1"/>
  <c r="FA10" i="5" s="1"/>
  <c r="FB10" i="5" s="1"/>
  <c r="FC10" i="5" s="1"/>
  <c r="FD10" i="5" s="1"/>
  <c r="FE10" i="5" s="1"/>
  <c r="FF10" i="5" s="1"/>
  <c r="FG10" i="5" s="1"/>
  <c r="FH10" i="5" s="1"/>
  <c r="FI10" i="5" s="1"/>
  <c r="FJ10" i="5" s="1"/>
  <c r="FK10" i="5" s="1"/>
  <c r="FL10" i="5" s="1"/>
  <c r="FM10" i="5" s="1"/>
  <c r="FN10" i="5" s="1"/>
  <c r="FO10" i="5" s="1"/>
  <c r="FP10" i="5" s="1"/>
  <c r="FQ10" i="5" s="1"/>
  <c r="FR10" i="5" s="1"/>
  <c r="FS10" i="5" s="1"/>
  <c r="FT10" i="5" s="1"/>
  <c r="FU10" i="5" s="1"/>
  <c r="FV10" i="5" s="1"/>
  <c r="FW10" i="5" s="1"/>
  <c r="FX10" i="5" s="1"/>
  <c r="FY10" i="5" s="1"/>
  <c r="FZ10" i="5" s="1"/>
  <c r="GA10" i="5" s="1"/>
  <c r="GB10" i="5" s="1"/>
  <c r="GC10" i="5" s="1"/>
  <c r="GD10" i="5" s="1"/>
  <c r="GE10" i="5" s="1"/>
  <c r="GF10" i="5" s="1"/>
  <c r="GG10" i="5" s="1"/>
  <c r="GH10" i="5" s="1"/>
  <c r="GI10" i="5" s="1"/>
  <c r="GJ10" i="5" s="1"/>
  <c r="GK10" i="5" s="1"/>
  <c r="GL10" i="5" s="1"/>
  <c r="GM10" i="5" s="1"/>
  <c r="GN10" i="5" s="1"/>
  <c r="GO10" i="5" s="1"/>
  <c r="GP10" i="5" s="1"/>
  <c r="GQ10" i="5" s="1"/>
  <c r="GR10" i="5" s="1"/>
  <c r="GS10" i="5" s="1"/>
  <c r="GT10" i="5" s="1"/>
  <c r="GU10" i="5" s="1"/>
  <c r="GV10" i="5" s="1"/>
  <c r="GW10" i="5" s="1"/>
  <c r="GX10" i="5" s="1"/>
  <c r="GY10" i="5" s="1"/>
  <c r="GZ10" i="5" s="1"/>
  <c r="HA10" i="5" s="1"/>
  <c r="HB10" i="5" s="1"/>
  <c r="HC10" i="5" s="1"/>
  <c r="HD10" i="5" s="1"/>
  <c r="HE10" i="5" s="1"/>
  <c r="HF10" i="5" s="1"/>
  <c r="L10" i="5"/>
  <c r="X9" i="5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AM9" i="5" s="1"/>
  <c r="AN9" i="5" s="1"/>
  <c r="AO9" i="5" s="1"/>
  <c r="AP9" i="5" s="1"/>
  <c r="AQ9" i="5" s="1"/>
  <c r="AR9" i="5" s="1"/>
  <c r="AS9" i="5" s="1"/>
  <c r="AT9" i="5" s="1"/>
  <c r="AU9" i="5" s="1"/>
  <c r="AV9" i="5" s="1"/>
  <c r="AW9" i="5" s="1"/>
  <c r="AX9" i="5" s="1"/>
  <c r="AY9" i="5" s="1"/>
  <c r="AZ9" i="5" s="1"/>
  <c r="BA9" i="5" s="1"/>
  <c r="BB9" i="5" s="1"/>
  <c r="BC9" i="5" s="1"/>
  <c r="BD9" i="5" s="1"/>
  <c r="BE9" i="5" s="1"/>
  <c r="BF9" i="5" s="1"/>
  <c r="BG9" i="5" s="1"/>
  <c r="BH9" i="5" s="1"/>
  <c r="BI9" i="5" s="1"/>
  <c r="BJ9" i="5" s="1"/>
  <c r="BK9" i="5" s="1"/>
  <c r="BL9" i="5" s="1"/>
  <c r="BM9" i="5" s="1"/>
  <c r="BN9" i="5" s="1"/>
  <c r="BO9" i="5" s="1"/>
  <c r="BP9" i="5" s="1"/>
  <c r="BQ9" i="5" s="1"/>
  <c r="BR9" i="5" s="1"/>
  <c r="BS9" i="5" s="1"/>
  <c r="BT9" i="5" s="1"/>
  <c r="BU9" i="5" s="1"/>
  <c r="BV9" i="5" s="1"/>
  <c r="BW9" i="5" s="1"/>
  <c r="BX9" i="5" s="1"/>
  <c r="BY9" i="5" s="1"/>
  <c r="BZ9" i="5" s="1"/>
  <c r="CA9" i="5" s="1"/>
  <c r="CB9" i="5" s="1"/>
  <c r="CC9" i="5" s="1"/>
  <c r="CD9" i="5" s="1"/>
  <c r="CE9" i="5" s="1"/>
  <c r="CF9" i="5" s="1"/>
  <c r="CG9" i="5" s="1"/>
  <c r="CH9" i="5" s="1"/>
  <c r="CI9" i="5" s="1"/>
  <c r="CJ9" i="5" s="1"/>
  <c r="CK9" i="5" s="1"/>
  <c r="CL9" i="5" s="1"/>
  <c r="CM9" i="5" s="1"/>
  <c r="CN9" i="5" s="1"/>
  <c r="CO9" i="5" s="1"/>
  <c r="CP9" i="5" s="1"/>
  <c r="CQ9" i="5" s="1"/>
  <c r="CR9" i="5" s="1"/>
  <c r="CS9" i="5" s="1"/>
  <c r="CT9" i="5" s="1"/>
  <c r="CU9" i="5" s="1"/>
  <c r="CV9" i="5" s="1"/>
  <c r="CW9" i="5" s="1"/>
  <c r="CX9" i="5" s="1"/>
  <c r="CY9" i="5" s="1"/>
  <c r="CZ9" i="5" s="1"/>
  <c r="DA9" i="5" s="1"/>
  <c r="DB9" i="5" s="1"/>
  <c r="DC9" i="5" s="1"/>
  <c r="DD9" i="5" s="1"/>
  <c r="DE9" i="5" s="1"/>
  <c r="DF9" i="5" s="1"/>
  <c r="DG9" i="5" s="1"/>
  <c r="DH9" i="5" s="1"/>
  <c r="DI9" i="5" s="1"/>
  <c r="DJ9" i="5" s="1"/>
  <c r="DK9" i="5" s="1"/>
  <c r="DL9" i="5" s="1"/>
  <c r="DM9" i="5" s="1"/>
  <c r="DN9" i="5" s="1"/>
  <c r="DO9" i="5" s="1"/>
  <c r="DP9" i="5" s="1"/>
  <c r="DQ9" i="5" s="1"/>
  <c r="DR9" i="5" s="1"/>
  <c r="DS9" i="5" s="1"/>
  <c r="DT9" i="5" s="1"/>
  <c r="DU9" i="5" s="1"/>
  <c r="DV9" i="5" s="1"/>
  <c r="DW9" i="5" s="1"/>
  <c r="DX9" i="5" s="1"/>
  <c r="DY9" i="5" s="1"/>
  <c r="DZ9" i="5" s="1"/>
  <c r="EA9" i="5" s="1"/>
  <c r="EB9" i="5" s="1"/>
  <c r="EC9" i="5" s="1"/>
  <c r="ED9" i="5" s="1"/>
  <c r="EE9" i="5" s="1"/>
  <c r="EF9" i="5" s="1"/>
  <c r="EG9" i="5" s="1"/>
  <c r="EH9" i="5" s="1"/>
  <c r="EI9" i="5" s="1"/>
  <c r="EJ9" i="5" s="1"/>
  <c r="EK9" i="5" s="1"/>
  <c r="EL9" i="5" s="1"/>
  <c r="EM9" i="5" s="1"/>
  <c r="EN9" i="5" s="1"/>
  <c r="EO9" i="5" s="1"/>
  <c r="EP9" i="5" s="1"/>
  <c r="EQ9" i="5" s="1"/>
  <c r="ER9" i="5" s="1"/>
  <c r="ES9" i="5" s="1"/>
  <c r="ET9" i="5" s="1"/>
  <c r="EU9" i="5" s="1"/>
  <c r="EV9" i="5" s="1"/>
  <c r="EW9" i="5" s="1"/>
  <c r="EX9" i="5" s="1"/>
  <c r="EY9" i="5" s="1"/>
  <c r="EZ9" i="5" s="1"/>
  <c r="FA9" i="5" s="1"/>
  <c r="FB9" i="5" s="1"/>
  <c r="FC9" i="5" s="1"/>
  <c r="FD9" i="5" s="1"/>
  <c r="FE9" i="5" s="1"/>
  <c r="FF9" i="5" s="1"/>
  <c r="FG9" i="5" s="1"/>
  <c r="FH9" i="5" s="1"/>
  <c r="FI9" i="5" s="1"/>
  <c r="FJ9" i="5" s="1"/>
  <c r="FK9" i="5" s="1"/>
  <c r="FL9" i="5" s="1"/>
  <c r="FM9" i="5" s="1"/>
  <c r="FN9" i="5" s="1"/>
  <c r="FO9" i="5" s="1"/>
  <c r="FP9" i="5" s="1"/>
  <c r="FQ9" i="5" s="1"/>
  <c r="FR9" i="5" s="1"/>
  <c r="FS9" i="5" s="1"/>
  <c r="FT9" i="5" s="1"/>
  <c r="FU9" i="5" s="1"/>
  <c r="FV9" i="5" s="1"/>
  <c r="FW9" i="5" s="1"/>
  <c r="FX9" i="5" s="1"/>
  <c r="FY9" i="5" s="1"/>
  <c r="FZ9" i="5" s="1"/>
  <c r="GA9" i="5" s="1"/>
  <c r="GB9" i="5" s="1"/>
  <c r="GC9" i="5" s="1"/>
  <c r="GD9" i="5" s="1"/>
  <c r="GE9" i="5" s="1"/>
  <c r="GF9" i="5" s="1"/>
  <c r="GG9" i="5" s="1"/>
  <c r="GH9" i="5" s="1"/>
  <c r="GI9" i="5" s="1"/>
  <c r="GJ9" i="5" s="1"/>
  <c r="GK9" i="5" s="1"/>
  <c r="GL9" i="5" s="1"/>
  <c r="GM9" i="5" s="1"/>
  <c r="GN9" i="5" s="1"/>
  <c r="GO9" i="5" s="1"/>
  <c r="GP9" i="5" s="1"/>
  <c r="GQ9" i="5" s="1"/>
  <c r="GR9" i="5" s="1"/>
  <c r="GS9" i="5" s="1"/>
  <c r="GT9" i="5" s="1"/>
  <c r="GU9" i="5" s="1"/>
  <c r="GV9" i="5" s="1"/>
  <c r="GW9" i="5" s="1"/>
  <c r="GX9" i="5" s="1"/>
  <c r="GY9" i="5" s="1"/>
  <c r="GZ9" i="5" s="1"/>
  <c r="HA9" i="5" s="1"/>
  <c r="HB9" i="5" s="1"/>
  <c r="HC9" i="5" s="1"/>
  <c r="HD9" i="5" s="1"/>
  <c r="HE9" i="5" s="1"/>
  <c r="HF9" i="5" s="1"/>
  <c r="L9" i="5" s="1"/>
  <c r="X39" i="5"/>
  <c r="X6" i="5"/>
  <c r="Y6" i="5" s="1"/>
  <c r="Z6" i="5" s="1"/>
  <c r="AA6" i="5" s="1"/>
  <c r="AB6" i="5" s="1"/>
  <c r="AC6" i="5" s="1"/>
  <c r="AD6" i="5" s="1"/>
  <c r="AE6" i="5" s="1"/>
  <c r="AF6" i="5" s="1"/>
  <c r="AG6" i="5" s="1"/>
  <c r="AH6" i="5" s="1"/>
  <c r="AI6" i="5" s="1"/>
  <c r="AJ6" i="5" s="1"/>
  <c r="AK6" i="5" s="1"/>
  <c r="AL6" i="5" s="1"/>
  <c r="AM6" i="5" s="1"/>
  <c r="AN6" i="5" s="1"/>
  <c r="AO6" i="5" s="1"/>
  <c r="AP6" i="5" s="1"/>
  <c r="AQ6" i="5" s="1"/>
  <c r="AR6" i="5" s="1"/>
  <c r="AS6" i="5" s="1"/>
  <c r="AT6" i="5" s="1"/>
  <c r="AU6" i="5" s="1"/>
  <c r="AV6" i="5" s="1"/>
  <c r="AW6" i="5" s="1"/>
  <c r="AX6" i="5" s="1"/>
  <c r="AY6" i="5" s="1"/>
  <c r="AZ6" i="5" s="1"/>
  <c r="BA6" i="5" s="1"/>
  <c r="BB6" i="5" s="1"/>
  <c r="BC6" i="5" s="1"/>
  <c r="BD6" i="5" s="1"/>
  <c r="BE6" i="5" s="1"/>
  <c r="BF6" i="5" s="1"/>
  <c r="BG6" i="5" s="1"/>
  <c r="BH6" i="5" s="1"/>
  <c r="BI6" i="5" s="1"/>
  <c r="BJ6" i="5" s="1"/>
  <c r="BK6" i="5" s="1"/>
  <c r="BL6" i="5" s="1"/>
  <c r="BM6" i="5" s="1"/>
  <c r="BN6" i="5" s="1"/>
  <c r="BO6" i="5" s="1"/>
  <c r="BP6" i="5" s="1"/>
  <c r="BQ6" i="5" s="1"/>
  <c r="BR6" i="5" s="1"/>
  <c r="BS6" i="5" s="1"/>
  <c r="BT6" i="5" s="1"/>
  <c r="BU6" i="5" s="1"/>
  <c r="BV6" i="5" s="1"/>
  <c r="BW6" i="5" s="1"/>
  <c r="BX6" i="5" s="1"/>
  <c r="BY6" i="5" s="1"/>
  <c r="BZ6" i="5" s="1"/>
  <c r="CA6" i="5" s="1"/>
  <c r="CB6" i="5" s="1"/>
  <c r="CC6" i="5" s="1"/>
  <c r="CD6" i="5" s="1"/>
  <c r="CE6" i="5" s="1"/>
  <c r="CF6" i="5" s="1"/>
  <c r="CG6" i="5" s="1"/>
  <c r="CH6" i="5" s="1"/>
  <c r="CI6" i="5" s="1"/>
  <c r="CJ6" i="5" s="1"/>
  <c r="CK6" i="5" s="1"/>
  <c r="CL6" i="5" s="1"/>
  <c r="CM6" i="5" s="1"/>
  <c r="CN6" i="5" s="1"/>
  <c r="CO6" i="5" s="1"/>
  <c r="CP6" i="5" s="1"/>
  <c r="CQ6" i="5" s="1"/>
  <c r="CR6" i="5" s="1"/>
  <c r="CS6" i="5" s="1"/>
  <c r="CT6" i="5" s="1"/>
  <c r="CU6" i="5" s="1"/>
  <c r="CV6" i="5" s="1"/>
  <c r="CW6" i="5" s="1"/>
  <c r="CX6" i="5" s="1"/>
  <c r="CY6" i="5" s="1"/>
  <c r="CZ6" i="5" s="1"/>
  <c r="DA6" i="5" s="1"/>
  <c r="DB6" i="5" s="1"/>
  <c r="DC6" i="5" s="1"/>
  <c r="DD6" i="5" s="1"/>
  <c r="DE6" i="5" s="1"/>
  <c r="DF6" i="5" s="1"/>
  <c r="DG6" i="5" s="1"/>
  <c r="DH6" i="5" s="1"/>
  <c r="DI6" i="5" s="1"/>
  <c r="DJ6" i="5" s="1"/>
  <c r="DK6" i="5" s="1"/>
  <c r="DL6" i="5" s="1"/>
  <c r="DM6" i="5" s="1"/>
  <c r="DN6" i="5" s="1"/>
  <c r="DO6" i="5" s="1"/>
  <c r="DP6" i="5" s="1"/>
  <c r="DQ6" i="5" s="1"/>
  <c r="DR6" i="5" s="1"/>
  <c r="DS6" i="5" s="1"/>
  <c r="DT6" i="5" s="1"/>
  <c r="DU6" i="5" s="1"/>
  <c r="DV6" i="5" s="1"/>
  <c r="DW6" i="5" s="1"/>
  <c r="DX6" i="5" s="1"/>
  <c r="DY6" i="5" s="1"/>
  <c r="DZ6" i="5" s="1"/>
  <c r="EA6" i="5" s="1"/>
  <c r="EB6" i="5" s="1"/>
  <c r="EC6" i="5" s="1"/>
  <c r="ED6" i="5" s="1"/>
  <c r="EE6" i="5" s="1"/>
  <c r="EF6" i="5" s="1"/>
  <c r="EG6" i="5" s="1"/>
  <c r="EH6" i="5" s="1"/>
  <c r="EI6" i="5" s="1"/>
  <c r="EJ6" i="5" s="1"/>
  <c r="EK6" i="5" s="1"/>
  <c r="EL6" i="5" s="1"/>
  <c r="EM6" i="5" s="1"/>
  <c r="EN6" i="5" s="1"/>
  <c r="EO6" i="5" s="1"/>
  <c r="EP6" i="5" s="1"/>
  <c r="EQ6" i="5" s="1"/>
  <c r="ER6" i="5" s="1"/>
  <c r="ES6" i="5" s="1"/>
  <c r="ET6" i="5" s="1"/>
  <c r="EU6" i="5" s="1"/>
  <c r="EV6" i="5" s="1"/>
  <c r="EW6" i="5" s="1"/>
  <c r="EX6" i="5" s="1"/>
  <c r="EY6" i="5" s="1"/>
  <c r="EZ6" i="5" s="1"/>
  <c r="FA6" i="5" s="1"/>
  <c r="FB6" i="5" s="1"/>
  <c r="FC6" i="5" s="1"/>
  <c r="FD6" i="5" s="1"/>
  <c r="FE6" i="5" s="1"/>
  <c r="FF6" i="5" s="1"/>
  <c r="FG6" i="5" s="1"/>
  <c r="FH6" i="5" s="1"/>
  <c r="FI6" i="5" s="1"/>
  <c r="FJ6" i="5" s="1"/>
  <c r="FK6" i="5" s="1"/>
  <c r="FL6" i="5" s="1"/>
  <c r="FM6" i="5" s="1"/>
  <c r="FN6" i="5" s="1"/>
  <c r="FO6" i="5" s="1"/>
  <c r="FP6" i="5" s="1"/>
  <c r="FQ6" i="5" s="1"/>
  <c r="FR6" i="5" s="1"/>
  <c r="FS6" i="5" s="1"/>
  <c r="FT6" i="5" s="1"/>
  <c r="FU6" i="5" s="1"/>
  <c r="FV6" i="5" s="1"/>
  <c r="FW6" i="5" s="1"/>
  <c r="FX6" i="5" s="1"/>
  <c r="FY6" i="5" s="1"/>
  <c r="FZ6" i="5" s="1"/>
  <c r="GA6" i="5" s="1"/>
  <c r="GB6" i="5" s="1"/>
  <c r="GC6" i="5" s="1"/>
  <c r="GD6" i="5" s="1"/>
  <c r="GE6" i="5" s="1"/>
  <c r="GF6" i="5" s="1"/>
  <c r="GG6" i="5" s="1"/>
  <c r="GH6" i="5" s="1"/>
  <c r="GI6" i="5" s="1"/>
  <c r="GJ6" i="5" s="1"/>
  <c r="GK6" i="5" s="1"/>
  <c r="GL6" i="5" s="1"/>
  <c r="GM6" i="5" s="1"/>
  <c r="GN6" i="5" s="1"/>
  <c r="GO6" i="5" s="1"/>
  <c r="GP6" i="5" s="1"/>
  <c r="GQ6" i="5" s="1"/>
  <c r="GR6" i="5" s="1"/>
  <c r="GS6" i="5" s="1"/>
  <c r="GT6" i="5" s="1"/>
  <c r="GU6" i="5" s="1"/>
  <c r="GV6" i="5" s="1"/>
  <c r="GW6" i="5" s="1"/>
  <c r="GX6" i="5" s="1"/>
  <c r="GY6" i="5" s="1"/>
  <c r="GZ6" i="5" s="1"/>
  <c r="HA6" i="5" s="1"/>
  <c r="HB6" i="5" s="1"/>
  <c r="HC6" i="5" s="1"/>
  <c r="HD6" i="5" s="1"/>
  <c r="HE6" i="5" s="1"/>
  <c r="HF6" i="5" s="1"/>
  <c r="L6" i="5" s="1"/>
  <c r="X67" i="5"/>
  <c r="Y67" i="5" s="1"/>
  <c r="Z67" i="5" s="1"/>
  <c r="AA67" i="5" s="1"/>
  <c r="AB67" i="5" s="1"/>
  <c r="AC67" i="5" s="1"/>
  <c r="AD67" i="5" s="1"/>
  <c r="AE67" i="5" s="1"/>
  <c r="AF67" i="5" s="1"/>
  <c r="AG67" i="5" s="1"/>
  <c r="AH67" i="5" s="1"/>
  <c r="AI67" i="5" s="1"/>
  <c r="AJ67" i="5" s="1"/>
  <c r="AK67" i="5" s="1"/>
  <c r="AL67" i="5" s="1"/>
  <c r="AM67" i="5" s="1"/>
  <c r="AN67" i="5" s="1"/>
  <c r="AO67" i="5" s="1"/>
  <c r="AP67" i="5" s="1"/>
  <c r="AQ67" i="5" s="1"/>
  <c r="AR67" i="5" s="1"/>
  <c r="AS67" i="5" s="1"/>
  <c r="AT67" i="5" s="1"/>
  <c r="AU67" i="5" s="1"/>
  <c r="AV67" i="5" s="1"/>
  <c r="AW67" i="5" s="1"/>
  <c r="AX67" i="5" s="1"/>
  <c r="AY67" i="5" s="1"/>
  <c r="AZ67" i="5" s="1"/>
  <c r="BA67" i="5" s="1"/>
  <c r="BB67" i="5" s="1"/>
  <c r="BC67" i="5" s="1"/>
  <c r="BD67" i="5" s="1"/>
  <c r="BE67" i="5" s="1"/>
  <c r="BF67" i="5" s="1"/>
  <c r="BG67" i="5" s="1"/>
  <c r="BH67" i="5" s="1"/>
  <c r="BI67" i="5" s="1"/>
  <c r="BJ67" i="5" s="1"/>
  <c r="BK67" i="5" s="1"/>
  <c r="BL67" i="5" s="1"/>
  <c r="BM67" i="5" s="1"/>
  <c r="BN67" i="5" s="1"/>
  <c r="BO67" i="5" s="1"/>
  <c r="BP67" i="5" s="1"/>
  <c r="BQ67" i="5" s="1"/>
  <c r="BR67" i="5" s="1"/>
  <c r="BS67" i="5" s="1"/>
  <c r="BT67" i="5" s="1"/>
  <c r="BU67" i="5" s="1"/>
  <c r="BV67" i="5" s="1"/>
  <c r="BW67" i="5" s="1"/>
  <c r="BX67" i="5" s="1"/>
  <c r="BY67" i="5" s="1"/>
  <c r="BZ67" i="5" s="1"/>
  <c r="CA67" i="5" s="1"/>
  <c r="CB67" i="5" s="1"/>
  <c r="CC67" i="5" s="1"/>
  <c r="CD67" i="5" s="1"/>
  <c r="CE67" i="5" s="1"/>
  <c r="CF67" i="5" s="1"/>
  <c r="CG67" i="5" s="1"/>
  <c r="CH67" i="5" s="1"/>
  <c r="CI67" i="5" s="1"/>
  <c r="CJ67" i="5" s="1"/>
  <c r="CK67" i="5" s="1"/>
  <c r="CL67" i="5" s="1"/>
  <c r="CM67" i="5" s="1"/>
  <c r="CN67" i="5" s="1"/>
  <c r="CO67" i="5" s="1"/>
  <c r="CP67" i="5" s="1"/>
  <c r="CQ67" i="5" s="1"/>
  <c r="CR67" i="5" s="1"/>
  <c r="CS67" i="5" s="1"/>
  <c r="CT67" i="5" s="1"/>
  <c r="CU67" i="5" s="1"/>
  <c r="CV67" i="5" s="1"/>
  <c r="CW67" i="5" s="1"/>
  <c r="CX67" i="5" s="1"/>
  <c r="CY67" i="5" s="1"/>
  <c r="CZ67" i="5" s="1"/>
  <c r="DA67" i="5" s="1"/>
  <c r="DB67" i="5" s="1"/>
  <c r="DC67" i="5" s="1"/>
  <c r="DD67" i="5" s="1"/>
  <c r="DE67" i="5" s="1"/>
  <c r="DF67" i="5" s="1"/>
  <c r="DG67" i="5" s="1"/>
  <c r="DH67" i="5" s="1"/>
  <c r="DI67" i="5" s="1"/>
  <c r="DJ67" i="5" s="1"/>
  <c r="DK67" i="5" s="1"/>
  <c r="DL67" i="5" s="1"/>
  <c r="DM67" i="5" s="1"/>
  <c r="DN67" i="5" s="1"/>
  <c r="DO67" i="5" s="1"/>
  <c r="DP67" i="5" s="1"/>
  <c r="DQ67" i="5" s="1"/>
  <c r="DR67" i="5" s="1"/>
  <c r="DS67" i="5" s="1"/>
  <c r="DT67" i="5" s="1"/>
  <c r="DU67" i="5" s="1"/>
  <c r="DV67" i="5" s="1"/>
  <c r="DW67" i="5" s="1"/>
  <c r="DX67" i="5" s="1"/>
  <c r="DY67" i="5" s="1"/>
  <c r="DZ67" i="5" s="1"/>
  <c r="EA67" i="5" s="1"/>
  <c r="EB67" i="5" s="1"/>
  <c r="EC67" i="5" s="1"/>
  <c r="ED67" i="5" s="1"/>
  <c r="EE67" i="5" s="1"/>
  <c r="EF67" i="5" s="1"/>
  <c r="EG67" i="5" s="1"/>
  <c r="EH67" i="5" s="1"/>
  <c r="EI67" i="5" s="1"/>
  <c r="EJ67" i="5" s="1"/>
  <c r="EK67" i="5" s="1"/>
  <c r="EL67" i="5" s="1"/>
  <c r="EM67" i="5" s="1"/>
  <c r="EN67" i="5" s="1"/>
  <c r="EO67" i="5" s="1"/>
  <c r="EP67" i="5" s="1"/>
  <c r="EQ67" i="5" s="1"/>
  <c r="ER67" i="5" s="1"/>
  <c r="ES67" i="5" s="1"/>
  <c r="ET67" i="5" s="1"/>
  <c r="EU67" i="5" s="1"/>
  <c r="EV67" i="5" s="1"/>
  <c r="EW67" i="5" s="1"/>
  <c r="EX67" i="5" s="1"/>
  <c r="EY67" i="5" s="1"/>
  <c r="EZ67" i="5" s="1"/>
  <c r="FA67" i="5" s="1"/>
  <c r="FB67" i="5" s="1"/>
  <c r="FC67" i="5" s="1"/>
  <c r="FD67" i="5" s="1"/>
  <c r="FE67" i="5" s="1"/>
  <c r="FF67" i="5" s="1"/>
  <c r="FG67" i="5" s="1"/>
  <c r="FH67" i="5" s="1"/>
  <c r="FI67" i="5" s="1"/>
  <c r="FJ67" i="5" s="1"/>
  <c r="FK67" i="5" s="1"/>
  <c r="FL67" i="5" s="1"/>
  <c r="FM67" i="5" s="1"/>
  <c r="FN67" i="5" s="1"/>
  <c r="FO67" i="5" s="1"/>
  <c r="FP67" i="5" s="1"/>
  <c r="FQ67" i="5" s="1"/>
  <c r="FR67" i="5" s="1"/>
  <c r="FS67" i="5" s="1"/>
  <c r="FT67" i="5" s="1"/>
  <c r="FU67" i="5" s="1"/>
  <c r="FV67" i="5" s="1"/>
  <c r="FW67" i="5" s="1"/>
  <c r="FX67" i="5" s="1"/>
  <c r="FY67" i="5" s="1"/>
  <c r="FZ67" i="5" s="1"/>
  <c r="GA67" i="5" s="1"/>
  <c r="GB67" i="5" s="1"/>
  <c r="GC67" i="5" s="1"/>
  <c r="GD67" i="5" s="1"/>
  <c r="GE67" i="5" s="1"/>
  <c r="GF67" i="5" s="1"/>
  <c r="GG67" i="5" s="1"/>
  <c r="GH67" i="5" s="1"/>
  <c r="GI67" i="5" s="1"/>
  <c r="GJ67" i="5" s="1"/>
  <c r="GK67" i="5" s="1"/>
  <c r="GL67" i="5" s="1"/>
  <c r="GM67" i="5" s="1"/>
  <c r="GN67" i="5" s="1"/>
  <c r="GO67" i="5" s="1"/>
  <c r="GP67" i="5" s="1"/>
  <c r="GQ67" i="5" s="1"/>
  <c r="GR67" i="5" s="1"/>
  <c r="GS67" i="5" s="1"/>
  <c r="GT67" i="5" s="1"/>
  <c r="GU67" i="5" s="1"/>
  <c r="GV67" i="5" s="1"/>
  <c r="GW67" i="5" s="1"/>
  <c r="GX67" i="5" s="1"/>
  <c r="GY67" i="5" s="1"/>
  <c r="GZ67" i="5" s="1"/>
  <c r="HA67" i="5" s="1"/>
  <c r="HB67" i="5" s="1"/>
  <c r="HC67" i="5" s="1"/>
  <c r="HD67" i="5" s="1"/>
  <c r="HE67" i="5" s="1"/>
  <c r="HF67" i="5" s="1"/>
  <c r="X13" i="5"/>
  <c r="Y13" i="5" s="1"/>
  <c r="Z13" i="5" s="1"/>
  <c r="AA13" i="5" s="1"/>
  <c r="AB13" i="5" s="1"/>
  <c r="AC13" i="5" s="1"/>
  <c r="AD13" i="5" s="1"/>
  <c r="AE13" i="5" s="1"/>
  <c r="AF13" i="5" s="1"/>
  <c r="AG13" i="5" s="1"/>
  <c r="AH13" i="5" s="1"/>
  <c r="AI13" i="5" s="1"/>
  <c r="AJ13" i="5" s="1"/>
  <c r="AK13" i="5" s="1"/>
  <c r="AL13" i="5" s="1"/>
  <c r="AM13" i="5" s="1"/>
  <c r="AN13" i="5" s="1"/>
  <c r="AO13" i="5" s="1"/>
  <c r="AP13" i="5" s="1"/>
  <c r="AQ13" i="5" s="1"/>
  <c r="AR13" i="5" s="1"/>
  <c r="AS13" i="5" s="1"/>
  <c r="AT13" i="5" s="1"/>
  <c r="AU13" i="5" s="1"/>
  <c r="AV13" i="5" s="1"/>
  <c r="AW13" i="5" s="1"/>
  <c r="AX13" i="5" s="1"/>
  <c r="AY13" i="5" s="1"/>
  <c r="AZ13" i="5" s="1"/>
  <c r="BA13" i="5" s="1"/>
  <c r="BB13" i="5" s="1"/>
  <c r="BC13" i="5" s="1"/>
  <c r="BD13" i="5" s="1"/>
  <c r="BE13" i="5" s="1"/>
  <c r="BF13" i="5" s="1"/>
  <c r="BG13" i="5" s="1"/>
  <c r="BH13" i="5" s="1"/>
  <c r="BI13" i="5" s="1"/>
  <c r="BJ13" i="5" s="1"/>
  <c r="BK13" i="5" s="1"/>
  <c r="BL13" i="5" s="1"/>
  <c r="BM13" i="5" s="1"/>
  <c r="BN13" i="5" s="1"/>
  <c r="BO13" i="5" s="1"/>
  <c r="BP13" i="5" s="1"/>
  <c r="BQ13" i="5" s="1"/>
  <c r="BR13" i="5" s="1"/>
  <c r="BS13" i="5" s="1"/>
  <c r="BT13" i="5" s="1"/>
  <c r="BU13" i="5" s="1"/>
  <c r="BV13" i="5" s="1"/>
  <c r="BW13" i="5" s="1"/>
  <c r="BX13" i="5" s="1"/>
  <c r="BY13" i="5" s="1"/>
  <c r="BZ13" i="5" s="1"/>
  <c r="CA13" i="5" s="1"/>
  <c r="CB13" i="5" s="1"/>
  <c r="CC13" i="5" s="1"/>
  <c r="CD13" i="5" s="1"/>
  <c r="CE13" i="5" s="1"/>
  <c r="CF13" i="5" s="1"/>
  <c r="CG13" i="5" s="1"/>
  <c r="CH13" i="5" s="1"/>
  <c r="CI13" i="5" s="1"/>
  <c r="CJ13" i="5" s="1"/>
  <c r="CK13" i="5" s="1"/>
  <c r="CL13" i="5" s="1"/>
  <c r="CM13" i="5" s="1"/>
  <c r="CN13" i="5" s="1"/>
  <c r="CO13" i="5" s="1"/>
  <c r="CP13" i="5" s="1"/>
  <c r="CQ13" i="5" s="1"/>
  <c r="CR13" i="5" s="1"/>
  <c r="CS13" i="5" s="1"/>
  <c r="CT13" i="5" s="1"/>
  <c r="CU13" i="5" s="1"/>
  <c r="CV13" i="5" s="1"/>
  <c r="CW13" i="5" s="1"/>
  <c r="CX13" i="5" s="1"/>
  <c r="CY13" i="5" s="1"/>
  <c r="CZ13" i="5" s="1"/>
  <c r="DA13" i="5" s="1"/>
  <c r="DB13" i="5" s="1"/>
  <c r="DC13" i="5" s="1"/>
  <c r="DD13" i="5" s="1"/>
  <c r="DE13" i="5" s="1"/>
  <c r="DF13" i="5" s="1"/>
  <c r="DG13" i="5" s="1"/>
  <c r="DH13" i="5" s="1"/>
  <c r="DI13" i="5" s="1"/>
  <c r="DJ13" i="5" s="1"/>
  <c r="DK13" i="5" s="1"/>
  <c r="DL13" i="5" s="1"/>
  <c r="DM13" i="5" s="1"/>
  <c r="DN13" i="5" s="1"/>
  <c r="DO13" i="5" s="1"/>
  <c r="DP13" i="5" s="1"/>
  <c r="DQ13" i="5" s="1"/>
  <c r="DR13" i="5" s="1"/>
  <c r="DS13" i="5" s="1"/>
  <c r="DT13" i="5" s="1"/>
  <c r="DU13" i="5" s="1"/>
  <c r="DV13" i="5" s="1"/>
  <c r="DW13" i="5" s="1"/>
  <c r="DX13" i="5" s="1"/>
  <c r="DY13" i="5" s="1"/>
  <c r="DZ13" i="5" s="1"/>
  <c r="EA13" i="5" s="1"/>
  <c r="EB13" i="5" s="1"/>
  <c r="EC13" i="5" s="1"/>
  <c r="ED13" i="5" s="1"/>
  <c r="EE13" i="5" s="1"/>
  <c r="EF13" i="5" s="1"/>
  <c r="EG13" i="5" s="1"/>
  <c r="EH13" i="5" s="1"/>
  <c r="EI13" i="5" s="1"/>
  <c r="EJ13" i="5" s="1"/>
  <c r="EK13" i="5" s="1"/>
  <c r="EL13" i="5" s="1"/>
  <c r="EM13" i="5" s="1"/>
  <c r="EN13" i="5" s="1"/>
  <c r="EO13" i="5" s="1"/>
  <c r="EP13" i="5" s="1"/>
  <c r="EQ13" i="5" s="1"/>
  <c r="ER13" i="5" s="1"/>
  <c r="ES13" i="5" s="1"/>
  <c r="ET13" i="5" s="1"/>
  <c r="EU13" i="5" s="1"/>
  <c r="EV13" i="5" s="1"/>
  <c r="EW13" i="5" s="1"/>
  <c r="EX13" i="5" s="1"/>
  <c r="EY13" i="5" s="1"/>
  <c r="EZ13" i="5" s="1"/>
  <c r="FA13" i="5" s="1"/>
  <c r="FB13" i="5" s="1"/>
  <c r="FC13" i="5" s="1"/>
  <c r="FD13" i="5" s="1"/>
  <c r="FE13" i="5" s="1"/>
  <c r="FF13" i="5" s="1"/>
  <c r="FG13" i="5" s="1"/>
  <c r="FH13" i="5" s="1"/>
  <c r="FI13" i="5" s="1"/>
  <c r="FJ13" i="5" s="1"/>
  <c r="FK13" i="5" s="1"/>
  <c r="FL13" i="5" s="1"/>
  <c r="FM13" i="5" s="1"/>
  <c r="FN13" i="5" s="1"/>
  <c r="FO13" i="5" s="1"/>
  <c r="FP13" i="5" s="1"/>
  <c r="FQ13" i="5" s="1"/>
  <c r="FR13" i="5" s="1"/>
  <c r="FS13" i="5" s="1"/>
  <c r="FT13" i="5" s="1"/>
  <c r="FU13" i="5" s="1"/>
  <c r="FV13" i="5" s="1"/>
  <c r="FW13" i="5" s="1"/>
  <c r="FX13" i="5" s="1"/>
  <c r="FY13" i="5" s="1"/>
  <c r="FZ13" i="5" s="1"/>
  <c r="GA13" i="5" s="1"/>
  <c r="GB13" i="5" s="1"/>
  <c r="GC13" i="5" s="1"/>
  <c r="GD13" i="5" s="1"/>
  <c r="GE13" i="5" s="1"/>
  <c r="GF13" i="5" s="1"/>
  <c r="GG13" i="5" s="1"/>
  <c r="GH13" i="5" s="1"/>
  <c r="GI13" i="5" s="1"/>
  <c r="GJ13" i="5" s="1"/>
  <c r="GK13" i="5" s="1"/>
  <c r="GL13" i="5" s="1"/>
  <c r="GM13" i="5" s="1"/>
  <c r="GN13" i="5" s="1"/>
  <c r="GO13" i="5" s="1"/>
  <c r="GP13" i="5" s="1"/>
  <c r="GQ13" i="5" s="1"/>
  <c r="GR13" i="5" s="1"/>
  <c r="GS13" i="5" s="1"/>
  <c r="GT13" i="5" s="1"/>
  <c r="GU13" i="5" s="1"/>
  <c r="GV13" i="5" s="1"/>
  <c r="GW13" i="5" s="1"/>
  <c r="GX13" i="5" s="1"/>
  <c r="GY13" i="5" s="1"/>
  <c r="GZ13" i="5" s="1"/>
  <c r="HA13" i="5" s="1"/>
  <c r="HB13" i="5" s="1"/>
  <c r="HC13" i="5" s="1"/>
  <c r="HD13" i="5" s="1"/>
  <c r="HE13" i="5" s="1"/>
  <c r="HF13" i="5" s="1"/>
  <c r="L13" i="5" s="1"/>
  <c r="Y11" i="3"/>
  <c r="Z11" i="3" s="1"/>
  <c r="AA11" i="3" s="1"/>
  <c r="AB11" i="3" s="1"/>
  <c r="AC11" i="3" s="1"/>
  <c r="AD11" i="3" s="1"/>
  <c r="AE11" i="3" s="1"/>
  <c r="AF11" i="3" s="1"/>
  <c r="AG11" i="3" s="1"/>
  <c r="AH11" i="3" s="1"/>
  <c r="AI11" i="3" s="1"/>
  <c r="AJ11" i="3" s="1"/>
  <c r="AK11" i="3" s="1"/>
  <c r="AL11" i="3" s="1"/>
  <c r="AM11" i="3" s="1"/>
  <c r="AN11" i="3" s="1"/>
  <c r="AO11" i="3" s="1"/>
  <c r="AP11" i="3" s="1"/>
  <c r="AQ11" i="3" s="1"/>
  <c r="AR11" i="3" s="1"/>
  <c r="AS11" i="3" s="1"/>
  <c r="AT11" i="3" s="1"/>
  <c r="AU11" i="3" s="1"/>
  <c r="AV11" i="3" s="1"/>
  <c r="AW11" i="3" s="1"/>
  <c r="AX11" i="3" s="1"/>
  <c r="AY11" i="3" s="1"/>
  <c r="AZ11" i="3" s="1"/>
  <c r="BA11" i="3" s="1"/>
  <c r="BB11" i="3" s="1"/>
  <c r="BC11" i="3" s="1"/>
  <c r="BD11" i="3" s="1"/>
  <c r="BE11" i="3" s="1"/>
  <c r="BF11" i="3" s="1"/>
  <c r="BG11" i="3" s="1"/>
  <c r="BH11" i="3" s="1"/>
  <c r="BI11" i="3" s="1"/>
  <c r="BJ11" i="3" s="1"/>
  <c r="BK11" i="3" s="1"/>
  <c r="BL11" i="3" s="1"/>
  <c r="BM11" i="3" s="1"/>
  <c r="BN11" i="3" s="1"/>
  <c r="BO11" i="3" s="1"/>
  <c r="BP11" i="3" s="1"/>
  <c r="BQ11" i="3" s="1"/>
  <c r="BR11" i="3" s="1"/>
  <c r="BS11" i="3" s="1"/>
  <c r="BT11" i="3" s="1"/>
  <c r="BU11" i="3" s="1"/>
  <c r="BV11" i="3" s="1"/>
  <c r="BW11" i="3" s="1"/>
  <c r="BX11" i="3" s="1"/>
  <c r="BY11" i="3" s="1"/>
  <c r="BZ11" i="3" s="1"/>
  <c r="CA11" i="3" s="1"/>
  <c r="CB11" i="3" s="1"/>
  <c r="CC11" i="3" s="1"/>
  <c r="CD11" i="3" s="1"/>
  <c r="CE11" i="3" s="1"/>
  <c r="CF11" i="3" s="1"/>
  <c r="CG11" i="3" s="1"/>
  <c r="CH11" i="3" s="1"/>
  <c r="CI11" i="3" s="1"/>
  <c r="CJ11" i="3" s="1"/>
  <c r="CK11" i="3" s="1"/>
  <c r="CL11" i="3" s="1"/>
  <c r="CM11" i="3" s="1"/>
  <c r="CN11" i="3" s="1"/>
  <c r="CO11" i="3" s="1"/>
  <c r="CP11" i="3" s="1"/>
  <c r="CQ11" i="3" s="1"/>
  <c r="CR11" i="3" s="1"/>
  <c r="CS11" i="3" s="1"/>
  <c r="CT11" i="3" s="1"/>
  <c r="CU11" i="3" s="1"/>
  <c r="CV11" i="3" s="1"/>
  <c r="CW11" i="3" s="1"/>
  <c r="CX11" i="3" s="1"/>
  <c r="CY11" i="3" s="1"/>
  <c r="CZ11" i="3" s="1"/>
  <c r="DA11" i="3" s="1"/>
  <c r="DB11" i="3" s="1"/>
  <c r="DC11" i="3" s="1"/>
  <c r="DD11" i="3" s="1"/>
  <c r="DE11" i="3" s="1"/>
  <c r="DF11" i="3" s="1"/>
  <c r="DG11" i="3" s="1"/>
  <c r="DH11" i="3" s="1"/>
  <c r="DI11" i="3" s="1"/>
  <c r="DJ11" i="3" s="1"/>
  <c r="DK11" i="3" s="1"/>
  <c r="DL11" i="3" s="1"/>
  <c r="DM11" i="3" s="1"/>
  <c r="DN11" i="3" s="1"/>
  <c r="DO11" i="3" s="1"/>
  <c r="DP11" i="3" s="1"/>
  <c r="DQ11" i="3" s="1"/>
  <c r="DR11" i="3" s="1"/>
  <c r="DS11" i="3" s="1"/>
  <c r="DT11" i="3" s="1"/>
  <c r="DU11" i="3" s="1"/>
  <c r="DV11" i="3" s="1"/>
  <c r="DW11" i="3" s="1"/>
  <c r="DX11" i="3" s="1"/>
  <c r="DY11" i="3" s="1"/>
  <c r="DZ11" i="3" s="1"/>
  <c r="EA11" i="3" s="1"/>
  <c r="EB11" i="3" s="1"/>
  <c r="EC11" i="3" s="1"/>
  <c r="ED11" i="3" s="1"/>
  <c r="EE11" i="3" s="1"/>
  <c r="EF11" i="3" s="1"/>
  <c r="EG11" i="3" s="1"/>
  <c r="EH11" i="3" s="1"/>
  <c r="EI11" i="3" s="1"/>
  <c r="EJ11" i="3" s="1"/>
  <c r="EK11" i="3" s="1"/>
  <c r="EL11" i="3" s="1"/>
  <c r="EM11" i="3" s="1"/>
  <c r="EN11" i="3" s="1"/>
  <c r="EO11" i="3" s="1"/>
  <c r="EP11" i="3" s="1"/>
  <c r="EQ11" i="3" s="1"/>
  <c r="ER11" i="3" s="1"/>
  <c r="ES11" i="3" s="1"/>
  <c r="ET11" i="3" s="1"/>
  <c r="EU11" i="3" s="1"/>
  <c r="EV11" i="3" s="1"/>
  <c r="EW11" i="3" s="1"/>
  <c r="EX11" i="3" s="1"/>
  <c r="EY11" i="3" s="1"/>
  <c r="EZ11" i="3" s="1"/>
  <c r="FA11" i="3" s="1"/>
  <c r="FB11" i="3" s="1"/>
  <c r="FC11" i="3" s="1"/>
  <c r="FD11" i="3" s="1"/>
  <c r="FE11" i="3" s="1"/>
  <c r="FF11" i="3" s="1"/>
  <c r="FG11" i="3" s="1"/>
  <c r="FH11" i="3" s="1"/>
  <c r="FI11" i="3" s="1"/>
  <c r="FJ11" i="3" s="1"/>
  <c r="FK11" i="3" s="1"/>
  <c r="FL11" i="3" s="1"/>
  <c r="FM11" i="3" s="1"/>
  <c r="FN11" i="3" s="1"/>
  <c r="FO11" i="3" s="1"/>
  <c r="FP11" i="3" s="1"/>
  <c r="FQ11" i="3" s="1"/>
  <c r="FR11" i="3" s="1"/>
  <c r="FS11" i="3" s="1"/>
  <c r="FT11" i="3" s="1"/>
  <c r="FU11" i="3" s="1"/>
  <c r="FV11" i="3" s="1"/>
  <c r="FW11" i="3" s="1"/>
  <c r="FX11" i="3" s="1"/>
  <c r="FY11" i="3" s="1"/>
  <c r="FZ11" i="3" s="1"/>
  <c r="GA11" i="3" s="1"/>
  <c r="GB11" i="3" s="1"/>
  <c r="GC11" i="3" s="1"/>
  <c r="GD11" i="3" s="1"/>
  <c r="GE11" i="3" s="1"/>
  <c r="GF11" i="3" s="1"/>
  <c r="GG11" i="3" s="1"/>
  <c r="GH11" i="3" s="1"/>
  <c r="GI11" i="3" s="1"/>
  <c r="GJ11" i="3" s="1"/>
  <c r="GK11" i="3" s="1"/>
  <c r="GL11" i="3" s="1"/>
  <c r="GM11" i="3" s="1"/>
  <c r="GN11" i="3" s="1"/>
  <c r="GO11" i="3" s="1"/>
  <c r="GP11" i="3" s="1"/>
  <c r="GQ11" i="3" s="1"/>
  <c r="GR11" i="3" s="1"/>
  <c r="GS11" i="3" s="1"/>
  <c r="GT11" i="3" s="1"/>
  <c r="GU11" i="3" s="1"/>
  <c r="GV11" i="3" s="1"/>
  <c r="GW11" i="3" s="1"/>
  <c r="GX11" i="3" s="1"/>
  <c r="GY11" i="3" s="1"/>
  <c r="GZ11" i="3" s="1"/>
  <c r="HA11" i="3" s="1"/>
  <c r="HB11" i="3" s="1"/>
  <c r="HC11" i="3" s="1"/>
  <c r="HD11" i="3" s="1"/>
  <c r="HE11" i="3" s="1"/>
  <c r="HF11" i="3" s="1"/>
  <c r="L11" i="3" s="1"/>
  <c r="X13" i="3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K13" i="3" s="1"/>
  <c r="AL13" i="3" s="1"/>
  <c r="AM13" i="3" s="1"/>
  <c r="AN13" i="3" s="1"/>
  <c r="AO13" i="3" s="1"/>
  <c r="AP13" i="3" s="1"/>
  <c r="AQ13" i="3" s="1"/>
  <c r="AR13" i="3" s="1"/>
  <c r="AS13" i="3" s="1"/>
  <c r="AT13" i="3" s="1"/>
  <c r="AU13" i="3" s="1"/>
  <c r="AV13" i="3" s="1"/>
  <c r="AW13" i="3" s="1"/>
  <c r="AX13" i="3" s="1"/>
  <c r="AY13" i="3" s="1"/>
  <c r="AZ13" i="3" s="1"/>
  <c r="BA13" i="3" s="1"/>
  <c r="BB13" i="3" s="1"/>
  <c r="BC13" i="3" s="1"/>
  <c r="BD13" i="3" s="1"/>
  <c r="BE13" i="3" s="1"/>
  <c r="BF13" i="3" s="1"/>
  <c r="BG13" i="3" s="1"/>
  <c r="BH13" i="3" s="1"/>
  <c r="BI13" i="3" s="1"/>
  <c r="BJ13" i="3" s="1"/>
  <c r="BK13" i="3" s="1"/>
  <c r="BL13" i="3" s="1"/>
  <c r="BM13" i="3" s="1"/>
  <c r="BN13" i="3" s="1"/>
  <c r="BO13" i="3" s="1"/>
  <c r="BP13" i="3" s="1"/>
  <c r="BQ13" i="3" s="1"/>
  <c r="BR13" i="3" s="1"/>
  <c r="BS13" i="3" s="1"/>
  <c r="BT13" i="3" s="1"/>
  <c r="BU13" i="3" s="1"/>
  <c r="BV13" i="3" s="1"/>
  <c r="BW13" i="3" s="1"/>
  <c r="BX13" i="3" s="1"/>
  <c r="BY13" i="3" s="1"/>
  <c r="BZ13" i="3" s="1"/>
  <c r="CA13" i="3" s="1"/>
  <c r="CB13" i="3" s="1"/>
  <c r="CC13" i="3" s="1"/>
  <c r="CD13" i="3" s="1"/>
  <c r="CE13" i="3" s="1"/>
  <c r="CF13" i="3" s="1"/>
  <c r="CG13" i="3" s="1"/>
  <c r="CH13" i="3" s="1"/>
  <c r="CI13" i="3" s="1"/>
  <c r="CJ13" i="3" s="1"/>
  <c r="CK13" i="3" s="1"/>
  <c r="CL13" i="3" s="1"/>
  <c r="CM13" i="3" s="1"/>
  <c r="CN13" i="3" s="1"/>
  <c r="CO13" i="3" s="1"/>
  <c r="CP13" i="3" s="1"/>
  <c r="CQ13" i="3" s="1"/>
  <c r="CR13" i="3" s="1"/>
  <c r="CS13" i="3" s="1"/>
  <c r="CT13" i="3" s="1"/>
  <c r="CU13" i="3" s="1"/>
  <c r="CV13" i="3" s="1"/>
  <c r="CW13" i="3" s="1"/>
  <c r="CX13" i="3" s="1"/>
  <c r="CY13" i="3" s="1"/>
  <c r="CZ13" i="3" s="1"/>
  <c r="DA13" i="3" s="1"/>
  <c r="DB13" i="3" s="1"/>
  <c r="DC13" i="3" s="1"/>
  <c r="DD13" i="3" s="1"/>
  <c r="DE13" i="3" s="1"/>
  <c r="DF13" i="3" s="1"/>
  <c r="DG13" i="3" s="1"/>
  <c r="DH13" i="3" s="1"/>
  <c r="DI13" i="3" s="1"/>
  <c r="DJ13" i="3" s="1"/>
  <c r="DK13" i="3" s="1"/>
  <c r="DL13" i="3" s="1"/>
  <c r="DM13" i="3" s="1"/>
  <c r="DN13" i="3" s="1"/>
  <c r="DO13" i="3" s="1"/>
  <c r="DP13" i="3" s="1"/>
  <c r="DQ13" i="3" s="1"/>
  <c r="DR13" i="3" s="1"/>
  <c r="DS13" i="3" s="1"/>
  <c r="DT13" i="3" s="1"/>
  <c r="DU13" i="3" s="1"/>
  <c r="DV13" i="3" s="1"/>
  <c r="DW13" i="3" s="1"/>
  <c r="DX13" i="3" s="1"/>
  <c r="DY13" i="3" s="1"/>
  <c r="DZ13" i="3" s="1"/>
  <c r="EA13" i="3" s="1"/>
  <c r="EB13" i="3" s="1"/>
  <c r="EC13" i="3" s="1"/>
  <c r="ED13" i="3" s="1"/>
  <c r="EE13" i="3" s="1"/>
  <c r="EF13" i="3" s="1"/>
  <c r="EG13" i="3" s="1"/>
  <c r="EH13" i="3" s="1"/>
  <c r="EI13" i="3" s="1"/>
  <c r="EJ13" i="3" s="1"/>
  <c r="EK13" i="3" s="1"/>
  <c r="EL13" i="3" s="1"/>
  <c r="EM13" i="3" s="1"/>
  <c r="EN13" i="3" s="1"/>
  <c r="EO13" i="3" s="1"/>
  <c r="EP13" i="3" s="1"/>
  <c r="EQ13" i="3" s="1"/>
  <c r="ER13" i="3" s="1"/>
  <c r="ES13" i="3" s="1"/>
  <c r="ET13" i="3" s="1"/>
  <c r="EU13" i="3" s="1"/>
  <c r="EV13" i="3" s="1"/>
  <c r="EW13" i="3" s="1"/>
  <c r="EX13" i="3" s="1"/>
  <c r="EY13" i="3" s="1"/>
  <c r="EZ13" i="3" s="1"/>
  <c r="FA13" i="3" s="1"/>
  <c r="FB13" i="3" s="1"/>
  <c r="FC13" i="3" s="1"/>
  <c r="FD13" i="3" s="1"/>
  <c r="FE13" i="3" s="1"/>
  <c r="FF13" i="3" s="1"/>
  <c r="FG13" i="3" s="1"/>
  <c r="FH13" i="3" s="1"/>
  <c r="FI13" i="3" s="1"/>
  <c r="FJ13" i="3" s="1"/>
  <c r="FK13" i="3" s="1"/>
  <c r="FL13" i="3" s="1"/>
  <c r="FM13" i="3" s="1"/>
  <c r="FN13" i="3" s="1"/>
  <c r="FO13" i="3" s="1"/>
  <c r="FP13" i="3" s="1"/>
  <c r="FQ13" i="3" s="1"/>
  <c r="FR13" i="3" s="1"/>
  <c r="FS13" i="3" s="1"/>
  <c r="FT13" i="3" s="1"/>
  <c r="FU13" i="3" s="1"/>
  <c r="FV13" i="3" s="1"/>
  <c r="FW13" i="3" s="1"/>
  <c r="FX13" i="3" s="1"/>
  <c r="FY13" i="3" s="1"/>
  <c r="FZ13" i="3" s="1"/>
  <c r="GA13" i="3" s="1"/>
  <c r="GB13" i="3" s="1"/>
  <c r="GC13" i="3" s="1"/>
  <c r="GD13" i="3" s="1"/>
  <c r="GE13" i="3" s="1"/>
  <c r="GF13" i="3" s="1"/>
  <c r="GG13" i="3" s="1"/>
  <c r="GH13" i="3" s="1"/>
  <c r="GI13" i="3" s="1"/>
  <c r="GJ13" i="3" s="1"/>
  <c r="GK13" i="3" s="1"/>
  <c r="GL13" i="3" s="1"/>
  <c r="GM13" i="3" s="1"/>
  <c r="GN13" i="3" s="1"/>
  <c r="GO13" i="3" s="1"/>
  <c r="GP13" i="3" s="1"/>
  <c r="GQ13" i="3" s="1"/>
  <c r="GR13" i="3" s="1"/>
  <c r="GS13" i="3" s="1"/>
  <c r="GT13" i="3" s="1"/>
  <c r="GU13" i="3" s="1"/>
  <c r="GV13" i="3" s="1"/>
  <c r="GW13" i="3" s="1"/>
  <c r="GX13" i="3" s="1"/>
  <c r="GY13" i="3" s="1"/>
  <c r="GZ13" i="3" s="1"/>
  <c r="HA13" i="3" s="1"/>
  <c r="HB13" i="3" s="1"/>
  <c r="HC13" i="3" s="1"/>
  <c r="HD13" i="3" s="1"/>
  <c r="HE13" i="3" s="1"/>
  <c r="HF13" i="3" s="1"/>
  <c r="L13" i="3" s="1"/>
  <c r="J64" i="3"/>
  <c r="J16" i="3"/>
  <c r="W74" i="3"/>
  <c r="X74" i="3" s="1"/>
  <c r="Y74" i="3" s="1"/>
  <c r="Z74" i="3" s="1"/>
  <c r="AA74" i="3" s="1"/>
  <c r="AB74" i="3" s="1"/>
  <c r="AC74" i="3" s="1"/>
  <c r="AD74" i="3" s="1"/>
  <c r="AE74" i="3" s="1"/>
  <c r="AF74" i="3" s="1"/>
  <c r="AG74" i="3" s="1"/>
  <c r="AH74" i="3" s="1"/>
  <c r="AI74" i="3" s="1"/>
  <c r="AJ74" i="3" s="1"/>
  <c r="AK74" i="3" s="1"/>
  <c r="AL74" i="3" s="1"/>
  <c r="AM74" i="3" s="1"/>
  <c r="AN74" i="3" s="1"/>
  <c r="AO74" i="3" s="1"/>
  <c r="AP74" i="3" s="1"/>
  <c r="AQ74" i="3" s="1"/>
  <c r="AR74" i="3" s="1"/>
  <c r="AS74" i="3" s="1"/>
  <c r="AT74" i="3" s="1"/>
  <c r="AU74" i="3" s="1"/>
  <c r="AV74" i="3" s="1"/>
  <c r="AW74" i="3" s="1"/>
  <c r="AX74" i="3" s="1"/>
  <c r="AY74" i="3" s="1"/>
  <c r="AZ74" i="3" s="1"/>
  <c r="BA74" i="3" s="1"/>
  <c r="BB74" i="3" s="1"/>
  <c r="BC74" i="3" s="1"/>
  <c r="BD74" i="3" s="1"/>
  <c r="BE74" i="3" s="1"/>
  <c r="BF74" i="3" s="1"/>
  <c r="BG74" i="3" s="1"/>
  <c r="BH74" i="3" s="1"/>
  <c r="BI74" i="3" s="1"/>
  <c r="BJ74" i="3" s="1"/>
  <c r="BK74" i="3" s="1"/>
  <c r="BL74" i="3" s="1"/>
  <c r="BM74" i="3" s="1"/>
  <c r="BN74" i="3" s="1"/>
  <c r="BO74" i="3" s="1"/>
  <c r="BP74" i="3" s="1"/>
  <c r="BQ74" i="3" s="1"/>
  <c r="BR74" i="3" s="1"/>
  <c r="BS74" i="3" s="1"/>
  <c r="BT74" i="3" s="1"/>
  <c r="BU74" i="3" s="1"/>
  <c r="BV74" i="3" s="1"/>
  <c r="BW74" i="3" s="1"/>
  <c r="BX74" i="3" s="1"/>
  <c r="BY74" i="3" s="1"/>
  <c r="BZ74" i="3" s="1"/>
  <c r="CA74" i="3" s="1"/>
  <c r="CB74" i="3" s="1"/>
  <c r="CC74" i="3" s="1"/>
  <c r="CD74" i="3" s="1"/>
  <c r="CE74" i="3" s="1"/>
  <c r="CF74" i="3" s="1"/>
  <c r="CG74" i="3" s="1"/>
  <c r="CH74" i="3" s="1"/>
  <c r="CI74" i="3" s="1"/>
  <c r="CJ74" i="3" s="1"/>
  <c r="CK74" i="3" s="1"/>
  <c r="CL74" i="3" s="1"/>
  <c r="CM74" i="3" s="1"/>
  <c r="CN74" i="3" s="1"/>
  <c r="CO74" i="3" s="1"/>
  <c r="CP74" i="3" s="1"/>
  <c r="CQ74" i="3" s="1"/>
  <c r="CR74" i="3" s="1"/>
  <c r="CS74" i="3" s="1"/>
  <c r="CT74" i="3" s="1"/>
  <c r="CU74" i="3" s="1"/>
  <c r="CV74" i="3" s="1"/>
  <c r="CW74" i="3" s="1"/>
  <c r="CX74" i="3" s="1"/>
  <c r="CY74" i="3" s="1"/>
  <c r="CZ74" i="3" s="1"/>
  <c r="DA74" i="3" s="1"/>
  <c r="DB74" i="3" s="1"/>
  <c r="DC74" i="3" s="1"/>
  <c r="DD74" i="3" s="1"/>
  <c r="DE74" i="3" s="1"/>
  <c r="DF74" i="3" s="1"/>
  <c r="DG74" i="3" s="1"/>
  <c r="DH74" i="3" s="1"/>
  <c r="DI74" i="3" s="1"/>
  <c r="DJ74" i="3" s="1"/>
  <c r="DK74" i="3" s="1"/>
  <c r="DL74" i="3" s="1"/>
  <c r="DM74" i="3" s="1"/>
  <c r="DN74" i="3" s="1"/>
  <c r="DO74" i="3" s="1"/>
  <c r="DP74" i="3" s="1"/>
  <c r="DQ74" i="3" s="1"/>
  <c r="DR74" i="3" s="1"/>
  <c r="DS74" i="3" s="1"/>
  <c r="DT74" i="3" s="1"/>
  <c r="DU74" i="3" s="1"/>
  <c r="DV74" i="3" s="1"/>
  <c r="DW74" i="3" s="1"/>
  <c r="DX74" i="3" s="1"/>
  <c r="DY74" i="3" s="1"/>
  <c r="DZ74" i="3" s="1"/>
  <c r="EA74" i="3" s="1"/>
  <c r="EB74" i="3" s="1"/>
  <c r="EC74" i="3" s="1"/>
  <c r="ED74" i="3" s="1"/>
  <c r="EE74" i="3" s="1"/>
  <c r="EF74" i="3" s="1"/>
  <c r="EG74" i="3" s="1"/>
  <c r="EH74" i="3" s="1"/>
  <c r="EI74" i="3" s="1"/>
  <c r="EJ74" i="3" s="1"/>
  <c r="EK74" i="3" s="1"/>
  <c r="EL74" i="3" s="1"/>
  <c r="EM74" i="3" s="1"/>
  <c r="EN74" i="3" s="1"/>
  <c r="EO74" i="3" s="1"/>
  <c r="EP74" i="3" s="1"/>
  <c r="EQ74" i="3" s="1"/>
  <c r="ER74" i="3" s="1"/>
  <c r="ES74" i="3" s="1"/>
  <c r="ET74" i="3" s="1"/>
  <c r="EU74" i="3" s="1"/>
  <c r="EV74" i="3" s="1"/>
  <c r="EW74" i="3" s="1"/>
  <c r="EX74" i="3" s="1"/>
  <c r="EY74" i="3" s="1"/>
  <c r="EZ74" i="3" s="1"/>
  <c r="FA74" i="3" s="1"/>
  <c r="FB74" i="3" s="1"/>
  <c r="FC74" i="3" s="1"/>
  <c r="FD74" i="3" s="1"/>
  <c r="FE74" i="3" s="1"/>
  <c r="FF74" i="3" s="1"/>
  <c r="FG74" i="3" s="1"/>
  <c r="FH74" i="3" s="1"/>
  <c r="FI74" i="3" s="1"/>
  <c r="FJ74" i="3" s="1"/>
  <c r="FK74" i="3" s="1"/>
  <c r="FL74" i="3" s="1"/>
  <c r="FM74" i="3" s="1"/>
  <c r="FN74" i="3" s="1"/>
  <c r="FO74" i="3" s="1"/>
  <c r="FP74" i="3" s="1"/>
  <c r="FQ74" i="3" s="1"/>
  <c r="FR74" i="3" s="1"/>
  <c r="FS74" i="3" s="1"/>
  <c r="FT74" i="3" s="1"/>
  <c r="FU74" i="3" s="1"/>
  <c r="FV74" i="3" s="1"/>
  <c r="FW74" i="3" s="1"/>
  <c r="FX74" i="3" s="1"/>
  <c r="FY74" i="3" s="1"/>
  <c r="FZ74" i="3" s="1"/>
  <c r="GA74" i="3" s="1"/>
  <c r="GB74" i="3" s="1"/>
  <c r="GC74" i="3" s="1"/>
  <c r="GD74" i="3" s="1"/>
  <c r="GE74" i="3" s="1"/>
  <c r="GF74" i="3" s="1"/>
  <c r="GG74" i="3" s="1"/>
  <c r="GH74" i="3" s="1"/>
  <c r="GI74" i="3" s="1"/>
  <c r="GJ74" i="3" s="1"/>
  <c r="GK74" i="3" s="1"/>
  <c r="GL74" i="3" s="1"/>
  <c r="GM74" i="3" s="1"/>
  <c r="GN74" i="3" s="1"/>
  <c r="GO74" i="3" s="1"/>
  <c r="GP74" i="3" s="1"/>
  <c r="GQ74" i="3" s="1"/>
  <c r="GR74" i="3" s="1"/>
  <c r="GS74" i="3" s="1"/>
  <c r="GT74" i="3" s="1"/>
  <c r="GU74" i="3" s="1"/>
  <c r="GV74" i="3" s="1"/>
  <c r="GW74" i="3" s="1"/>
  <c r="GX74" i="3" s="1"/>
  <c r="GY74" i="3" s="1"/>
  <c r="GZ74" i="3" s="1"/>
  <c r="HA74" i="3" s="1"/>
  <c r="HB74" i="3" s="1"/>
  <c r="HC74" i="3" s="1"/>
  <c r="HD74" i="3" s="1"/>
  <c r="HE74" i="3" s="1"/>
  <c r="HF74" i="3" s="1"/>
  <c r="L74" i="3" s="1"/>
  <c r="I76" i="3"/>
  <c r="X9" i="3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AP9" i="3" s="1"/>
  <c r="AQ9" i="3" s="1"/>
  <c r="AR9" i="3" s="1"/>
  <c r="AS9" i="3" s="1"/>
  <c r="AT9" i="3" s="1"/>
  <c r="AU9" i="3" s="1"/>
  <c r="AV9" i="3" s="1"/>
  <c r="AW9" i="3" s="1"/>
  <c r="AX9" i="3" s="1"/>
  <c r="AY9" i="3" s="1"/>
  <c r="AZ9" i="3" s="1"/>
  <c r="BA9" i="3" s="1"/>
  <c r="BB9" i="3" s="1"/>
  <c r="BC9" i="3" s="1"/>
  <c r="BD9" i="3" s="1"/>
  <c r="BE9" i="3" s="1"/>
  <c r="BF9" i="3" s="1"/>
  <c r="BG9" i="3" s="1"/>
  <c r="BH9" i="3" s="1"/>
  <c r="BI9" i="3" s="1"/>
  <c r="BJ9" i="3" s="1"/>
  <c r="BK9" i="3" s="1"/>
  <c r="BL9" i="3" s="1"/>
  <c r="BM9" i="3" s="1"/>
  <c r="BN9" i="3" s="1"/>
  <c r="BO9" i="3" s="1"/>
  <c r="BP9" i="3" s="1"/>
  <c r="BQ9" i="3" s="1"/>
  <c r="BR9" i="3" s="1"/>
  <c r="BS9" i="3" s="1"/>
  <c r="BT9" i="3" s="1"/>
  <c r="BU9" i="3" s="1"/>
  <c r="BV9" i="3" s="1"/>
  <c r="BW9" i="3" s="1"/>
  <c r="BX9" i="3" s="1"/>
  <c r="BY9" i="3" s="1"/>
  <c r="BZ9" i="3" s="1"/>
  <c r="CA9" i="3" s="1"/>
  <c r="CB9" i="3" s="1"/>
  <c r="CC9" i="3" s="1"/>
  <c r="CD9" i="3" s="1"/>
  <c r="CE9" i="3" s="1"/>
  <c r="CF9" i="3" s="1"/>
  <c r="CG9" i="3" s="1"/>
  <c r="CH9" i="3" s="1"/>
  <c r="CI9" i="3" s="1"/>
  <c r="CJ9" i="3" s="1"/>
  <c r="CK9" i="3" s="1"/>
  <c r="CL9" i="3" s="1"/>
  <c r="CM9" i="3" s="1"/>
  <c r="CN9" i="3" s="1"/>
  <c r="CO9" i="3" s="1"/>
  <c r="CP9" i="3" s="1"/>
  <c r="CQ9" i="3" s="1"/>
  <c r="CR9" i="3" s="1"/>
  <c r="CS9" i="3" s="1"/>
  <c r="CT9" i="3" s="1"/>
  <c r="CU9" i="3" s="1"/>
  <c r="CV9" i="3" s="1"/>
  <c r="CW9" i="3" s="1"/>
  <c r="CX9" i="3" s="1"/>
  <c r="CY9" i="3" s="1"/>
  <c r="CZ9" i="3" s="1"/>
  <c r="DA9" i="3" s="1"/>
  <c r="DB9" i="3" s="1"/>
  <c r="DC9" i="3" s="1"/>
  <c r="DD9" i="3" s="1"/>
  <c r="DE9" i="3" s="1"/>
  <c r="DF9" i="3" s="1"/>
  <c r="DG9" i="3" s="1"/>
  <c r="DH9" i="3" s="1"/>
  <c r="DI9" i="3" s="1"/>
  <c r="DJ9" i="3" s="1"/>
  <c r="DK9" i="3" s="1"/>
  <c r="DL9" i="3" s="1"/>
  <c r="DM9" i="3" s="1"/>
  <c r="DN9" i="3" s="1"/>
  <c r="DO9" i="3" s="1"/>
  <c r="DP9" i="3" s="1"/>
  <c r="DQ9" i="3" s="1"/>
  <c r="DR9" i="3" s="1"/>
  <c r="DS9" i="3" s="1"/>
  <c r="DT9" i="3" s="1"/>
  <c r="DU9" i="3" s="1"/>
  <c r="DV9" i="3" s="1"/>
  <c r="DW9" i="3" s="1"/>
  <c r="DX9" i="3" s="1"/>
  <c r="DY9" i="3" s="1"/>
  <c r="DZ9" i="3" s="1"/>
  <c r="EA9" i="3" s="1"/>
  <c r="EB9" i="3" s="1"/>
  <c r="EC9" i="3" s="1"/>
  <c r="ED9" i="3" s="1"/>
  <c r="EE9" i="3" s="1"/>
  <c r="EF9" i="3" s="1"/>
  <c r="EG9" i="3" s="1"/>
  <c r="EH9" i="3" s="1"/>
  <c r="EI9" i="3" s="1"/>
  <c r="EJ9" i="3" s="1"/>
  <c r="EK9" i="3" s="1"/>
  <c r="EL9" i="3" s="1"/>
  <c r="EM9" i="3" s="1"/>
  <c r="EN9" i="3" s="1"/>
  <c r="EO9" i="3" s="1"/>
  <c r="EP9" i="3" s="1"/>
  <c r="EQ9" i="3" s="1"/>
  <c r="ER9" i="3" s="1"/>
  <c r="ES9" i="3" s="1"/>
  <c r="ET9" i="3" s="1"/>
  <c r="EU9" i="3" s="1"/>
  <c r="EV9" i="3" s="1"/>
  <c r="EW9" i="3" s="1"/>
  <c r="EX9" i="3" s="1"/>
  <c r="EY9" i="3" s="1"/>
  <c r="EZ9" i="3" s="1"/>
  <c r="FA9" i="3" s="1"/>
  <c r="FB9" i="3" s="1"/>
  <c r="FC9" i="3" s="1"/>
  <c r="FD9" i="3" s="1"/>
  <c r="FE9" i="3" s="1"/>
  <c r="FF9" i="3" s="1"/>
  <c r="FG9" i="3" s="1"/>
  <c r="FH9" i="3" s="1"/>
  <c r="FI9" i="3" s="1"/>
  <c r="FJ9" i="3" s="1"/>
  <c r="FK9" i="3" s="1"/>
  <c r="FL9" i="3" s="1"/>
  <c r="FM9" i="3" s="1"/>
  <c r="FN9" i="3" s="1"/>
  <c r="FO9" i="3" s="1"/>
  <c r="FP9" i="3" s="1"/>
  <c r="FQ9" i="3" s="1"/>
  <c r="FR9" i="3" s="1"/>
  <c r="FS9" i="3" s="1"/>
  <c r="FT9" i="3" s="1"/>
  <c r="FU9" i="3" s="1"/>
  <c r="FV9" i="3" s="1"/>
  <c r="FW9" i="3" s="1"/>
  <c r="FX9" i="3" s="1"/>
  <c r="FY9" i="3" s="1"/>
  <c r="FZ9" i="3" s="1"/>
  <c r="GA9" i="3" s="1"/>
  <c r="GB9" i="3" s="1"/>
  <c r="GC9" i="3" s="1"/>
  <c r="GD9" i="3" s="1"/>
  <c r="GE9" i="3" s="1"/>
  <c r="GF9" i="3" s="1"/>
  <c r="GG9" i="3" s="1"/>
  <c r="GH9" i="3" s="1"/>
  <c r="GI9" i="3" s="1"/>
  <c r="GJ9" i="3" s="1"/>
  <c r="GK9" i="3" s="1"/>
  <c r="GL9" i="3" s="1"/>
  <c r="GM9" i="3" s="1"/>
  <c r="GN9" i="3" s="1"/>
  <c r="GO9" i="3" s="1"/>
  <c r="GP9" i="3" s="1"/>
  <c r="GQ9" i="3" s="1"/>
  <c r="GR9" i="3" s="1"/>
  <c r="GS9" i="3" s="1"/>
  <c r="GT9" i="3" s="1"/>
  <c r="GU9" i="3" s="1"/>
  <c r="GV9" i="3" s="1"/>
  <c r="GW9" i="3" s="1"/>
  <c r="GX9" i="3" s="1"/>
  <c r="GY9" i="3" s="1"/>
  <c r="GZ9" i="3" s="1"/>
  <c r="HA9" i="3" s="1"/>
  <c r="HB9" i="3" s="1"/>
  <c r="HC9" i="3" s="1"/>
  <c r="HD9" i="3" s="1"/>
  <c r="HE9" i="3" s="1"/>
  <c r="HF9" i="3" s="1"/>
  <c r="L9" i="3" s="1"/>
  <c r="X38" i="3"/>
  <c r="Y38" i="3" s="1"/>
  <c r="Z38" i="3" s="1"/>
  <c r="AA38" i="3" s="1"/>
  <c r="AB38" i="3" s="1"/>
  <c r="AC38" i="3" s="1"/>
  <c r="AD38" i="3" s="1"/>
  <c r="AE38" i="3" s="1"/>
  <c r="AF38" i="3" s="1"/>
  <c r="AG38" i="3" s="1"/>
  <c r="AH38" i="3" s="1"/>
  <c r="AI38" i="3" s="1"/>
  <c r="AJ38" i="3" s="1"/>
  <c r="AK38" i="3" s="1"/>
  <c r="AL38" i="3" s="1"/>
  <c r="AM38" i="3" s="1"/>
  <c r="AN38" i="3" s="1"/>
  <c r="AO38" i="3" s="1"/>
  <c r="AP38" i="3" s="1"/>
  <c r="AQ38" i="3" s="1"/>
  <c r="AR38" i="3" s="1"/>
  <c r="AS38" i="3" s="1"/>
  <c r="AT38" i="3" s="1"/>
  <c r="AU38" i="3" s="1"/>
  <c r="AV38" i="3" s="1"/>
  <c r="AW38" i="3" s="1"/>
  <c r="AX38" i="3" s="1"/>
  <c r="AY38" i="3" s="1"/>
  <c r="AZ38" i="3" s="1"/>
  <c r="BA38" i="3" s="1"/>
  <c r="BB38" i="3" s="1"/>
  <c r="BC38" i="3" s="1"/>
  <c r="BD38" i="3" s="1"/>
  <c r="BE38" i="3" s="1"/>
  <c r="BF38" i="3" s="1"/>
  <c r="BG38" i="3" s="1"/>
  <c r="BH38" i="3" s="1"/>
  <c r="BI38" i="3" s="1"/>
  <c r="BJ38" i="3" s="1"/>
  <c r="BK38" i="3" s="1"/>
  <c r="BL38" i="3" s="1"/>
  <c r="BM38" i="3" s="1"/>
  <c r="BN38" i="3" s="1"/>
  <c r="BO38" i="3" s="1"/>
  <c r="BP38" i="3" s="1"/>
  <c r="BQ38" i="3" s="1"/>
  <c r="BR38" i="3" s="1"/>
  <c r="BS38" i="3" s="1"/>
  <c r="BT38" i="3" s="1"/>
  <c r="BU38" i="3" s="1"/>
  <c r="BV38" i="3" s="1"/>
  <c r="BW38" i="3" s="1"/>
  <c r="BX38" i="3" s="1"/>
  <c r="BY38" i="3" s="1"/>
  <c r="BZ38" i="3" s="1"/>
  <c r="CA38" i="3" s="1"/>
  <c r="CB38" i="3" s="1"/>
  <c r="CC38" i="3" s="1"/>
  <c r="CD38" i="3" s="1"/>
  <c r="CE38" i="3" s="1"/>
  <c r="CF38" i="3" s="1"/>
  <c r="CG38" i="3" s="1"/>
  <c r="CH38" i="3" s="1"/>
  <c r="CI38" i="3" s="1"/>
  <c r="CJ38" i="3" s="1"/>
  <c r="CK38" i="3" s="1"/>
  <c r="CL38" i="3" s="1"/>
  <c r="CM38" i="3" s="1"/>
  <c r="CN38" i="3" s="1"/>
  <c r="CO38" i="3" s="1"/>
  <c r="CP38" i="3" s="1"/>
  <c r="CQ38" i="3" s="1"/>
  <c r="CR38" i="3" s="1"/>
  <c r="CS38" i="3" s="1"/>
  <c r="CT38" i="3" s="1"/>
  <c r="CU38" i="3" s="1"/>
  <c r="CV38" i="3" s="1"/>
  <c r="CW38" i="3" s="1"/>
  <c r="CX38" i="3" s="1"/>
  <c r="CY38" i="3" s="1"/>
  <c r="CZ38" i="3" s="1"/>
  <c r="DA38" i="3" s="1"/>
  <c r="DB38" i="3" s="1"/>
  <c r="DC38" i="3" s="1"/>
  <c r="DD38" i="3" s="1"/>
  <c r="DE38" i="3" s="1"/>
  <c r="DF38" i="3" s="1"/>
  <c r="DG38" i="3" s="1"/>
  <c r="DH38" i="3" s="1"/>
  <c r="DI38" i="3" s="1"/>
  <c r="DJ38" i="3" s="1"/>
  <c r="DK38" i="3" s="1"/>
  <c r="DL38" i="3" s="1"/>
  <c r="DM38" i="3" s="1"/>
  <c r="DN38" i="3" s="1"/>
  <c r="DO38" i="3" s="1"/>
  <c r="DP38" i="3" s="1"/>
  <c r="DQ38" i="3" s="1"/>
  <c r="DR38" i="3" s="1"/>
  <c r="DS38" i="3" s="1"/>
  <c r="DT38" i="3" s="1"/>
  <c r="DU38" i="3" s="1"/>
  <c r="DV38" i="3" s="1"/>
  <c r="DW38" i="3" s="1"/>
  <c r="DX38" i="3" s="1"/>
  <c r="DY38" i="3" s="1"/>
  <c r="DZ38" i="3" s="1"/>
  <c r="EA38" i="3" s="1"/>
  <c r="EB38" i="3" s="1"/>
  <c r="EC38" i="3" s="1"/>
  <c r="ED38" i="3" s="1"/>
  <c r="EE38" i="3" s="1"/>
  <c r="EF38" i="3" s="1"/>
  <c r="EG38" i="3" s="1"/>
  <c r="EH38" i="3" s="1"/>
  <c r="EI38" i="3" s="1"/>
  <c r="EJ38" i="3" s="1"/>
  <c r="EK38" i="3" s="1"/>
  <c r="EL38" i="3" s="1"/>
  <c r="EM38" i="3" s="1"/>
  <c r="EN38" i="3" s="1"/>
  <c r="EO38" i="3" s="1"/>
  <c r="EP38" i="3" s="1"/>
  <c r="EQ38" i="3" s="1"/>
  <c r="ER38" i="3" s="1"/>
  <c r="ES38" i="3" s="1"/>
  <c r="ET38" i="3" s="1"/>
  <c r="EU38" i="3" s="1"/>
  <c r="EV38" i="3" s="1"/>
  <c r="EW38" i="3" s="1"/>
  <c r="EX38" i="3" s="1"/>
  <c r="EY38" i="3" s="1"/>
  <c r="EZ38" i="3" s="1"/>
  <c r="FA38" i="3" s="1"/>
  <c r="FB38" i="3" s="1"/>
  <c r="FC38" i="3" s="1"/>
  <c r="FD38" i="3" s="1"/>
  <c r="FE38" i="3" s="1"/>
  <c r="FF38" i="3" s="1"/>
  <c r="FG38" i="3" s="1"/>
  <c r="FH38" i="3" s="1"/>
  <c r="FI38" i="3" s="1"/>
  <c r="FJ38" i="3" s="1"/>
  <c r="FK38" i="3" s="1"/>
  <c r="FL38" i="3" s="1"/>
  <c r="FM38" i="3" s="1"/>
  <c r="FN38" i="3" s="1"/>
  <c r="FO38" i="3" s="1"/>
  <c r="FP38" i="3" s="1"/>
  <c r="FQ38" i="3" s="1"/>
  <c r="FR38" i="3" s="1"/>
  <c r="FS38" i="3" s="1"/>
  <c r="FT38" i="3" s="1"/>
  <c r="FU38" i="3" s="1"/>
  <c r="FV38" i="3" s="1"/>
  <c r="FW38" i="3" s="1"/>
  <c r="FX38" i="3" s="1"/>
  <c r="FY38" i="3" s="1"/>
  <c r="FZ38" i="3" s="1"/>
  <c r="GA38" i="3" s="1"/>
  <c r="GB38" i="3" s="1"/>
  <c r="GC38" i="3" s="1"/>
  <c r="GD38" i="3" s="1"/>
  <c r="GE38" i="3" s="1"/>
  <c r="GF38" i="3" s="1"/>
  <c r="GG38" i="3" s="1"/>
  <c r="GH38" i="3" s="1"/>
  <c r="GI38" i="3" s="1"/>
  <c r="GJ38" i="3" s="1"/>
  <c r="GK38" i="3" s="1"/>
  <c r="GL38" i="3" s="1"/>
  <c r="GM38" i="3" s="1"/>
  <c r="GN38" i="3" s="1"/>
  <c r="GO38" i="3" s="1"/>
  <c r="GP38" i="3" s="1"/>
  <c r="GQ38" i="3" s="1"/>
  <c r="GR38" i="3" s="1"/>
  <c r="GS38" i="3" s="1"/>
  <c r="GT38" i="3" s="1"/>
  <c r="GU38" i="3" s="1"/>
  <c r="GV38" i="3" s="1"/>
  <c r="GW38" i="3" s="1"/>
  <c r="GX38" i="3" s="1"/>
  <c r="GY38" i="3" s="1"/>
  <c r="GZ38" i="3" s="1"/>
  <c r="HA38" i="3" s="1"/>
  <c r="HB38" i="3" s="1"/>
  <c r="HC38" i="3" s="1"/>
  <c r="HD38" i="3" s="1"/>
  <c r="HE38" i="3" s="1"/>
  <c r="HF38" i="3" s="1"/>
  <c r="L38" i="3" s="1"/>
  <c r="L42" i="3" s="1"/>
  <c r="L44" i="3" s="1"/>
  <c r="X6" i="3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AT6" i="3" s="1"/>
  <c r="AU6" i="3" s="1"/>
  <c r="AV6" i="3" s="1"/>
  <c r="AW6" i="3" s="1"/>
  <c r="AX6" i="3" s="1"/>
  <c r="AY6" i="3" s="1"/>
  <c r="AZ6" i="3" s="1"/>
  <c r="BA6" i="3" s="1"/>
  <c r="BB6" i="3" s="1"/>
  <c r="BC6" i="3" s="1"/>
  <c r="BD6" i="3" s="1"/>
  <c r="BE6" i="3" s="1"/>
  <c r="BF6" i="3" s="1"/>
  <c r="BG6" i="3" s="1"/>
  <c r="BH6" i="3" s="1"/>
  <c r="BI6" i="3" s="1"/>
  <c r="BJ6" i="3" s="1"/>
  <c r="BK6" i="3" s="1"/>
  <c r="BL6" i="3" s="1"/>
  <c r="BM6" i="3" s="1"/>
  <c r="BN6" i="3" s="1"/>
  <c r="BO6" i="3" s="1"/>
  <c r="BP6" i="3" s="1"/>
  <c r="BQ6" i="3" s="1"/>
  <c r="BR6" i="3" s="1"/>
  <c r="BS6" i="3" s="1"/>
  <c r="BT6" i="3" s="1"/>
  <c r="BU6" i="3" s="1"/>
  <c r="BV6" i="3" s="1"/>
  <c r="BW6" i="3" s="1"/>
  <c r="BX6" i="3" s="1"/>
  <c r="BY6" i="3" s="1"/>
  <c r="BZ6" i="3" s="1"/>
  <c r="CA6" i="3" s="1"/>
  <c r="CB6" i="3" s="1"/>
  <c r="CC6" i="3" s="1"/>
  <c r="CD6" i="3" s="1"/>
  <c r="CE6" i="3" s="1"/>
  <c r="CF6" i="3" s="1"/>
  <c r="CG6" i="3" s="1"/>
  <c r="CH6" i="3" s="1"/>
  <c r="CI6" i="3" s="1"/>
  <c r="CJ6" i="3" s="1"/>
  <c r="CK6" i="3" s="1"/>
  <c r="CL6" i="3" s="1"/>
  <c r="CM6" i="3" s="1"/>
  <c r="CN6" i="3" s="1"/>
  <c r="CO6" i="3" s="1"/>
  <c r="CP6" i="3" s="1"/>
  <c r="CQ6" i="3" s="1"/>
  <c r="CR6" i="3" s="1"/>
  <c r="CS6" i="3" s="1"/>
  <c r="CT6" i="3" s="1"/>
  <c r="CU6" i="3" s="1"/>
  <c r="CV6" i="3" s="1"/>
  <c r="CW6" i="3" s="1"/>
  <c r="CX6" i="3" s="1"/>
  <c r="CY6" i="3" s="1"/>
  <c r="CZ6" i="3" s="1"/>
  <c r="DA6" i="3" s="1"/>
  <c r="DB6" i="3" s="1"/>
  <c r="DC6" i="3" s="1"/>
  <c r="DD6" i="3" s="1"/>
  <c r="DE6" i="3" s="1"/>
  <c r="DF6" i="3" s="1"/>
  <c r="DG6" i="3" s="1"/>
  <c r="DH6" i="3" s="1"/>
  <c r="DI6" i="3" s="1"/>
  <c r="DJ6" i="3" s="1"/>
  <c r="DK6" i="3" s="1"/>
  <c r="DL6" i="3" s="1"/>
  <c r="DM6" i="3" s="1"/>
  <c r="DN6" i="3" s="1"/>
  <c r="DO6" i="3" s="1"/>
  <c r="DP6" i="3" s="1"/>
  <c r="DQ6" i="3" s="1"/>
  <c r="DR6" i="3" s="1"/>
  <c r="DS6" i="3" s="1"/>
  <c r="DT6" i="3" s="1"/>
  <c r="DU6" i="3" s="1"/>
  <c r="DV6" i="3" s="1"/>
  <c r="DW6" i="3" s="1"/>
  <c r="DX6" i="3" s="1"/>
  <c r="DY6" i="3" s="1"/>
  <c r="DZ6" i="3" s="1"/>
  <c r="EA6" i="3" s="1"/>
  <c r="EB6" i="3" s="1"/>
  <c r="EC6" i="3" s="1"/>
  <c r="ED6" i="3" s="1"/>
  <c r="EE6" i="3" s="1"/>
  <c r="EF6" i="3" s="1"/>
  <c r="EG6" i="3" s="1"/>
  <c r="EH6" i="3" s="1"/>
  <c r="EI6" i="3" s="1"/>
  <c r="EJ6" i="3" s="1"/>
  <c r="EK6" i="3" s="1"/>
  <c r="EL6" i="3" s="1"/>
  <c r="EM6" i="3" s="1"/>
  <c r="EN6" i="3" s="1"/>
  <c r="EO6" i="3" s="1"/>
  <c r="EP6" i="3" s="1"/>
  <c r="EQ6" i="3" s="1"/>
  <c r="ER6" i="3" s="1"/>
  <c r="ES6" i="3" s="1"/>
  <c r="ET6" i="3" s="1"/>
  <c r="EU6" i="3" s="1"/>
  <c r="EV6" i="3" s="1"/>
  <c r="EW6" i="3" s="1"/>
  <c r="EX6" i="3" s="1"/>
  <c r="EY6" i="3" s="1"/>
  <c r="EZ6" i="3" s="1"/>
  <c r="FA6" i="3" s="1"/>
  <c r="FB6" i="3" s="1"/>
  <c r="FC6" i="3" s="1"/>
  <c r="FD6" i="3" s="1"/>
  <c r="FE6" i="3" s="1"/>
  <c r="FF6" i="3" s="1"/>
  <c r="FG6" i="3" s="1"/>
  <c r="FH6" i="3" s="1"/>
  <c r="FI6" i="3" s="1"/>
  <c r="FJ6" i="3" s="1"/>
  <c r="FK6" i="3" s="1"/>
  <c r="FL6" i="3" s="1"/>
  <c r="FM6" i="3" s="1"/>
  <c r="FN6" i="3" s="1"/>
  <c r="FO6" i="3" s="1"/>
  <c r="FP6" i="3" s="1"/>
  <c r="FQ6" i="3" s="1"/>
  <c r="FR6" i="3" s="1"/>
  <c r="FS6" i="3" s="1"/>
  <c r="FT6" i="3" s="1"/>
  <c r="FU6" i="3" s="1"/>
  <c r="FV6" i="3" s="1"/>
  <c r="FW6" i="3" s="1"/>
  <c r="FX6" i="3" s="1"/>
  <c r="FY6" i="3" s="1"/>
  <c r="FZ6" i="3" s="1"/>
  <c r="GA6" i="3" s="1"/>
  <c r="GB6" i="3" s="1"/>
  <c r="GC6" i="3" s="1"/>
  <c r="GD6" i="3" s="1"/>
  <c r="GE6" i="3" s="1"/>
  <c r="GF6" i="3" s="1"/>
  <c r="GG6" i="3" s="1"/>
  <c r="GH6" i="3" s="1"/>
  <c r="GI6" i="3" s="1"/>
  <c r="GJ6" i="3" s="1"/>
  <c r="GK6" i="3" s="1"/>
  <c r="GL6" i="3" s="1"/>
  <c r="GM6" i="3" s="1"/>
  <c r="GN6" i="3" s="1"/>
  <c r="GO6" i="3" s="1"/>
  <c r="GP6" i="3" s="1"/>
  <c r="GQ6" i="3" s="1"/>
  <c r="GR6" i="3" s="1"/>
  <c r="GS6" i="3" s="1"/>
  <c r="GT6" i="3" s="1"/>
  <c r="GU6" i="3" s="1"/>
  <c r="GV6" i="3" s="1"/>
  <c r="GW6" i="3" s="1"/>
  <c r="GX6" i="3" s="1"/>
  <c r="GY6" i="3" s="1"/>
  <c r="GZ6" i="3" s="1"/>
  <c r="HA6" i="3" s="1"/>
  <c r="HB6" i="3" s="1"/>
  <c r="HC6" i="3" s="1"/>
  <c r="HD6" i="3" s="1"/>
  <c r="HE6" i="3" s="1"/>
  <c r="HF6" i="3" s="1"/>
  <c r="L6" i="3" s="1"/>
  <c r="X64" i="3"/>
  <c r="L10" i="3"/>
  <c r="J74" i="3"/>
  <c r="J42" i="3"/>
  <c r="I64" i="7" l="1"/>
  <c r="I76" i="7" s="1"/>
  <c r="I78" i="7" s="1"/>
  <c r="D21" i="1" s="1"/>
  <c r="E21" i="1" s="1"/>
  <c r="Y39" i="5"/>
  <c r="Z39" i="5" s="1"/>
  <c r="AA39" i="5" s="1"/>
  <c r="AB39" i="5" s="1"/>
  <c r="AC39" i="5" s="1"/>
  <c r="AD39" i="5" s="1"/>
  <c r="AE39" i="5" s="1"/>
  <c r="AF39" i="5" s="1"/>
  <c r="AG39" i="5" s="1"/>
  <c r="AH39" i="5" s="1"/>
  <c r="AI39" i="5" s="1"/>
  <c r="AJ39" i="5" s="1"/>
  <c r="AK39" i="5" s="1"/>
  <c r="AL39" i="5" s="1"/>
  <c r="AM39" i="5" s="1"/>
  <c r="AN39" i="5" s="1"/>
  <c r="AO39" i="5" s="1"/>
  <c r="AP39" i="5" s="1"/>
  <c r="AQ39" i="5" s="1"/>
  <c r="AR39" i="5" s="1"/>
  <c r="AS39" i="5" s="1"/>
  <c r="AT39" i="5" s="1"/>
  <c r="AU39" i="5" s="1"/>
  <c r="AV39" i="5" s="1"/>
  <c r="AW39" i="5" s="1"/>
  <c r="AX39" i="5" s="1"/>
  <c r="AY39" i="5" s="1"/>
  <c r="AZ39" i="5" s="1"/>
  <c r="BA39" i="5" s="1"/>
  <c r="BB39" i="5" s="1"/>
  <c r="BC39" i="5" s="1"/>
  <c r="BD39" i="5" s="1"/>
  <c r="BE39" i="5" s="1"/>
  <c r="BF39" i="5" s="1"/>
  <c r="BG39" i="5" s="1"/>
  <c r="BH39" i="5" s="1"/>
  <c r="BI39" i="5" s="1"/>
  <c r="BJ39" i="5" s="1"/>
  <c r="BK39" i="5" s="1"/>
  <c r="BL39" i="5" s="1"/>
  <c r="BM39" i="5" s="1"/>
  <c r="BN39" i="5" s="1"/>
  <c r="BO39" i="5" s="1"/>
  <c r="BP39" i="5" s="1"/>
  <c r="BQ39" i="5" s="1"/>
  <c r="BR39" i="5" s="1"/>
  <c r="BS39" i="5" s="1"/>
  <c r="BT39" i="5" s="1"/>
  <c r="BU39" i="5" s="1"/>
  <c r="BV39" i="5" s="1"/>
  <c r="BW39" i="5" s="1"/>
  <c r="BX39" i="5" s="1"/>
  <c r="BY39" i="5" s="1"/>
  <c r="BZ39" i="5" s="1"/>
  <c r="CA39" i="5" s="1"/>
  <c r="CB39" i="5" s="1"/>
  <c r="CC39" i="5" s="1"/>
  <c r="CD39" i="5" s="1"/>
  <c r="CE39" i="5" s="1"/>
  <c r="CF39" i="5" s="1"/>
  <c r="CG39" i="5" s="1"/>
  <c r="CH39" i="5" s="1"/>
  <c r="CI39" i="5" s="1"/>
  <c r="CJ39" i="5" s="1"/>
  <c r="CK39" i="5" s="1"/>
  <c r="CL39" i="5" s="1"/>
  <c r="CM39" i="5" s="1"/>
  <c r="CN39" i="5" s="1"/>
  <c r="CO39" i="5" s="1"/>
  <c r="CP39" i="5" s="1"/>
  <c r="CQ39" i="5" s="1"/>
  <c r="CR39" i="5" s="1"/>
  <c r="CS39" i="5" s="1"/>
  <c r="CT39" i="5" s="1"/>
  <c r="CU39" i="5" s="1"/>
  <c r="CV39" i="5" s="1"/>
  <c r="CW39" i="5" s="1"/>
  <c r="CX39" i="5" s="1"/>
  <c r="CY39" i="5" s="1"/>
  <c r="CZ39" i="5" s="1"/>
  <c r="DA39" i="5" s="1"/>
  <c r="DB39" i="5" s="1"/>
  <c r="DC39" i="5" s="1"/>
  <c r="DD39" i="5" s="1"/>
  <c r="DE39" i="5" s="1"/>
  <c r="DF39" i="5" s="1"/>
  <c r="DG39" i="5" s="1"/>
  <c r="DH39" i="5" s="1"/>
  <c r="DI39" i="5" s="1"/>
  <c r="DJ39" i="5" s="1"/>
  <c r="DK39" i="5" s="1"/>
  <c r="DL39" i="5" s="1"/>
  <c r="DM39" i="5" s="1"/>
  <c r="DN39" i="5" s="1"/>
  <c r="DO39" i="5" s="1"/>
  <c r="DP39" i="5" s="1"/>
  <c r="DQ39" i="5" s="1"/>
  <c r="DR39" i="5" s="1"/>
  <c r="DS39" i="5" s="1"/>
  <c r="DT39" i="5" s="1"/>
  <c r="DU39" i="5" s="1"/>
  <c r="DV39" i="5" s="1"/>
  <c r="DW39" i="5" s="1"/>
  <c r="DX39" i="5" s="1"/>
  <c r="DY39" i="5" s="1"/>
  <c r="DZ39" i="5" s="1"/>
  <c r="EA39" i="5" s="1"/>
  <c r="EB39" i="5" s="1"/>
  <c r="EC39" i="5" s="1"/>
  <c r="ED39" i="5" s="1"/>
  <c r="EE39" i="5" s="1"/>
  <c r="EF39" i="5" s="1"/>
  <c r="EG39" i="5" s="1"/>
  <c r="EH39" i="5" s="1"/>
  <c r="EI39" i="5" s="1"/>
  <c r="EJ39" i="5" s="1"/>
  <c r="EK39" i="5" s="1"/>
  <c r="EL39" i="5" s="1"/>
  <c r="EM39" i="5" s="1"/>
  <c r="EN39" i="5" s="1"/>
  <c r="EO39" i="5" s="1"/>
  <c r="EP39" i="5" s="1"/>
  <c r="EQ39" i="5" s="1"/>
  <c r="ER39" i="5" s="1"/>
  <c r="ES39" i="5" s="1"/>
  <c r="ET39" i="5" s="1"/>
  <c r="EU39" i="5" s="1"/>
  <c r="EV39" i="5" s="1"/>
  <c r="EW39" i="5" s="1"/>
  <c r="EX39" i="5" s="1"/>
  <c r="EY39" i="5" s="1"/>
  <c r="EZ39" i="5" s="1"/>
  <c r="FA39" i="5" s="1"/>
  <c r="FB39" i="5" s="1"/>
  <c r="FC39" i="5" s="1"/>
  <c r="FD39" i="5" s="1"/>
  <c r="FE39" i="5" s="1"/>
  <c r="FF39" i="5" s="1"/>
  <c r="FG39" i="5" s="1"/>
  <c r="FH39" i="5" s="1"/>
  <c r="FI39" i="5" s="1"/>
  <c r="FJ39" i="5" s="1"/>
  <c r="FK39" i="5" s="1"/>
  <c r="FL39" i="5" s="1"/>
  <c r="FM39" i="5" s="1"/>
  <c r="FN39" i="5" s="1"/>
  <c r="FO39" i="5" s="1"/>
  <c r="FP39" i="5" s="1"/>
  <c r="FQ39" i="5" s="1"/>
  <c r="FR39" i="5" s="1"/>
  <c r="FS39" i="5" s="1"/>
  <c r="FT39" i="5" s="1"/>
  <c r="FU39" i="5" s="1"/>
  <c r="FV39" i="5" s="1"/>
  <c r="FW39" i="5" s="1"/>
  <c r="FX39" i="5" s="1"/>
  <c r="FY39" i="5" s="1"/>
  <c r="FZ39" i="5" s="1"/>
  <c r="GA39" i="5" s="1"/>
  <c r="GB39" i="5" s="1"/>
  <c r="GC39" i="5" s="1"/>
  <c r="GD39" i="5" s="1"/>
  <c r="GE39" i="5" s="1"/>
  <c r="GF39" i="5" s="1"/>
  <c r="GG39" i="5" s="1"/>
  <c r="GH39" i="5" s="1"/>
  <c r="GI39" i="5" s="1"/>
  <c r="GJ39" i="5" s="1"/>
  <c r="GK39" i="5" s="1"/>
  <c r="GL39" i="5" s="1"/>
  <c r="GM39" i="5" s="1"/>
  <c r="GN39" i="5" s="1"/>
  <c r="GO39" i="5" s="1"/>
  <c r="GP39" i="5" s="1"/>
  <c r="GQ39" i="5" s="1"/>
  <c r="GR39" i="5" s="1"/>
  <c r="GS39" i="5" s="1"/>
  <c r="GT39" i="5" s="1"/>
  <c r="GU39" i="5" s="1"/>
  <c r="GV39" i="5" s="1"/>
  <c r="GW39" i="5" s="1"/>
  <c r="GX39" i="5" s="1"/>
  <c r="GY39" i="5" s="1"/>
  <c r="GZ39" i="5" s="1"/>
  <c r="HA39" i="5" s="1"/>
  <c r="HB39" i="5" s="1"/>
  <c r="HC39" i="5" s="1"/>
  <c r="HD39" i="5" s="1"/>
  <c r="HE39" i="5" s="1"/>
  <c r="HF39" i="5" s="1"/>
  <c r="L39" i="5" s="1"/>
  <c r="J41" i="5"/>
  <c r="J42" i="5" s="1"/>
  <c r="I42" i="5"/>
  <c r="W41" i="5"/>
  <c r="X64" i="5"/>
  <c r="L67" i="5"/>
  <c r="L14" i="5"/>
  <c r="L16" i="5" s="1"/>
  <c r="L18" i="5" s="1"/>
  <c r="D13" i="1" s="1"/>
  <c r="E13" i="1" s="1"/>
  <c r="Y64" i="3"/>
  <c r="Z64" i="3" s="1"/>
  <c r="AA64" i="3" s="1"/>
  <c r="AB64" i="3" s="1"/>
  <c r="AC64" i="3" s="1"/>
  <c r="AD64" i="3" s="1"/>
  <c r="AE64" i="3" s="1"/>
  <c r="AF64" i="3" s="1"/>
  <c r="AG64" i="3" s="1"/>
  <c r="AH64" i="3" s="1"/>
  <c r="AI64" i="3" s="1"/>
  <c r="AJ64" i="3" s="1"/>
  <c r="AK64" i="3" s="1"/>
  <c r="AL64" i="3" s="1"/>
  <c r="AM64" i="3" s="1"/>
  <c r="AN64" i="3" s="1"/>
  <c r="AO64" i="3" s="1"/>
  <c r="AP64" i="3" s="1"/>
  <c r="AQ64" i="3" s="1"/>
  <c r="AR64" i="3" s="1"/>
  <c r="AS64" i="3" s="1"/>
  <c r="AT64" i="3" s="1"/>
  <c r="AU64" i="3" s="1"/>
  <c r="AV64" i="3" s="1"/>
  <c r="AW64" i="3" s="1"/>
  <c r="AX64" i="3" s="1"/>
  <c r="AY64" i="3" s="1"/>
  <c r="AZ64" i="3" s="1"/>
  <c r="BA64" i="3" s="1"/>
  <c r="BB64" i="3" s="1"/>
  <c r="BC64" i="3" s="1"/>
  <c r="BD64" i="3" s="1"/>
  <c r="BE64" i="3" s="1"/>
  <c r="BF64" i="3" s="1"/>
  <c r="BG64" i="3" s="1"/>
  <c r="BH64" i="3" s="1"/>
  <c r="BI64" i="3" s="1"/>
  <c r="BJ64" i="3" s="1"/>
  <c r="BK64" i="3" s="1"/>
  <c r="BL64" i="3" s="1"/>
  <c r="BM64" i="3" s="1"/>
  <c r="BN64" i="3" s="1"/>
  <c r="BO64" i="3" s="1"/>
  <c r="BP64" i="3" s="1"/>
  <c r="BQ64" i="3" s="1"/>
  <c r="BR64" i="3" s="1"/>
  <c r="BS64" i="3" s="1"/>
  <c r="BT64" i="3" s="1"/>
  <c r="BU64" i="3" s="1"/>
  <c r="BV64" i="3" s="1"/>
  <c r="BW64" i="3" s="1"/>
  <c r="BX64" i="3" s="1"/>
  <c r="BY64" i="3" s="1"/>
  <c r="BZ64" i="3" s="1"/>
  <c r="CA64" i="3" s="1"/>
  <c r="CB64" i="3" s="1"/>
  <c r="CC64" i="3" s="1"/>
  <c r="CD64" i="3" s="1"/>
  <c r="CE64" i="3" s="1"/>
  <c r="CF64" i="3" s="1"/>
  <c r="CG64" i="3" s="1"/>
  <c r="CH64" i="3" s="1"/>
  <c r="CI64" i="3" s="1"/>
  <c r="CJ64" i="3" s="1"/>
  <c r="CK64" i="3" s="1"/>
  <c r="CL64" i="3" s="1"/>
  <c r="CM64" i="3" s="1"/>
  <c r="CN64" i="3" s="1"/>
  <c r="CO64" i="3" s="1"/>
  <c r="CP64" i="3" s="1"/>
  <c r="CQ64" i="3" s="1"/>
  <c r="CR64" i="3" s="1"/>
  <c r="CS64" i="3" s="1"/>
  <c r="CT64" i="3" s="1"/>
  <c r="CU64" i="3" s="1"/>
  <c r="CV64" i="3" s="1"/>
  <c r="CW64" i="3" s="1"/>
  <c r="CX64" i="3" s="1"/>
  <c r="CY64" i="3" s="1"/>
  <c r="CZ64" i="3" s="1"/>
  <c r="DA64" i="3" s="1"/>
  <c r="DB64" i="3" s="1"/>
  <c r="DC64" i="3" s="1"/>
  <c r="DD64" i="3" s="1"/>
  <c r="DE64" i="3" s="1"/>
  <c r="DF64" i="3" s="1"/>
  <c r="DG64" i="3" s="1"/>
  <c r="DH64" i="3" s="1"/>
  <c r="DI64" i="3" s="1"/>
  <c r="DJ64" i="3" s="1"/>
  <c r="DK64" i="3" s="1"/>
  <c r="DL64" i="3" s="1"/>
  <c r="DM64" i="3" s="1"/>
  <c r="DN64" i="3" s="1"/>
  <c r="DO64" i="3" s="1"/>
  <c r="DP64" i="3" s="1"/>
  <c r="DQ64" i="3" s="1"/>
  <c r="DR64" i="3" s="1"/>
  <c r="DS64" i="3" s="1"/>
  <c r="DT64" i="3" s="1"/>
  <c r="DU64" i="3" s="1"/>
  <c r="DV64" i="3" s="1"/>
  <c r="DW64" i="3" s="1"/>
  <c r="DX64" i="3" s="1"/>
  <c r="DY64" i="3" s="1"/>
  <c r="DZ64" i="3" s="1"/>
  <c r="EA64" i="3" s="1"/>
  <c r="EB64" i="3" s="1"/>
  <c r="EC64" i="3" s="1"/>
  <c r="ED64" i="3" s="1"/>
  <c r="EE64" i="3" s="1"/>
  <c r="EF64" i="3" s="1"/>
  <c r="EG64" i="3" s="1"/>
  <c r="EH64" i="3" s="1"/>
  <c r="EI64" i="3" s="1"/>
  <c r="EJ64" i="3" s="1"/>
  <c r="EK64" i="3" s="1"/>
  <c r="EL64" i="3" s="1"/>
  <c r="EM64" i="3" s="1"/>
  <c r="EN64" i="3" s="1"/>
  <c r="EO64" i="3" s="1"/>
  <c r="EP64" i="3" s="1"/>
  <c r="EQ64" i="3" s="1"/>
  <c r="ER64" i="3" s="1"/>
  <c r="ES64" i="3" s="1"/>
  <c r="ET64" i="3" s="1"/>
  <c r="EU64" i="3" s="1"/>
  <c r="EV64" i="3" s="1"/>
  <c r="EW64" i="3" s="1"/>
  <c r="EX64" i="3" s="1"/>
  <c r="EY64" i="3" s="1"/>
  <c r="EZ64" i="3" s="1"/>
  <c r="FA64" i="3" s="1"/>
  <c r="FB64" i="3" s="1"/>
  <c r="FC64" i="3" s="1"/>
  <c r="FD64" i="3" s="1"/>
  <c r="FE64" i="3" s="1"/>
  <c r="FF64" i="3" s="1"/>
  <c r="FG64" i="3" s="1"/>
  <c r="FH64" i="3" s="1"/>
  <c r="FI64" i="3" s="1"/>
  <c r="FJ64" i="3" s="1"/>
  <c r="FK64" i="3" s="1"/>
  <c r="FL64" i="3" s="1"/>
  <c r="FM64" i="3" s="1"/>
  <c r="FN64" i="3" s="1"/>
  <c r="FO64" i="3" s="1"/>
  <c r="FP64" i="3" s="1"/>
  <c r="FQ64" i="3" s="1"/>
  <c r="FR64" i="3" s="1"/>
  <c r="FS64" i="3" s="1"/>
  <c r="FT64" i="3" s="1"/>
  <c r="FU64" i="3" s="1"/>
  <c r="FV64" i="3" s="1"/>
  <c r="FW64" i="3" s="1"/>
  <c r="FX64" i="3" s="1"/>
  <c r="FY64" i="3" s="1"/>
  <c r="FZ64" i="3" s="1"/>
  <c r="GA64" i="3" s="1"/>
  <c r="GB64" i="3" s="1"/>
  <c r="GC64" i="3" s="1"/>
  <c r="GD64" i="3" s="1"/>
  <c r="GE64" i="3" s="1"/>
  <c r="GF64" i="3" s="1"/>
  <c r="GG64" i="3" s="1"/>
  <c r="GH64" i="3" s="1"/>
  <c r="GI64" i="3" s="1"/>
  <c r="GJ64" i="3" s="1"/>
  <c r="GK64" i="3" s="1"/>
  <c r="GL64" i="3" s="1"/>
  <c r="GM64" i="3" s="1"/>
  <c r="GN64" i="3" s="1"/>
  <c r="GO64" i="3" s="1"/>
  <c r="GP64" i="3" s="1"/>
  <c r="GQ64" i="3" s="1"/>
  <c r="GR64" i="3" s="1"/>
  <c r="GS64" i="3" s="1"/>
  <c r="GT64" i="3" s="1"/>
  <c r="GU64" i="3" s="1"/>
  <c r="GV64" i="3" s="1"/>
  <c r="GW64" i="3" s="1"/>
  <c r="GX64" i="3" s="1"/>
  <c r="GY64" i="3" s="1"/>
  <c r="GZ64" i="3" s="1"/>
  <c r="HA64" i="3" s="1"/>
  <c r="HB64" i="3" s="1"/>
  <c r="HC64" i="3" s="1"/>
  <c r="HD64" i="3" s="1"/>
  <c r="HE64" i="3" s="1"/>
  <c r="HF64" i="3" s="1"/>
  <c r="L64" i="3" s="1"/>
  <c r="L76" i="3" s="1"/>
  <c r="L78" i="3" s="1"/>
  <c r="J76" i="3"/>
  <c r="L16" i="3"/>
  <c r="L18" i="3" s="1"/>
  <c r="Y64" i="5" l="1"/>
  <c r="Z64" i="5" s="1"/>
  <c r="AA64" i="5" s="1"/>
  <c r="AB64" i="5" s="1"/>
  <c r="AC64" i="5" s="1"/>
  <c r="AD64" i="5" s="1"/>
  <c r="AE64" i="5" s="1"/>
  <c r="AF64" i="5" s="1"/>
  <c r="AG64" i="5" s="1"/>
  <c r="AH64" i="5" s="1"/>
  <c r="AI64" i="5" s="1"/>
  <c r="AJ64" i="5" s="1"/>
  <c r="AK64" i="5" s="1"/>
  <c r="AL64" i="5" s="1"/>
  <c r="AM64" i="5" s="1"/>
  <c r="AN64" i="5" s="1"/>
  <c r="AO64" i="5" s="1"/>
  <c r="AP64" i="5" s="1"/>
  <c r="AQ64" i="5" s="1"/>
  <c r="AR64" i="5" s="1"/>
  <c r="AS64" i="5" s="1"/>
  <c r="AT64" i="5" s="1"/>
  <c r="AU64" i="5" s="1"/>
  <c r="AV64" i="5" s="1"/>
  <c r="AW64" i="5" s="1"/>
  <c r="AX64" i="5" s="1"/>
  <c r="AY64" i="5" s="1"/>
  <c r="AZ64" i="5" s="1"/>
  <c r="BA64" i="5" s="1"/>
  <c r="BB64" i="5" s="1"/>
  <c r="BC64" i="5" s="1"/>
  <c r="BD64" i="5" s="1"/>
  <c r="BE64" i="5" s="1"/>
  <c r="BF64" i="5" s="1"/>
  <c r="BG64" i="5" s="1"/>
  <c r="BH64" i="5" s="1"/>
  <c r="BI64" i="5" s="1"/>
  <c r="BJ64" i="5" s="1"/>
  <c r="BK64" i="5" s="1"/>
  <c r="BL64" i="5" s="1"/>
  <c r="BM64" i="5" s="1"/>
  <c r="BN64" i="5" s="1"/>
  <c r="BO64" i="5" s="1"/>
  <c r="BP64" i="5" s="1"/>
  <c r="BQ64" i="5" s="1"/>
  <c r="BR64" i="5" s="1"/>
  <c r="BS64" i="5" s="1"/>
  <c r="BT64" i="5" s="1"/>
  <c r="BU64" i="5" s="1"/>
  <c r="BV64" i="5" s="1"/>
  <c r="BW64" i="5" s="1"/>
  <c r="BX64" i="5" s="1"/>
  <c r="BY64" i="5" s="1"/>
  <c r="BZ64" i="5" s="1"/>
  <c r="CA64" i="5" s="1"/>
  <c r="CB64" i="5" s="1"/>
  <c r="CC64" i="5" s="1"/>
  <c r="CD64" i="5" s="1"/>
  <c r="CE64" i="5" s="1"/>
  <c r="CF64" i="5" s="1"/>
  <c r="CG64" i="5" s="1"/>
  <c r="CH64" i="5" s="1"/>
  <c r="CI64" i="5" s="1"/>
  <c r="CJ64" i="5" s="1"/>
  <c r="CK64" i="5" s="1"/>
  <c r="CL64" i="5" s="1"/>
  <c r="CM64" i="5" s="1"/>
  <c r="CN64" i="5" s="1"/>
  <c r="CO64" i="5" s="1"/>
  <c r="CP64" i="5" s="1"/>
  <c r="CQ64" i="5" s="1"/>
  <c r="CR64" i="5" s="1"/>
  <c r="CS64" i="5" s="1"/>
  <c r="CT64" i="5" s="1"/>
  <c r="CU64" i="5" s="1"/>
  <c r="CV64" i="5" s="1"/>
  <c r="CW64" i="5" s="1"/>
  <c r="CX64" i="5" s="1"/>
  <c r="CY64" i="5" s="1"/>
  <c r="CZ64" i="5" s="1"/>
  <c r="DA64" i="5" s="1"/>
  <c r="DB64" i="5" s="1"/>
  <c r="DC64" i="5" s="1"/>
  <c r="DD64" i="5" s="1"/>
  <c r="DE64" i="5" s="1"/>
  <c r="DF64" i="5" s="1"/>
  <c r="DG64" i="5" s="1"/>
  <c r="DH64" i="5" s="1"/>
  <c r="DI64" i="5" s="1"/>
  <c r="DJ64" i="5" s="1"/>
  <c r="DK64" i="5" s="1"/>
  <c r="DL64" i="5" s="1"/>
  <c r="DM64" i="5" s="1"/>
  <c r="DN64" i="5" s="1"/>
  <c r="DO64" i="5" s="1"/>
  <c r="DP64" i="5" s="1"/>
  <c r="DQ64" i="5" s="1"/>
  <c r="DR64" i="5" s="1"/>
  <c r="DS64" i="5" s="1"/>
  <c r="DT64" i="5" s="1"/>
  <c r="DU64" i="5" s="1"/>
  <c r="DV64" i="5" s="1"/>
  <c r="DW64" i="5" s="1"/>
  <c r="DX64" i="5" s="1"/>
  <c r="DY64" i="5" s="1"/>
  <c r="DZ64" i="5" s="1"/>
  <c r="EA64" i="5" s="1"/>
  <c r="EB64" i="5" s="1"/>
  <c r="EC64" i="5" s="1"/>
  <c r="ED64" i="5" s="1"/>
  <c r="EE64" i="5" s="1"/>
  <c r="EF64" i="5" s="1"/>
  <c r="EG64" i="5" s="1"/>
  <c r="EH64" i="5" s="1"/>
  <c r="EI64" i="5" s="1"/>
  <c r="EJ64" i="5" s="1"/>
  <c r="EK64" i="5" s="1"/>
  <c r="EL64" i="5" s="1"/>
  <c r="EM64" i="5" s="1"/>
  <c r="EN64" i="5" s="1"/>
  <c r="EO64" i="5" s="1"/>
  <c r="EP64" i="5" s="1"/>
  <c r="EQ64" i="5" s="1"/>
  <c r="ER64" i="5" s="1"/>
  <c r="ES64" i="5" s="1"/>
  <c r="ET64" i="5" s="1"/>
  <c r="EU64" i="5" s="1"/>
  <c r="EV64" i="5" s="1"/>
  <c r="EW64" i="5" s="1"/>
  <c r="EX64" i="5" s="1"/>
  <c r="EY64" i="5" s="1"/>
  <c r="EZ64" i="5" s="1"/>
  <c r="FA64" i="5" s="1"/>
  <c r="FB64" i="5" s="1"/>
  <c r="FC64" i="5" s="1"/>
  <c r="FD64" i="5" s="1"/>
  <c r="FE64" i="5" s="1"/>
  <c r="FF64" i="5" s="1"/>
  <c r="FG64" i="5" s="1"/>
  <c r="FH64" i="5" s="1"/>
  <c r="FI64" i="5" s="1"/>
  <c r="FJ64" i="5" s="1"/>
  <c r="FK64" i="5" s="1"/>
  <c r="FL64" i="5" s="1"/>
  <c r="FM64" i="5" s="1"/>
  <c r="FN64" i="5" s="1"/>
  <c r="FO64" i="5" s="1"/>
  <c r="FP64" i="5" s="1"/>
  <c r="FQ64" i="5" s="1"/>
  <c r="FR64" i="5" s="1"/>
  <c r="FS64" i="5" s="1"/>
  <c r="FT64" i="5" s="1"/>
  <c r="FU64" i="5" s="1"/>
  <c r="FV64" i="5" s="1"/>
  <c r="FW64" i="5" s="1"/>
  <c r="FX64" i="5" s="1"/>
  <c r="FY64" i="5" s="1"/>
  <c r="FZ64" i="5" s="1"/>
  <c r="GA64" i="5" s="1"/>
  <c r="GB64" i="5" s="1"/>
  <c r="GC64" i="5" s="1"/>
  <c r="GD64" i="5" s="1"/>
  <c r="GE64" i="5" s="1"/>
  <c r="GF64" i="5" s="1"/>
  <c r="GG64" i="5" s="1"/>
  <c r="GH64" i="5" s="1"/>
  <c r="GI64" i="5" s="1"/>
  <c r="GJ64" i="5" s="1"/>
  <c r="GK64" i="5" s="1"/>
  <c r="GL64" i="5" s="1"/>
  <c r="GM64" i="5" s="1"/>
  <c r="GN64" i="5" s="1"/>
  <c r="GO64" i="5" s="1"/>
  <c r="GP64" i="5" s="1"/>
  <c r="GQ64" i="5" s="1"/>
  <c r="GR64" i="5" s="1"/>
  <c r="GS64" i="5" s="1"/>
  <c r="GT64" i="5" s="1"/>
  <c r="GU64" i="5" s="1"/>
  <c r="GV64" i="5" s="1"/>
  <c r="GW64" i="5" s="1"/>
  <c r="GX64" i="5" s="1"/>
  <c r="GY64" i="5" s="1"/>
  <c r="GZ64" i="5" s="1"/>
  <c r="HA64" i="5" s="1"/>
  <c r="HB64" i="5" s="1"/>
  <c r="HC64" i="5" s="1"/>
  <c r="HD64" i="5" s="1"/>
  <c r="HE64" i="5" s="1"/>
  <c r="HF64" i="5" s="1"/>
  <c r="L64" i="5" s="1"/>
  <c r="L76" i="5" s="1"/>
  <c r="L78" i="5" s="1"/>
  <c r="D14" i="1" s="1"/>
  <c r="E14" i="1" s="1"/>
  <c r="X41" i="5"/>
  <c r="Y41" i="5" s="1"/>
  <c r="Z41" i="5" s="1"/>
  <c r="AA41" i="5" s="1"/>
  <c r="AB41" i="5" s="1"/>
  <c r="AC41" i="5" s="1"/>
  <c r="AD41" i="5" s="1"/>
  <c r="AE41" i="5" s="1"/>
  <c r="AF41" i="5" s="1"/>
  <c r="AG41" i="5" s="1"/>
  <c r="AH41" i="5" s="1"/>
  <c r="AI41" i="5" s="1"/>
  <c r="AJ41" i="5" s="1"/>
  <c r="AK41" i="5" s="1"/>
  <c r="AL41" i="5" s="1"/>
  <c r="AM41" i="5" s="1"/>
  <c r="AN41" i="5" s="1"/>
  <c r="AO41" i="5" s="1"/>
  <c r="AP41" i="5" s="1"/>
  <c r="AQ41" i="5" s="1"/>
  <c r="AR41" i="5" s="1"/>
  <c r="AS41" i="5" s="1"/>
  <c r="AT41" i="5" s="1"/>
  <c r="AU41" i="5" s="1"/>
  <c r="AV41" i="5" s="1"/>
  <c r="AW41" i="5" s="1"/>
  <c r="AX41" i="5" s="1"/>
  <c r="AY41" i="5" s="1"/>
  <c r="AZ41" i="5" s="1"/>
  <c r="BA41" i="5" s="1"/>
  <c r="BB41" i="5" s="1"/>
  <c r="BC41" i="5" s="1"/>
  <c r="BD41" i="5" s="1"/>
  <c r="BE41" i="5" s="1"/>
  <c r="BF41" i="5" s="1"/>
  <c r="BG41" i="5" s="1"/>
  <c r="BH41" i="5" s="1"/>
  <c r="BI41" i="5" s="1"/>
  <c r="BJ41" i="5" s="1"/>
  <c r="BK41" i="5" s="1"/>
  <c r="BL41" i="5" s="1"/>
  <c r="BM41" i="5" s="1"/>
  <c r="BN41" i="5" s="1"/>
  <c r="BO41" i="5" s="1"/>
  <c r="BP41" i="5" s="1"/>
  <c r="BQ41" i="5" s="1"/>
  <c r="BR41" i="5" s="1"/>
  <c r="BS41" i="5" s="1"/>
  <c r="BT41" i="5" s="1"/>
  <c r="BU41" i="5" s="1"/>
  <c r="BV41" i="5" s="1"/>
  <c r="BW41" i="5" s="1"/>
  <c r="BX41" i="5" s="1"/>
  <c r="BY41" i="5" s="1"/>
  <c r="BZ41" i="5" s="1"/>
  <c r="CA41" i="5" s="1"/>
  <c r="CB41" i="5" s="1"/>
  <c r="CC41" i="5" s="1"/>
  <c r="CD41" i="5" s="1"/>
  <c r="CE41" i="5" s="1"/>
  <c r="CF41" i="5" s="1"/>
  <c r="CG41" i="5" s="1"/>
  <c r="CH41" i="5" s="1"/>
  <c r="CI41" i="5" s="1"/>
  <c r="CJ41" i="5" s="1"/>
  <c r="CK41" i="5" s="1"/>
  <c r="CL41" i="5" s="1"/>
  <c r="CM41" i="5" s="1"/>
  <c r="CN41" i="5" s="1"/>
  <c r="CO41" i="5" s="1"/>
  <c r="CP41" i="5" s="1"/>
  <c r="CQ41" i="5" s="1"/>
  <c r="CR41" i="5" s="1"/>
  <c r="CS41" i="5" s="1"/>
  <c r="CT41" i="5" s="1"/>
  <c r="CU41" i="5" s="1"/>
  <c r="CV41" i="5" s="1"/>
  <c r="CW41" i="5" s="1"/>
  <c r="CX41" i="5" s="1"/>
  <c r="CY41" i="5" s="1"/>
  <c r="CZ41" i="5" s="1"/>
  <c r="DA41" i="5" s="1"/>
  <c r="DB41" i="5" s="1"/>
  <c r="DC41" i="5" s="1"/>
  <c r="DD41" i="5" s="1"/>
  <c r="DE41" i="5" s="1"/>
  <c r="DF41" i="5" s="1"/>
  <c r="DG41" i="5" s="1"/>
  <c r="DH41" i="5" s="1"/>
  <c r="DI41" i="5" s="1"/>
  <c r="DJ41" i="5" s="1"/>
  <c r="DK41" i="5" s="1"/>
  <c r="DL41" i="5" s="1"/>
  <c r="DM41" i="5" s="1"/>
  <c r="DN41" i="5" s="1"/>
  <c r="DO41" i="5" s="1"/>
  <c r="DP41" i="5" s="1"/>
  <c r="DQ41" i="5" s="1"/>
  <c r="DR41" i="5" s="1"/>
  <c r="DS41" i="5" s="1"/>
  <c r="DT41" i="5" s="1"/>
  <c r="DU41" i="5" s="1"/>
  <c r="DV41" i="5" s="1"/>
  <c r="DW41" i="5" s="1"/>
  <c r="DX41" i="5" s="1"/>
  <c r="DY41" i="5" s="1"/>
  <c r="DZ41" i="5" s="1"/>
  <c r="EA41" i="5" s="1"/>
  <c r="EB41" i="5" s="1"/>
  <c r="EC41" i="5" s="1"/>
  <c r="ED41" i="5" s="1"/>
  <c r="EE41" i="5" s="1"/>
  <c r="EF41" i="5" s="1"/>
  <c r="EG41" i="5" s="1"/>
  <c r="EH41" i="5" s="1"/>
  <c r="EI41" i="5" s="1"/>
  <c r="EJ41" i="5" s="1"/>
  <c r="EK41" i="5" s="1"/>
  <c r="EL41" i="5" s="1"/>
  <c r="EM41" i="5" s="1"/>
  <c r="EN41" i="5" s="1"/>
  <c r="EO41" i="5" s="1"/>
  <c r="EP41" i="5" s="1"/>
  <c r="EQ41" i="5" s="1"/>
  <c r="ER41" i="5" s="1"/>
  <c r="ES41" i="5" s="1"/>
  <c r="ET41" i="5" s="1"/>
  <c r="EU41" i="5" s="1"/>
  <c r="EV41" i="5" s="1"/>
  <c r="EW41" i="5" s="1"/>
  <c r="EX41" i="5" s="1"/>
  <c r="EY41" i="5" s="1"/>
  <c r="EZ41" i="5" s="1"/>
  <c r="FA41" i="5" s="1"/>
  <c r="FB41" i="5" s="1"/>
  <c r="FC41" i="5" s="1"/>
  <c r="FD41" i="5" s="1"/>
  <c r="FE41" i="5" s="1"/>
  <c r="FF41" i="5" s="1"/>
  <c r="FG41" i="5" s="1"/>
  <c r="FH41" i="5" s="1"/>
  <c r="FI41" i="5" s="1"/>
  <c r="FJ41" i="5" s="1"/>
  <c r="FK41" i="5" s="1"/>
  <c r="FL41" i="5" s="1"/>
  <c r="FM41" i="5" s="1"/>
  <c r="FN41" i="5" s="1"/>
  <c r="FO41" i="5" s="1"/>
  <c r="FP41" i="5" s="1"/>
  <c r="FQ41" i="5" s="1"/>
  <c r="FR41" i="5" s="1"/>
  <c r="FS41" i="5" s="1"/>
  <c r="FT41" i="5" s="1"/>
  <c r="FU41" i="5" s="1"/>
  <c r="FV41" i="5" s="1"/>
  <c r="FW41" i="5" s="1"/>
  <c r="FX41" i="5" s="1"/>
  <c r="FY41" i="5" s="1"/>
  <c r="FZ41" i="5" s="1"/>
  <c r="GA41" i="5" s="1"/>
  <c r="GB41" i="5" s="1"/>
  <c r="GC41" i="5" s="1"/>
  <c r="GD41" i="5" s="1"/>
  <c r="GE41" i="5" s="1"/>
  <c r="GF41" i="5" s="1"/>
  <c r="GG41" i="5" s="1"/>
  <c r="GH41" i="5" s="1"/>
  <c r="GI41" i="5" s="1"/>
  <c r="GJ41" i="5" s="1"/>
  <c r="GK41" i="5" s="1"/>
  <c r="GL41" i="5" s="1"/>
  <c r="GM41" i="5" s="1"/>
  <c r="GN41" i="5" s="1"/>
  <c r="GO41" i="5" s="1"/>
  <c r="GP41" i="5" s="1"/>
  <c r="GQ41" i="5" s="1"/>
  <c r="GR41" i="5" s="1"/>
  <c r="GS41" i="5" s="1"/>
  <c r="GT41" i="5" s="1"/>
  <c r="GU41" i="5" s="1"/>
  <c r="GV41" i="5" s="1"/>
  <c r="GW41" i="5" s="1"/>
  <c r="GX41" i="5" s="1"/>
  <c r="GY41" i="5" s="1"/>
  <c r="GZ41" i="5" s="1"/>
  <c r="HA41" i="5" s="1"/>
  <c r="HB41" i="5" s="1"/>
  <c r="HC41" i="5" s="1"/>
  <c r="HD41" i="5" s="1"/>
  <c r="HE41" i="5" s="1"/>
  <c r="HF41" i="5" s="1"/>
  <c r="L41" i="5" s="1"/>
  <c r="L42" i="5" s="1"/>
  <c r="L44" i="5" s="1"/>
  <c r="D12" i="1" s="1"/>
  <c r="E12" i="1" s="1"/>
</calcChain>
</file>

<file path=xl/sharedStrings.xml><?xml version="1.0" encoding="utf-8"?>
<sst xmlns="http://schemas.openxmlformats.org/spreadsheetml/2006/main" count="2580" uniqueCount="304">
  <si>
    <t>90-DAY CONSTANT GROWTH DCF -- U.S. PROXY GROUP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</si>
  <si>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</si>
  <si>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</si>
  <si>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</si>
  <si>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</si>
  <si>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</si>
  <si>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</si>
  <si>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</si>
  <si>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</si>
  <si>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</si>
  <si>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</si>
  <si>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</si>
  <si>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</si>
  <si>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Company</t>
  </si>
  <si>
    <t>Ticker</t>
  </si>
  <si>
    <t>Annualized Dividend</t>
  </si>
  <si>
    <t>Stock Price</t>
  </si>
  <si>
    <t>Dividend Yield</t>
  </si>
  <si>
    <t>Expected Dividend Yield</t>
  </si>
  <si>
    <t>Zacks EPS Growth</t>
  </si>
  <si>
    <t>SNL EPS Growth</t>
  </si>
  <si>
    <t>Value Line EPS Growth</t>
  </si>
  <si>
    <t>First Call Growth</t>
  </si>
  <si>
    <t>Average Growth Rate</t>
  </si>
  <si>
    <t>Low DCF ROE</t>
  </si>
  <si>
    <t>Mean DCF ROE</t>
  </si>
  <si>
    <t>High DCF ROE</t>
  </si>
  <si>
    <t>ALLETE, Inc.</t>
  </si>
  <si>
    <t>ALE</t>
  </si>
  <si>
    <t>Alliant Energy Corporation</t>
  </si>
  <si>
    <t>LNT</t>
  </si>
  <si>
    <t>American Electric Power Company, Inc.</t>
  </si>
  <si>
    <t>AEP</t>
  </si>
  <si>
    <t>Duke Energy Corporation</t>
  </si>
  <si>
    <t>DUK</t>
  </si>
  <si>
    <t>Edison International</t>
  </si>
  <si>
    <t>EIX</t>
  </si>
  <si>
    <t>Eversource Energy</t>
  </si>
  <si>
    <t>ES</t>
  </si>
  <si>
    <t>OGE Energy Corporation</t>
  </si>
  <si>
    <t>OGE</t>
  </si>
  <si>
    <t>Pinnacle West Capital Corporation</t>
  </si>
  <si>
    <t>PNW</t>
  </si>
  <si>
    <t>PNM Resources, Inc.</t>
  </si>
  <si>
    <t>PNM</t>
  </si>
  <si>
    <t>Southern Company</t>
  </si>
  <si>
    <t>SO</t>
  </si>
  <si>
    <t>MEAN</t>
  </si>
  <si>
    <t>Flotation Costs [13]</t>
  </si>
  <si>
    <t xml:space="preserve"> </t>
  </si>
  <si>
    <t>Notes:</t>
  </si>
  <si>
    <t>[1] Source: Bloomberg Professional</t>
  </si>
  <si>
    <t>[2] Source: Bloomberg Professional, 90-day average as of March 31, 2018</t>
  </si>
  <si>
    <t>[3] Equals [1] / [2]</t>
  </si>
  <si>
    <t>[4] Equals [3] x (1 + 0.5 x [9])</t>
  </si>
  <si>
    <t>[5] Source: Zacks at March 31, 2018</t>
  </si>
  <si>
    <t>[6] Source: SNL Financial Median Long-Term EPS Growth Rate as of April 18, 2018</t>
  </si>
  <si>
    <t>[7] Source: Value Line</t>
  </si>
  <si>
    <t>[8] Source: Yahoo! Finance at March 31, 2018</t>
  </si>
  <si>
    <t>[9] Equals Average([5], [6], [7], [8])</t>
  </si>
  <si>
    <t>[10] Equals [3] x (1 + 0.5 x Minimum([5], [6], [7], [8])) + Minimum([5], [6], [7], [8])</t>
  </si>
  <si>
    <t>[11] Equals [4] + [9]</t>
  </si>
  <si>
    <t>[12] Equals [3] x (1 + 0.5 x Maximum([5], [6], [7], [8])) + Maximum([5], [6], [7], [8])</t>
  </si>
  <si>
    <t>[13] The Board allows 50 bps adjustment for flotation cost and financial flexibility.</t>
  </si>
  <si>
    <t>90-DAY CONSTANT GROWTH DCF -- CANADIAN PROXY GROUP</t>
  </si>
  <si>
    <t>Canadian Utilities Limited</t>
  </si>
  <si>
    <t>CU</t>
  </si>
  <si>
    <t>n/a</t>
  </si>
  <si>
    <t>Emera Inc.</t>
  </si>
  <si>
    <t>EMA</t>
  </si>
  <si>
    <t>Enbridge Inc.</t>
  </si>
  <si>
    <t>ENB</t>
  </si>
  <si>
    <t>Valener Inc.</t>
  </si>
  <si>
    <t>VNR</t>
  </si>
  <si>
    <t>90-DAY CONSTANT GROWTH DCF -- NORTH AMERICA ELECTRIC PROXY GROUP</t>
  </si>
  <si>
    <t>90-DAY MULTI-STAGE DCF -- U.S. PROXY GROUP</t>
  </si>
  <si>
    <t>Growth Rate, Years 1-5</t>
  </si>
  <si>
    <t>Year 6</t>
  </si>
  <si>
    <t>Year 7</t>
  </si>
  <si>
    <t>Year 8</t>
  </si>
  <si>
    <t>Year 9</t>
  </si>
  <si>
    <t>Year 10</t>
  </si>
  <si>
    <t>GDP Growth (perpetuity)</t>
  </si>
  <si>
    <t>ROE</t>
  </si>
  <si>
    <t>Year 1</t>
  </si>
  <si>
    <t>Year 2</t>
  </si>
  <si>
    <t>Year 3</t>
  </si>
  <si>
    <t>Year 4</t>
  </si>
  <si>
    <t>Year 5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</si>
  <si>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</si>
  <si>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</si>
  <si>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</si>
  <si>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</si>
  <si>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</si>
  <si>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</si>
  <si>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</si>
  <si>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</si>
  <si>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</si>
  <si>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</si>
  <si>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</si>
  <si>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</si>
  <si>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</si>
  <si>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</si>
  <si>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</si>
  <si>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</si>
  <si>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</si>
  <si>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</si>
  <si>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</si>
  <si>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</si>
  <si>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</si>
  <si>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</si>
  <si>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</si>
  <si>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</si>
  <si>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</si>
  <si>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</si>
  <si>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</si>
  <si>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</si>
  <si>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</si>
  <si>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</si>
  <si>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</si>
  <si>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</si>
  <si>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</si>
  <si>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</si>
  <si>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</si>
  <si>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</si>
  <si>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</si>
  <si>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</si>
  <si>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</si>
  <si>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</si>
  <si>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Year 51</t>
  </si>
  <si>
    <t>Year 52</t>
  </si>
  <si>
    <t>Year 53</t>
  </si>
  <si>
    <t>Year 54</t>
  </si>
  <si>
    <t>Year 55</t>
  </si>
  <si>
    <t>Year 56</t>
  </si>
  <si>
    <t>Year 57</t>
  </si>
  <si>
    <t>Year 58</t>
  </si>
  <si>
    <t>Year 59</t>
  </si>
  <si>
    <t>Year 60</t>
  </si>
  <si>
    <t>Year 61</t>
  </si>
  <si>
    <t>Year 62</t>
  </si>
  <si>
    <t>Year 63</t>
  </si>
  <si>
    <t>Year 64</t>
  </si>
  <si>
    <t>Year 65</t>
  </si>
  <si>
    <t>Year 66</t>
  </si>
  <si>
    <t>Year 67</t>
  </si>
  <si>
    <t>Year 68</t>
  </si>
  <si>
    <t>Year 69</t>
  </si>
  <si>
    <t>Year 70</t>
  </si>
  <si>
    <t>Year 71</t>
  </si>
  <si>
    <t>Year 72</t>
  </si>
  <si>
    <t>Year 73</t>
  </si>
  <si>
    <t>Year 74</t>
  </si>
  <si>
    <t>Year 75</t>
  </si>
  <si>
    <t>Year 76</t>
  </si>
  <si>
    <t>Year 77</t>
  </si>
  <si>
    <t>Year 78</t>
  </si>
  <si>
    <t>Year 79</t>
  </si>
  <si>
    <t>Year 80</t>
  </si>
  <si>
    <t>Year 81</t>
  </si>
  <si>
    <t>Year 82</t>
  </si>
  <si>
    <t>Year 83</t>
  </si>
  <si>
    <t>Year 84</t>
  </si>
  <si>
    <t>Year 85</t>
  </si>
  <si>
    <t>Year 86</t>
  </si>
  <si>
    <t>Year 87</t>
  </si>
  <si>
    <t>Year 88</t>
  </si>
  <si>
    <t>Year 89</t>
  </si>
  <si>
    <t>Year 90</t>
  </si>
  <si>
    <t>Year 91</t>
  </si>
  <si>
    <t>Year 92</t>
  </si>
  <si>
    <t>Year 93</t>
  </si>
  <si>
    <t>Year 94</t>
  </si>
  <si>
    <t>Year 95</t>
  </si>
  <si>
    <t>Year 96</t>
  </si>
  <si>
    <t>Year 97</t>
  </si>
  <si>
    <t>Year 98</t>
  </si>
  <si>
    <t>Year 99</t>
  </si>
  <si>
    <t>Year 100</t>
  </si>
  <si>
    <t>Year 101</t>
  </si>
  <si>
    <t>Year 102</t>
  </si>
  <si>
    <t>Year 103</t>
  </si>
  <si>
    <t>Year 104</t>
  </si>
  <si>
    <t>Year 105</t>
  </si>
  <si>
    <t>Year 106</t>
  </si>
  <si>
    <t>Year 107</t>
  </si>
  <si>
    <t>Year 108</t>
  </si>
  <si>
    <t>Year 109</t>
  </si>
  <si>
    <t>Year 110</t>
  </si>
  <si>
    <t>Year 111</t>
  </si>
  <si>
    <t>Year 112</t>
  </si>
  <si>
    <t>Year 113</t>
  </si>
  <si>
    <t>Year 114</t>
  </si>
  <si>
    <t>Year 115</t>
  </si>
  <si>
    <t>Year 116</t>
  </si>
  <si>
    <t>Year 117</t>
  </si>
  <si>
    <t>Year 118</t>
  </si>
  <si>
    <t>Year 119</t>
  </si>
  <si>
    <t>Year 120</t>
  </si>
  <si>
    <t>Year 121</t>
  </si>
  <si>
    <t>Year 122</t>
  </si>
  <si>
    <t>Year 123</t>
  </si>
  <si>
    <t>Year 124</t>
  </si>
  <si>
    <t>Year 125</t>
  </si>
  <si>
    <t>Year 126</t>
  </si>
  <si>
    <t>Year 127</t>
  </si>
  <si>
    <t>Year 128</t>
  </si>
  <si>
    <t>Year 129</t>
  </si>
  <si>
    <t>Year 130</t>
  </si>
  <si>
    <t>Year 131</t>
  </si>
  <si>
    <t>Year 132</t>
  </si>
  <si>
    <t>Year 133</t>
  </si>
  <si>
    <t>Year 134</t>
  </si>
  <si>
    <t>Year 135</t>
  </si>
  <si>
    <t>Year 136</t>
  </si>
  <si>
    <t>Year 137</t>
  </si>
  <si>
    <t>Year 138</t>
  </si>
  <si>
    <t>Year 139</t>
  </si>
  <si>
    <t>Year 140</t>
  </si>
  <si>
    <t>Year 141</t>
  </si>
  <si>
    <t>Year 142</t>
  </si>
  <si>
    <t>Year 143</t>
  </si>
  <si>
    <t>Year 144</t>
  </si>
  <si>
    <t>Year 145</t>
  </si>
  <si>
    <t>Year 146</t>
  </si>
  <si>
    <t>Year 147</t>
  </si>
  <si>
    <t>Year 148</t>
  </si>
  <si>
    <t>Year 149</t>
  </si>
  <si>
    <t>Year 150</t>
  </si>
  <si>
    <t>Year 151</t>
  </si>
  <si>
    <t>Year 152</t>
  </si>
  <si>
    <t>Year 153</t>
  </si>
  <si>
    <t>Year 154</t>
  </si>
  <si>
    <t>Year 155</t>
  </si>
  <si>
    <t>Year 156</t>
  </si>
  <si>
    <t>Year 157</t>
  </si>
  <si>
    <t>Year 158</t>
  </si>
  <si>
    <t>Year 159</t>
  </si>
  <si>
    <t>Year 160</t>
  </si>
  <si>
    <t>Year 161</t>
  </si>
  <si>
    <t>Year 162</t>
  </si>
  <si>
    <t>Year 163</t>
  </si>
  <si>
    <t>Year 164</t>
  </si>
  <si>
    <t>Year 165</t>
  </si>
  <si>
    <t>Year 166</t>
  </si>
  <si>
    <t>Year 167</t>
  </si>
  <si>
    <t>Year 168</t>
  </si>
  <si>
    <t>Year 169</t>
  </si>
  <si>
    <t>Year 170</t>
  </si>
  <si>
    <t>Year 171</t>
  </si>
  <si>
    <t>Year 172</t>
  </si>
  <si>
    <t>Year 173</t>
  </si>
  <si>
    <t>Year 174</t>
  </si>
  <si>
    <t>Year 175</t>
  </si>
  <si>
    <t>Year 176</t>
  </si>
  <si>
    <t>Year 177</t>
  </si>
  <si>
    <t>Year 178</t>
  </si>
  <si>
    <t>Year 179</t>
  </si>
  <si>
    <t>Year 180</t>
  </si>
  <si>
    <t>Year 181</t>
  </si>
  <si>
    <t>Year 182</t>
  </si>
  <si>
    <t>Year 183</t>
  </si>
  <si>
    <t>Year 184</t>
  </si>
  <si>
    <t>Year 185</t>
  </si>
  <si>
    <t>Year 186</t>
  </si>
  <si>
    <t>Year 187</t>
  </si>
  <si>
    <t>Year 188</t>
  </si>
  <si>
    <t>Year 189</t>
  </si>
  <si>
    <t>Year 190</t>
  </si>
  <si>
    <t>Year 191</t>
  </si>
  <si>
    <t>Year 192</t>
  </si>
  <si>
    <t>Year 193</t>
  </si>
  <si>
    <t>Year 194</t>
  </si>
  <si>
    <t>Year 195</t>
  </si>
  <si>
    <t>Year 196</t>
  </si>
  <si>
    <t>Year 197</t>
  </si>
  <si>
    <t>Year 198</t>
  </si>
  <si>
    <t>Year 199</t>
  </si>
  <si>
    <t>Year 200</t>
  </si>
  <si>
    <t>Flotation Costs [11]</t>
  </si>
  <si>
    <t>[3] Source: Constant Growth DCF</t>
  </si>
  <si>
    <t>[4] Equals [3] − ([3] − [9]) / 6</t>
  </si>
  <si>
    <t>[5] Equals [4] − ([3] − [9]) / 6</t>
  </si>
  <si>
    <t>[6] Equals [5] − ([3] − [9]) / 6</t>
  </si>
  <si>
    <t>[7] Equals [6] − ([3] − [9]) / 6</t>
  </si>
  <si>
    <t>[8] Equals [7] − ([3] − [9]) / 6</t>
  </si>
  <si>
    <t>[9] Consensus Economics Inc., Consensus Forecasts, April 9, 2018, at 3.</t>
  </si>
  <si>
    <t>[10] Internal rate of return</t>
  </si>
  <si>
    <t>[11] The Board allows 50 bps adjustment for flotation cost and financial flexibility.</t>
  </si>
  <si>
    <t>90-DAY MULTI-STAGE DCF -- CANADIAN PROXY GROUP</t>
  </si>
  <si>
    <t>[9] Consensus Economics Inc., Consensus Forecasts, April 9, 2018, at 28.</t>
  </si>
  <si>
    <t>90-DAY MULTI-STAGE DCF -- NORTH AMERICA ELECTRIC PROXY GROUP</t>
  </si>
  <si>
    <t>[9] Consensus Economics Inc., Consensus Forecasts, April 9, 2018, at 3 and 28.</t>
  </si>
  <si>
    <t>As Filed Results</t>
  </si>
  <si>
    <t>Proxy Group</t>
  </si>
  <si>
    <t>Canadian Utility</t>
  </si>
  <si>
    <t>U.S. Electric Utility</t>
  </si>
  <si>
    <t>North American Electric Utility</t>
  </si>
  <si>
    <t>Constant Growth</t>
  </si>
  <si>
    <t>Multi-Stage</t>
  </si>
  <si>
    <t>Average</t>
  </si>
  <si>
    <t>No 0.5 g</t>
  </si>
  <si>
    <t>4 Years (2/2) of high growth</t>
  </si>
  <si>
    <t>Growth Rate, Years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</si>
</sst>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&quot;$&quot;#,##0.0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Garamond"/>
      <family val="1"/>
    </font>
    <font>
      <b/>
      <sz val="14"/>
      <name val="Century Gothic"/>
      <family val="2"/>
    </font>
    <font>
      <sz val="14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sz val="11"/>
      <color rgb="FFFF0000"/>
      <name val="Century Gothic"/>
      <family val="2"/>
    </font>
    <font>
      <sz val="14"/>
      <color theme="1"/>
      <name val="Century Gothic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0" fontId="11" fillId="0" borderId="0"/>
  </cellStyleXfs>
  <cellXfs count="87">
    <xf numFmtId="0" fontId="0" fillId="0" borderId="0" xfId="0"/>
    <xf numFmtId="0" fontId="4" fillId="0" borderId="0" xfId="2" applyFont="1" applyBorder="1" applyAlignment="1">
      <alignment horizontal="centerContinuous"/>
    </xf>
    <xf numFmtId="0" fontId="5" fillId="0" borderId="0" xfId="2" applyFont="1" applyBorder="1" applyAlignment="1">
      <alignment horizontal="centerContinuous"/>
    </xf>
    <xf numFmtId="0" fontId="5" fillId="0" borderId="0" xfId="2" applyFont="1" applyBorder="1"/>
    <xf numFmtId="0" fontId="5" fillId="0" borderId="0" xfId="2" applyFont="1"/>
    <xf numFmtId="0" fontId="6" fillId="0" borderId="0" xfId="2" applyFont="1" applyBorder="1" applyAlignment="1">
      <alignment horizontal="centerContinuous"/>
    </xf>
    <xf numFmtId="0" fontId="6" fillId="0" borderId="0" xfId="2" applyFont="1" applyBorder="1"/>
    <xf numFmtId="0" fontId="6" fillId="0" borderId="0" xfId="2" applyFont="1"/>
    <xf numFmtId="0" fontId="6" fillId="0" borderId="0" xfId="2" applyFont="1" applyBorder="1" applyAlignment="1">
      <alignment horizontal="center"/>
    </xf>
    <xf numFmtId="0" fontId="6" fillId="0" borderId="1" xfId="2" applyFont="1" applyFill="1" applyBorder="1" applyAlignment="1">
      <alignment horizontal="center" wrapText="1"/>
    </xf>
    <xf numFmtId="164" fontId="6" fillId="0" borderId="1" xfId="2" applyNumberFormat="1" applyFont="1" applyBorder="1" applyAlignment="1">
      <alignment horizontal="center" wrapText="1"/>
    </xf>
    <xf numFmtId="164" fontId="6" fillId="0" borderId="1" xfId="2" applyNumberFormat="1" applyFont="1" applyFill="1" applyBorder="1" applyAlignment="1">
      <alignment horizontal="center" wrapText="1"/>
    </xf>
    <xf numFmtId="10" fontId="6" fillId="0" borderId="1" xfId="2" applyNumberFormat="1" applyFont="1" applyFill="1" applyBorder="1" applyAlignment="1">
      <alignment horizontal="center" wrapText="1"/>
    </xf>
    <xf numFmtId="165" fontId="6" fillId="0" borderId="1" xfId="2" applyNumberFormat="1" applyFont="1" applyFill="1" applyBorder="1" applyAlignment="1">
      <alignment horizontal="center" wrapText="1"/>
    </xf>
    <xf numFmtId="0" fontId="7" fillId="0" borderId="0" xfId="2" applyFont="1" applyBorder="1"/>
    <xf numFmtId="0" fontId="7" fillId="0" borderId="0" xfId="2" applyFont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10" fontId="6" fillId="0" borderId="0" xfId="2" applyNumberFormat="1" applyFont="1" applyFill="1" applyBorder="1" applyAlignment="1">
      <alignment horizontal="center"/>
    </xf>
    <xf numFmtId="10" fontId="6" fillId="0" borderId="0" xfId="3" applyNumberFormat="1" applyFont="1" applyFill="1" applyBorder="1" applyAlignment="1">
      <alignment horizontal="center"/>
    </xf>
    <xf numFmtId="165" fontId="6" fillId="0" borderId="2" xfId="2" applyNumberFormat="1" applyFont="1" applyFill="1" applyBorder="1" applyAlignment="1"/>
    <xf numFmtId="0" fontId="6" fillId="0" borderId="2" xfId="2" applyFont="1" applyFill="1" applyBorder="1"/>
    <xf numFmtId="164" fontId="6" fillId="0" borderId="2" xfId="2" applyNumberFormat="1" applyFont="1" applyFill="1" applyBorder="1" applyAlignment="1">
      <alignment horizontal="center"/>
    </xf>
    <xf numFmtId="10" fontId="6" fillId="0" borderId="2" xfId="2" applyNumberFormat="1" applyFont="1" applyFill="1" applyBorder="1" applyAlignment="1">
      <alignment horizontal="center"/>
    </xf>
    <xf numFmtId="165" fontId="6" fillId="0" borderId="0" xfId="2" applyNumberFormat="1" applyFont="1" applyFill="1" applyBorder="1" applyAlignment="1"/>
    <xf numFmtId="0" fontId="6" fillId="0" borderId="0" xfId="2" applyFont="1" applyFill="1" applyBorder="1"/>
    <xf numFmtId="10" fontId="6" fillId="0" borderId="3" xfId="2" applyNumberFormat="1" applyFont="1" applyFill="1" applyBorder="1" applyAlignment="1">
      <alignment horizontal="center"/>
    </xf>
    <xf numFmtId="165" fontId="6" fillId="0" borderId="0" xfId="2" applyNumberFormat="1" applyFont="1" applyFill="1" applyBorder="1" applyAlignment="1">
      <alignment horizontal="right"/>
    </xf>
    <xf numFmtId="10" fontId="6" fillId="0" borderId="0" xfId="2" applyNumberFormat="1" applyFont="1" applyFill="1" applyBorder="1"/>
    <xf numFmtId="0" fontId="6" fillId="0" borderId="3" xfId="2" applyFont="1" applyBorder="1"/>
    <xf numFmtId="0" fontId="6" fillId="0" borderId="0" xfId="2" applyFont="1" applyBorder="1" applyAlignment="1"/>
    <xf numFmtId="0" fontId="6" fillId="0" borderId="0" xfId="2" applyFont="1" applyFill="1" applyBorder="1" applyAlignment="1"/>
    <xf numFmtId="164" fontId="6" fillId="0" borderId="0" xfId="2" applyNumberFormat="1" applyFont="1"/>
    <xf numFmtId="0" fontId="5" fillId="0" borderId="0" xfId="2" applyFont="1" applyAlignment="1">
      <alignment horizontal="centerContinuous"/>
    </xf>
    <xf numFmtId="0" fontId="5" fillId="0" borderId="0" xfId="2" applyFont="1" applyFill="1" applyAlignment="1">
      <alignment horizontal="centerContinuous"/>
    </xf>
    <xf numFmtId="0" fontId="9" fillId="0" borderId="0" xfId="2" applyFont="1" applyBorder="1" applyAlignment="1">
      <alignment horizontal="centerContinuous"/>
    </xf>
    <xf numFmtId="0" fontId="9" fillId="0" borderId="0" xfId="2" applyFont="1" applyAlignment="1">
      <alignment horizontal="centerContinuous"/>
    </xf>
    <xf numFmtId="0" fontId="9" fillId="0" borderId="0" xfId="2" applyFont="1" applyFill="1" applyAlignment="1">
      <alignment horizontal="centerContinuous"/>
    </xf>
    <xf numFmtId="0" fontId="9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Fill="1" applyAlignment="1">
      <alignment horizontal="center"/>
    </xf>
    <xf numFmtId="0" fontId="7" fillId="0" borderId="0" xfId="2" applyFont="1" applyFill="1" applyBorder="1"/>
    <xf numFmtId="0" fontId="7" fillId="0" borderId="0" xfId="2" applyFont="1" applyFill="1" applyBorder="1" applyAlignment="1">
      <alignment horizontal="center"/>
    </xf>
    <xf numFmtId="0" fontId="9" fillId="0" borderId="0" xfId="2" applyFont="1" applyFill="1"/>
    <xf numFmtId="0" fontId="9" fillId="0" borderId="0" xfId="2" applyFont="1" applyFill="1" applyBorder="1"/>
    <xf numFmtId="165" fontId="9" fillId="0" borderId="0" xfId="2" applyNumberFormat="1" applyFont="1" applyFill="1" applyBorder="1" applyAlignment="1">
      <alignment horizontal="right"/>
    </xf>
    <xf numFmtId="10" fontId="9" fillId="0" borderId="0" xfId="2" applyNumberFormat="1" applyFont="1" applyFill="1" applyBorder="1"/>
    <xf numFmtId="0" fontId="9" fillId="0" borderId="0" xfId="2" applyFont="1" applyBorder="1"/>
    <xf numFmtId="0" fontId="4" fillId="0" borderId="0" xfId="2" applyFont="1" applyFill="1" applyBorder="1" applyAlignment="1">
      <alignment horizontal="centerContinuous"/>
    </xf>
    <xf numFmtId="0" fontId="10" fillId="0" borderId="0" xfId="2" applyFont="1" applyBorder="1" applyAlignment="1">
      <alignment horizontal="centerContinuous"/>
    </xf>
    <xf numFmtId="0" fontId="10" fillId="0" borderId="0" xfId="2" applyFont="1" applyBorder="1"/>
    <xf numFmtId="0" fontId="10" fillId="0" borderId="0" xfId="2" applyFont="1"/>
    <xf numFmtId="0" fontId="6" fillId="0" borderId="0" xfId="2" applyFont="1" applyFill="1" applyBorder="1" applyAlignment="1">
      <alignment horizontal="centerContinuous"/>
    </xf>
    <xf numFmtId="0" fontId="7" fillId="0" borderId="0" xfId="2" applyFont="1" applyBorder="1" applyAlignment="1">
      <alignment horizontal="centerContinuous"/>
    </xf>
    <xf numFmtId="0" fontId="7" fillId="0" borderId="0" xfId="2" applyFont="1"/>
    <xf numFmtId="0" fontId="7" fillId="0" borderId="0" xfId="2" applyFont="1" applyBorder="1" applyAlignment="1">
      <alignment horizontal="center" wrapText="1"/>
    </xf>
    <xf numFmtId="14" fontId="7" fillId="0" borderId="3" xfId="2" applyNumberFormat="1" applyFont="1" applyBorder="1" applyAlignment="1">
      <alignment horizontal="center" wrapText="1"/>
    </xf>
    <xf numFmtId="14" fontId="6" fillId="0" borderId="3" xfId="4" applyNumberFormat="1" applyFont="1" applyBorder="1" applyAlignment="1">
      <alignment horizontal="center"/>
    </xf>
    <xf numFmtId="164" fontId="6" fillId="0" borderId="0" xfId="2" applyNumberFormat="1" applyFont="1" applyFill="1" applyBorder="1" applyAlignment="1">
      <alignment horizontal="left"/>
    </xf>
    <xf numFmtId="7" fontId="7" fillId="0" borderId="0" xfId="2" applyNumberFormat="1" applyFont="1" applyBorder="1"/>
    <xf numFmtId="7" fontId="7" fillId="0" borderId="0" xfId="2" applyNumberFormat="1" applyFont="1"/>
    <xf numFmtId="0" fontId="7" fillId="0" borderId="2" xfId="2" applyFont="1" applyBorder="1"/>
    <xf numFmtId="0" fontId="7" fillId="0" borderId="2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 applyBorder="1" applyAlignment="1"/>
    <xf numFmtId="0" fontId="7" fillId="0" borderId="0" xfId="2" applyFont="1" applyFill="1"/>
    <xf numFmtId="0" fontId="10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7" fillId="0" borderId="0" xfId="2" applyFont="1" applyFill="1" applyAlignment="1">
      <alignment horizontal="center"/>
    </xf>
    <xf numFmtId="10" fontId="6" fillId="0" borderId="2" xfId="3" applyNumberFormat="1" applyFont="1" applyFill="1" applyBorder="1" applyAlignment="1">
      <alignment horizontal="center"/>
    </xf>
    <xf numFmtId="164" fontId="6" fillId="0" borderId="0" xfId="2" applyNumberFormat="1" applyFont="1" applyFill="1" applyBorder="1"/>
    <xf numFmtId="0" fontId="2" fillId="0" borderId="5" xfId="0" applyFont="1" applyBorder="1" applyAlignment="1">
      <alignment horizontal="center"/>
    </xf>
    <xf numFmtId="0" fontId="0" fillId="0" borderId="5" xfId="0" applyBorder="1"/>
    <xf numFmtId="10" fontId="0" fillId="0" borderId="5" xfId="0" applyNumberFormat="1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10" fontId="6" fillId="2" borderId="0" xfId="2" applyNumberFormat="1" applyFont="1" applyFill="1" applyBorder="1" applyAlignment="1">
      <alignment horizontal="center"/>
    </xf>
    <xf numFmtId="14" fontId="6" fillId="2" borderId="3" xfId="4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6" fillId="0" borderId="4" xfId="2" applyNumberFormat="1" applyFont="1" applyFill="1" applyBorder="1" applyAlignment="1">
      <alignment horizontal="center" wrapText="1"/>
    </xf>
    <xf numFmtId="164" fontId="6" fillId="0" borderId="3" xfId="2" applyNumberFormat="1" applyFont="1" applyFill="1" applyBorder="1" applyAlignment="1">
      <alignment horizontal="center" wrapText="1"/>
    </xf>
    <xf numFmtId="0" fontId="6" fillId="0" borderId="4" xfId="2" applyFont="1" applyFill="1" applyBorder="1" applyAlignment="1">
      <alignment horizontal="center" wrapText="1"/>
    </xf>
    <xf numFmtId="0" fontId="6" fillId="0" borderId="3" xfId="2" applyFont="1" applyFill="1" applyBorder="1" applyAlignment="1">
      <alignment horizontal="center" wrapText="1"/>
    </xf>
    <xf numFmtId="164" fontId="6" fillId="0" borderId="4" xfId="2" applyNumberFormat="1" applyFont="1" applyBorder="1" applyAlignment="1">
      <alignment horizontal="center" wrapText="1"/>
    </xf>
    <xf numFmtId="164" fontId="6" fillId="0" borderId="3" xfId="2" applyNumberFormat="1" applyFont="1" applyBorder="1" applyAlignment="1">
      <alignment horizontal="center" wrapText="1"/>
    </xf>
    <xf numFmtId="164" fontId="6" fillId="2" borderId="4" xfId="2" applyNumberFormat="1" applyFont="1" applyFill="1" applyBorder="1" applyAlignment="1">
      <alignment horizontal="center" wrapText="1"/>
    </xf>
    <xf numFmtId="164" fontId="6" fillId="2" borderId="3" xfId="2" applyNumberFormat="1" applyFont="1" applyFill="1" applyBorder="1" applyAlignment="1">
      <alignment horizontal="center" wrapText="1"/>
    </xf>
  </cellXfs>
  <cellStyles count="5">
    <cellStyle name="Normal" xfId="0" builtinId="0"/>
    <cellStyle name="Normal 2" xfId="4"/>
    <cellStyle name="Normal 6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AGE\Plan%20et%20controle\Partage\PAD_CT\2001%2004\PMGI01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gulatory/General-Offices-GO/INCTAX/PROVIS/Old%20Link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gulatory/FINANC/AFUDC/AFUDC%202002/AFUDC2002%20Forecast%20All%20Cos%20Act.%20thru%20M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rimmins/AppData/Local/Microsoft/Windows/Temporary%20Internet%20Files/Content.Outlook/SIEXPRD6/ROE%20Model%20%2006-30-2015%20business%20segment%20upd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gulatory/(03100-03199)%20-%20Projects/03185%20-%20Maritime%20Electric%20Cost%20of%20Capital/Exhibits/Exhibits/ROE%20Models%20for%20Support/Copy%20of%20ROE%20Model%20%2008-31-201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5%20-%20Maritime%20Electric%20Cost%20of%20Capital\Analysis\7.31.15%20ROE%20Exhibits%20Update\Credit%20Metrics%20Worksheet%207.31.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(02900-02999)%20-%20Projects/02955%20-%20North%20Dakota%20Gas%202013%20Rate%20Filing/Direct%20Testimony/Analysis/Dividend%20Yield%20Calc/Dividend%20Yield%20Calc%206-3-2013%20w.%20SJI%20and%20AT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gulatory/(03000-03099)%20-%20Projects/03063%20-%20MDU-SD%20Electric%20Rates/Analysis/Proxy%20Group%20Screening%20Workbook%209-30-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300-03399)%20-%20Projects\03351%20-%20Niagara%20Mohawk%20Power%20ROE\Direct%20Testimony\Niagara%20Mohawk%20Exhibits%20_%2004.09.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gulatory/General%20Ledger%20Accounting/ADI%20Vouchers/Amanda's%20ADI%20Vouchers/FY2013/January%202013/Uploaded/010-109%20MTM%20Jan-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1%20-%20NSPW%20Cost%20of%20Equity%20Testimony%20and%20Rate%20Case%20Support\Direct%20Exhibits\ROE%20Analysis\Capital%20Structure\Capital%20Structure%20Analysis%2005-19-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gulatory/(03100-03199)%20-%20Projects/03120%20-%20FortisBC%20Cost%20of%20Capital/Public%20Research/Capital%20Markets%20Folder/2013%20Proxy%20Group%20Credit%20Metric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gulatory/(02800-02899)%20-%20Projects/02856%20-%20Hydro-Quebec%202013%20Rate%20Case/Risk%20Analysis/Earned%20vs%20Authorized%20ROE/Earned%20vs%20Authorized%20ROEs%20(US%20Utilities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(02400-02499)%20-%20Projects/02405%20-%20ATCO%20Regulatory%20Support/Analysis/Utility%20and%20Industrial%2020%20Year%20Deb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gulatory/(02400-02499)%20-%20Projects/02405%20-%20ATCO%20Regulatory%20Support/Analysis/Utility%20and%20Industrial%2020%20Year%20Deb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"/>
      <sheetName val="almg"/>
      <sheetName val="lt"/>
      <sheetName val="hyp"/>
      <sheetName val="heures"/>
      <sheetName val="gwh.m"/>
      <sheetName val="rép.m"/>
      <sheetName val="mw.m"/>
      <sheetName val="sommaire"/>
      <sheetName val="valid"/>
      <sheetName val="comp"/>
      <sheetName val="sort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s"/>
      <sheetName val="Log"/>
      <sheetName val="Constant_DCF"/>
      <sheetName val="Multi-Stage_DCF_1"/>
      <sheetName val="Multi-Stage_DCF_2"/>
      <sheetName val="CAPM"/>
      <sheetName val="Company_Data"/>
      <sheetName val="Growth_Rates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Screening"/>
      <sheetName val="Price"/>
      <sheetName val="Price_Download"/>
      <sheetName val="Dividend"/>
      <sheetName val="Dividend_Download"/>
      <sheetName val="Beta"/>
      <sheetName val="Beta_Download"/>
      <sheetName val="FERC Form 1_2 Data"/>
      <sheetName val="SNL Data"/>
      <sheetName val="ROE Model  06-30-2015 business "/>
    </sheetNames>
    <sheetDataSet>
      <sheetData sheetId="0"/>
      <sheetData sheetId="1">
        <row r="5">
          <cell r="C5">
            <v>42185</v>
          </cell>
        </row>
      </sheetData>
      <sheetData sheetId="2"/>
      <sheetData sheetId="3">
        <row r="11">
          <cell r="B11" t="str">
            <v>GAS</v>
          </cell>
        </row>
      </sheetData>
      <sheetData sheetId="4"/>
      <sheetData sheetId="5"/>
      <sheetData sheetId="6"/>
      <sheetData sheetId="7">
        <row r="6">
          <cell r="C6" t="str">
            <v>GAS</v>
          </cell>
          <cell r="U6">
            <v>0.81332549532720833</v>
          </cell>
          <cell r="V6">
            <v>0</v>
          </cell>
          <cell r="W6">
            <v>0</v>
          </cell>
          <cell r="X6">
            <v>0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>
            <v>0</v>
          </cell>
          <cell r="AD6">
            <v>0</v>
          </cell>
          <cell r="AE6">
            <v>0.78533062351946159</v>
          </cell>
          <cell r="AF6">
            <v>0.73895182703509799</v>
          </cell>
          <cell r="AG6">
            <v>0.81332549532720833</v>
          </cell>
        </row>
        <row r="7">
          <cell r="U7">
            <v>1.1548543328895284</v>
          </cell>
          <cell r="V7">
            <v>0</v>
          </cell>
          <cell r="W7">
            <v>0</v>
          </cell>
          <cell r="X7">
            <v>0</v>
          </cell>
          <cell r="Y7">
            <v>0.9005436869114406</v>
          </cell>
          <cell r="Z7">
            <v>0.70101516697373467</v>
          </cell>
          <cell r="AA7">
            <v>0.84967338117561075</v>
          </cell>
          <cell r="AB7">
            <v>0</v>
          </cell>
          <cell r="AC7">
            <v>0</v>
          </cell>
          <cell r="AD7">
            <v>0</v>
          </cell>
          <cell r="AE7">
            <v>0.62104025831637377</v>
          </cell>
          <cell r="AF7">
            <v>0.66498200748477376</v>
          </cell>
          <cell r="AG7">
            <v>0.98110267199213241</v>
          </cell>
        </row>
        <row r="8">
          <cell r="U8">
            <v>0.92670187519338487</v>
          </cell>
          <cell r="V8">
            <v>0</v>
          </cell>
          <cell r="W8">
            <v>0</v>
          </cell>
          <cell r="X8">
            <v>0</v>
          </cell>
          <cell r="Y8">
            <v>1</v>
          </cell>
          <cell r="Z8">
            <v>1</v>
          </cell>
          <cell r="AA8">
            <v>1</v>
          </cell>
          <cell r="AB8">
            <v>0</v>
          </cell>
          <cell r="AC8">
            <v>0</v>
          </cell>
          <cell r="AD8">
            <v>0</v>
          </cell>
          <cell r="AE8">
            <v>0.80828375733659386</v>
          </cell>
          <cell r="AF8">
            <v>0.93572631414303975</v>
          </cell>
          <cell r="AG8">
            <v>0.92670187519338487</v>
          </cell>
        </row>
        <row r="9">
          <cell r="U9">
            <v>0.75220930239567718</v>
          </cell>
          <cell r="V9">
            <v>0</v>
          </cell>
          <cell r="W9">
            <v>0</v>
          </cell>
          <cell r="X9">
            <v>0</v>
          </cell>
          <cell r="Y9">
            <v>1</v>
          </cell>
          <cell r="Z9">
            <v>1</v>
          </cell>
          <cell r="AA9">
            <v>0.93060044551842702</v>
          </cell>
          <cell r="AB9">
            <v>0</v>
          </cell>
          <cell r="AC9">
            <v>0</v>
          </cell>
          <cell r="AD9">
            <v>0</v>
          </cell>
          <cell r="AE9">
            <v>0.24823850012779755</v>
          </cell>
          <cell r="AF9">
            <v>0.84888582294551274</v>
          </cell>
          <cell r="AG9">
            <v>0.69995091969326484</v>
          </cell>
        </row>
        <row r="10">
          <cell r="U10">
            <v>0.82228204135593286</v>
          </cell>
          <cell r="V10">
            <v>0.27159137151442181</v>
          </cell>
          <cell r="W10">
            <v>0.22906078782520697</v>
          </cell>
          <cell r="X10">
            <v>0.2485267686742971</v>
          </cell>
          <cell r="Y10">
            <v>0.52814771872102673</v>
          </cell>
          <cell r="Z10">
            <v>0.39079967251843728</v>
          </cell>
          <cell r="AA10">
            <v>0.44602031838158362</v>
          </cell>
          <cell r="AB10">
            <v>0.2784391396014973</v>
          </cell>
          <cell r="AC10">
            <v>0.23242379808369062</v>
          </cell>
          <cell r="AD10">
            <v>0.20410011977883533</v>
          </cell>
          <cell r="AE10">
            <v>0.54136320327722542</v>
          </cell>
          <cell r="AF10">
            <v>0.39704467408184357</v>
          </cell>
          <cell r="AG10">
            <v>0.36640597741011377</v>
          </cell>
        </row>
        <row r="11">
          <cell r="U11">
            <v>0.99451772198940358</v>
          </cell>
          <cell r="V11">
            <v>0</v>
          </cell>
          <cell r="W11">
            <v>0</v>
          </cell>
          <cell r="X11">
            <v>0</v>
          </cell>
          <cell r="Y11">
            <v>0.96256266680251112</v>
          </cell>
          <cell r="Z11">
            <v>0.92540020156881353</v>
          </cell>
          <cell r="AA11">
            <v>0.90033233642322508</v>
          </cell>
          <cell r="AB11">
            <v>0</v>
          </cell>
          <cell r="AC11">
            <v>0</v>
          </cell>
          <cell r="AD11">
            <v>0</v>
          </cell>
          <cell r="AE11">
            <v>0.96227380149664421</v>
          </cell>
          <cell r="AF11">
            <v>0.92455939780567142</v>
          </cell>
          <cell r="AG11">
            <v>0.89539754699716223</v>
          </cell>
        </row>
        <row r="12">
          <cell r="U12">
            <v>0.96915631228103638</v>
          </cell>
          <cell r="V12">
            <v>0</v>
          </cell>
          <cell r="W12">
            <v>0</v>
          </cell>
          <cell r="X12">
            <v>0</v>
          </cell>
          <cell r="Y12">
            <v>1</v>
          </cell>
          <cell r="Z12">
            <v>1</v>
          </cell>
          <cell r="AA12">
            <v>1</v>
          </cell>
          <cell r="AB12">
            <v>0</v>
          </cell>
          <cell r="AC12">
            <v>0</v>
          </cell>
          <cell r="AD12">
            <v>0</v>
          </cell>
          <cell r="AE12">
            <v>1</v>
          </cell>
          <cell r="AF12">
            <v>1.0014726696880958</v>
          </cell>
          <cell r="AG12">
            <v>0.96915631228103638</v>
          </cell>
        </row>
        <row r="13">
          <cell r="U13">
            <v>0.66138889345473406</v>
          </cell>
          <cell r="V13">
            <v>0</v>
          </cell>
          <cell r="W13">
            <v>0</v>
          </cell>
          <cell r="X13">
            <v>0</v>
          </cell>
          <cell r="Y13">
            <v>1</v>
          </cell>
          <cell r="Z13">
            <v>1</v>
          </cell>
          <cell r="AA13">
            <v>1</v>
          </cell>
          <cell r="AB13">
            <v>0</v>
          </cell>
          <cell r="AC13">
            <v>0</v>
          </cell>
          <cell r="AD13">
            <v>0</v>
          </cell>
          <cell r="AE13">
            <v>0.59118693812898615</v>
          </cell>
          <cell r="AF13">
            <v>1.112193080015206</v>
          </cell>
          <cell r="AG13">
            <v>0.66138889345473406</v>
          </cell>
        </row>
        <row r="14">
          <cell r="U14">
            <v>0.92137141981899429</v>
          </cell>
          <cell r="V14">
            <v>0</v>
          </cell>
          <cell r="W14">
            <v>0</v>
          </cell>
          <cell r="X14">
            <v>0</v>
          </cell>
          <cell r="Y14">
            <v>1</v>
          </cell>
          <cell r="Z14">
            <v>1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E14">
            <v>0.66783473611365274</v>
          </cell>
          <cell r="AF14">
            <v>0.8746527531417515</v>
          </cell>
          <cell r="AG14">
            <v>0.92137141981899429</v>
          </cell>
        </row>
        <row r="15">
          <cell r="U15">
            <v>0.21248920858590795</v>
          </cell>
          <cell r="V15">
            <v>0</v>
          </cell>
          <cell r="W15">
            <v>0</v>
          </cell>
          <cell r="X15">
            <v>0</v>
          </cell>
          <cell r="Y15">
            <v>1</v>
          </cell>
          <cell r="Z15">
            <v>1</v>
          </cell>
          <cell r="AA15">
            <v>1</v>
          </cell>
          <cell r="AB15">
            <v>0</v>
          </cell>
          <cell r="AC15">
            <v>0</v>
          </cell>
          <cell r="AD15">
            <v>0</v>
          </cell>
          <cell r="AE15">
            <v>0.11837320991461521</v>
          </cell>
          <cell r="AF15">
            <v>0.26485457977106286</v>
          </cell>
          <cell r="AG15">
            <v>0.21248920858590795</v>
          </cell>
        </row>
        <row r="16">
          <cell r="U16">
            <v>0.83102612186584135</v>
          </cell>
          <cell r="V16">
            <v>0</v>
          </cell>
          <cell r="W16">
            <v>0</v>
          </cell>
          <cell r="X16">
            <v>0</v>
          </cell>
          <cell r="Y16">
            <v>1</v>
          </cell>
          <cell r="Z16">
            <v>1</v>
          </cell>
          <cell r="AA16">
            <v>1</v>
          </cell>
          <cell r="AB16">
            <v>0</v>
          </cell>
          <cell r="AC16">
            <v>0</v>
          </cell>
          <cell r="AD16">
            <v>0</v>
          </cell>
          <cell r="AE16">
            <v>0.49166395039724775</v>
          </cell>
          <cell r="AF16">
            <v>0.88763814023641963</v>
          </cell>
          <cell r="AG16">
            <v>0.83102612186584135</v>
          </cell>
        </row>
        <row r="17">
          <cell r="U17">
            <v>0.89011218015027183</v>
          </cell>
          <cell r="V17">
            <v>0.96856595272377743</v>
          </cell>
          <cell r="W17">
            <v>0.96660677395823058</v>
          </cell>
          <cell r="X17">
            <v>0.98323069270078223</v>
          </cell>
          <cell r="Y17">
            <v>2.1699469268492727E-2</v>
          </cell>
          <cell r="Z17">
            <v>1.3517895241764029E-2</v>
          </cell>
          <cell r="AA17">
            <v>3.8346772485917898E-3</v>
          </cell>
          <cell r="AB17">
            <v>0.87212699894369117</v>
          </cell>
          <cell r="AC17">
            <v>0.98017298376043793</v>
          </cell>
          <cell r="AD17">
            <v>0.87514409265845305</v>
          </cell>
          <cell r="AE17">
            <v>1.9510290570474913E-2</v>
          </cell>
          <cell r="AF17">
            <v>1.365065096533676E-2</v>
          </cell>
          <cell r="AG17">
            <v>3.4226525650871546E-3</v>
          </cell>
        </row>
        <row r="18">
          <cell r="U18">
            <v>0.95377512126388264</v>
          </cell>
          <cell r="V18">
            <v>0.83595780925173047</v>
          </cell>
          <cell r="W18">
            <v>0.87350682080574815</v>
          </cell>
          <cell r="X18">
            <v>0.83641187773975767</v>
          </cell>
          <cell r="Y18">
            <v>0.14377806749706679</v>
          </cell>
          <cell r="Z18">
            <v>0.10812853244970226</v>
          </cell>
          <cell r="AA18">
            <v>7.9844557874257316E-2</v>
          </cell>
          <cell r="AB18">
            <v>0.82243920029635431</v>
          </cell>
          <cell r="AC18">
            <v>0.82215837546159376</v>
          </cell>
          <cell r="AD18">
            <v>0.79777076467916841</v>
          </cell>
          <cell r="AE18">
            <v>0.14145846863351605</v>
          </cell>
          <cell r="AF18">
            <v>0.10179631055591154</v>
          </cell>
          <cell r="AG18">
            <v>7.6152615549457681E-2</v>
          </cell>
        </row>
        <row r="19">
          <cell r="U19">
            <v>0.97609010631635618</v>
          </cell>
          <cell r="V19">
            <v>0.82743292910518684</v>
          </cell>
          <cell r="W19">
            <v>0.89112402386143852</v>
          </cell>
          <cell r="X19">
            <v>0.90675246974995405</v>
          </cell>
          <cell r="Y19">
            <v>0.17256707089481313</v>
          </cell>
          <cell r="Z19">
            <v>0.10887597613856152</v>
          </cell>
          <cell r="AA19">
            <v>9.3247531633025571E-2</v>
          </cell>
          <cell r="AB19">
            <v>0.82878136143560299</v>
          </cell>
          <cell r="AC19">
            <v>0.90823331109839733</v>
          </cell>
          <cell r="AD19">
            <v>0.88508303625484308</v>
          </cell>
          <cell r="AE19">
            <v>0.17283042326963083</v>
          </cell>
          <cell r="AF19">
            <v>0.1108786038468509</v>
          </cell>
          <cell r="AG19">
            <v>9.1007071581167706E-2</v>
          </cell>
        </row>
        <row r="20">
          <cell r="U20">
            <v>0.86694543328466978</v>
          </cell>
          <cell r="V20">
            <v>1</v>
          </cell>
          <cell r="W20">
            <v>1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0.9176123547359788</v>
          </cell>
          <cell r="AC20">
            <v>0.84500428627516611</v>
          </cell>
          <cell r="AD20">
            <v>0.86694543328466978</v>
          </cell>
          <cell r="AE20">
            <v>0</v>
          </cell>
          <cell r="AF20">
            <v>0</v>
          </cell>
          <cell r="AG20">
            <v>0</v>
          </cell>
        </row>
        <row r="21">
          <cell r="U21">
            <v>0.96091316053592035</v>
          </cell>
          <cell r="V21">
            <v>0.67343261574016822</v>
          </cell>
          <cell r="W21">
            <v>0.83358152833751531</v>
          </cell>
          <cell r="X21">
            <v>0.7360655504735244</v>
          </cell>
          <cell r="Y21">
            <v>0.32656738425983184</v>
          </cell>
          <cell r="Z21">
            <v>0.16641847166248466</v>
          </cell>
          <cell r="AA21">
            <v>0.18162955203527717</v>
          </cell>
          <cell r="AB21">
            <v>0.65263922207202618</v>
          </cell>
          <cell r="AC21">
            <v>0.82238903185421286</v>
          </cell>
          <cell r="AD21">
            <v>0.70744428341193677</v>
          </cell>
          <cell r="AE21">
            <v>0.31636246021825415</v>
          </cell>
          <cell r="AF21">
            <v>0.16450983751892898</v>
          </cell>
          <cell r="AG21">
            <v>0.17455642064563751</v>
          </cell>
        </row>
        <row r="22">
          <cell r="U22">
            <v>0.85306580617220062</v>
          </cell>
          <cell r="V22">
            <v>0.55410944735996692</v>
          </cell>
          <cell r="W22">
            <v>0.64654594099509499</v>
          </cell>
          <cell r="X22">
            <v>0.75579603719921629</v>
          </cell>
          <cell r="Y22">
            <v>0.44589055264003313</v>
          </cell>
          <cell r="Z22">
            <v>0.35345405900490495</v>
          </cell>
          <cell r="AA22">
            <v>0.24420396280078374</v>
          </cell>
          <cell r="AB22">
            <v>0.5186447294446449</v>
          </cell>
          <cell r="AC22">
            <v>0.53056166172760955</v>
          </cell>
          <cell r="AD22">
            <v>0.64474379033143669</v>
          </cell>
          <cell r="AE22">
            <v>0.41770710644101966</v>
          </cell>
          <cell r="AF22">
            <v>0.29017211354821731</v>
          </cell>
          <cell r="AG22">
            <v>0.20832201584076393</v>
          </cell>
        </row>
        <row r="23">
          <cell r="U23">
            <v>0.75831219706577457</v>
          </cell>
          <cell r="V23">
            <v>0.48540547694316333</v>
          </cell>
          <cell r="W23">
            <v>0.70367754924262804</v>
          </cell>
          <cell r="X23">
            <v>0.66916899990185996</v>
          </cell>
          <cell r="Y23">
            <v>0.51459452305683662</v>
          </cell>
          <cell r="Z23">
            <v>0.29632245075737201</v>
          </cell>
          <cell r="AA23">
            <v>0.33083100009814004</v>
          </cell>
          <cell r="AB23">
            <v>0.34383270836767038</v>
          </cell>
          <cell r="AC23">
            <v>0.79125138078492474</v>
          </cell>
          <cell r="AD23">
            <v>0.5108460461087273</v>
          </cell>
          <cell r="AE23">
            <v>0.36250928367635699</v>
          </cell>
          <cell r="AF23">
            <v>0.32576220237965514</v>
          </cell>
          <cell r="AG23">
            <v>0.2474661509570473</v>
          </cell>
        </row>
        <row r="24">
          <cell r="U24">
            <v>0.94601525061422043</v>
          </cell>
          <cell r="V24">
            <v>1</v>
          </cell>
          <cell r="W24">
            <v>1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0.99933968300916953</v>
          </cell>
          <cell r="AC24">
            <v>1.0207210239188909</v>
          </cell>
          <cell r="AD24">
            <v>0.94601525061422043</v>
          </cell>
          <cell r="AE24">
            <v>0</v>
          </cell>
          <cell r="AF24">
            <v>0</v>
          </cell>
          <cell r="AG24">
            <v>0</v>
          </cell>
        </row>
        <row r="25">
          <cell r="U25">
            <v>0.88759022197918791</v>
          </cell>
          <cell r="V25">
            <v>0.66100336075429755</v>
          </cell>
          <cell r="W25">
            <v>0.71507711388368544</v>
          </cell>
          <cell r="X25">
            <v>0.68140428693444433</v>
          </cell>
          <cell r="Y25">
            <v>0.33899663924570239</v>
          </cell>
          <cell r="Z25">
            <v>0.2849228861163145</v>
          </cell>
          <cell r="AA25">
            <v>0.31859571306555562</v>
          </cell>
          <cell r="AB25">
            <v>0.63270356071659772</v>
          </cell>
          <cell r="AC25">
            <v>0.7381076633409106</v>
          </cell>
          <cell r="AD25">
            <v>0.60475914068257774</v>
          </cell>
          <cell r="AE25">
            <v>0.32442071497244512</v>
          </cell>
          <cell r="AF25">
            <v>0.29575549634895265</v>
          </cell>
          <cell r="AG25">
            <v>0.28283108129661028</v>
          </cell>
        </row>
        <row r="26">
          <cell r="U26">
            <v>0.95771282255719081</v>
          </cell>
          <cell r="V26">
            <v>0.7866205862543092</v>
          </cell>
          <cell r="W26">
            <v>0.79117774795622708</v>
          </cell>
          <cell r="X26">
            <v>0.76406018801180886</v>
          </cell>
          <cell r="Y26">
            <v>0.1584031666754834</v>
          </cell>
          <cell r="Z26">
            <v>0.16832773684744454</v>
          </cell>
          <cell r="AA26">
            <v>0.17049529510893666</v>
          </cell>
          <cell r="AB26">
            <v>0.71233063732164892</v>
          </cell>
          <cell r="AC26">
            <v>0.77705200779291239</v>
          </cell>
          <cell r="AD26">
            <v>0.73175367995437812</v>
          </cell>
          <cell r="AE26">
            <v>0.14346988378653067</v>
          </cell>
          <cell r="AF26">
            <v>0.16490818308695418</v>
          </cell>
          <cell r="AG26">
            <v>0.16328304424258119</v>
          </cell>
        </row>
        <row r="27">
          <cell r="U27">
            <v>0.81851483058423169</v>
          </cell>
          <cell r="V27">
            <v>0.73964243259874485</v>
          </cell>
          <cell r="W27">
            <v>0.69078769725941047</v>
          </cell>
          <cell r="X27">
            <v>0.70884476704204913</v>
          </cell>
          <cell r="Y27">
            <v>0.26035756740125504</v>
          </cell>
          <cell r="Z27">
            <v>0.30921230274058953</v>
          </cell>
          <cell r="AA27">
            <v>0.29115523295795076</v>
          </cell>
          <cell r="AB27">
            <v>0.62785183765539665</v>
          </cell>
          <cell r="AC27">
            <v>0.72898008781218915</v>
          </cell>
          <cell r="AD27">
            <v>0.58027515561580434</v>
          </cell>
          <cell r="AE27">
            <v>0.2210612986509399</v>
          </cell>
          <cell r="AF27">
            <v>0.32590634328078244</v>
          </cell>
          <cell r="AG27">
            <v>0.23823967496842743</v>
          </cell>
        </row>
        <row r="28">
          <cell r="U28">
            <v>0.85511990426004336</v>
          </cell>
          <cell r="V28">
            <v>0.76510390525566285</v>
          </cell>
          <cell r="W28">
            <v>0.7437110621537375</v>
          </cell>
          <cell r="X28">
            <v>0.78651907546187971</v>
          </cell>
          <cell r="Y28">
            <v>0.21415591463232642</v>
          </cell>
          <cell r="Z28">
            <v>0.19335843630332747</v>
          </cell>
          <cell r="AA28">
            <v>0.17890478007134916</v>
          </cell>
          <cell r="AB28">
            <v>0.52323779245125357</v>
          </cell>
          <cell r="AC28">
            <v>0.76158492935201494</v>
          </cell>
          <cell r="AD28">
            <v>0.6725679529405717</v>
          </cell>
          <cell r="AE28">
            <v>0.14505143914180774</v>
          </cell>
          <cell r="AF28">
            <v>0.1976429759569569</v>
          </cell>
          <cell r="AG28">
            <v>0.15298143018484281</v>
          </cell>
        </row>
        <row r="29">
          <cell r="U29">
            <v>0.87199196511717714</v>
          </cell>
          <cell r="V29">
            <v>0.97658864268469159</v>
          </cell>
          <cell r="W29">
            <v>0.97455550794124279</v>
          </cell>
          <cell r="X29">
            <v>0.96754337962253489</v>
          </cell>
          <cell r="Y29">
            <v>2.341135731530845E-2</v>
          </cell>
          <cell r="Z29">
            <v>2.5444492058757234E-2</v>
          </cell>
          <cell r="AA29">
            <v>2.826226043268942E-2</v>
          </cell>
          <cell r="AB29">
            <v>0.89436748026598634</v>
          </cell>
          <cell r="AC29">
            <v>0.99397433071995334</v>
          </cell>
          <cell r="AD29">
            <v>0.84368690261425161</v>
          </cell>
          <cell r="AE29">
            <v>2.1455195922025883E-2</v>
          </cell>
          <cell r="AF29">
            <v>2.5979154389395843E-2</v>
          </cell>
          <cell r="AG29">
            <v>2.4646934247993583E-2</v>
          </cell>
        </row>
        <row r="30">
          <cell r="U30">
            <v>0.9881892732553389</v>
          </cell>
          <cell r="V30">
            <v>0.99950791001166339</v>
          </cell>
          <cell r="W30">
            <v>1.0018419040574689</v>
          </cell>
          <cell r="X30">
            <v>0.99914444757191634</v>
          </cell>
          <cell r="Y30">
            <v>2.1019058920868669E-4</v>
          </cell>
          <cell r="Z30">
            <v>2.2971130473948385E-5</v>
          </cell>
          <cell r="AA30">
            <v>1.2838709155391816E-4</v>
          </cell>
          <cell r="AB30">
            <v>0.99787604722007284</v>
          </cell>
          <cell r="AC30">
            <v>1.0156956392455003</v>
          </cell>
          <cell r="AD30">
            <v>0.9873434361196326</v>
          </cell>
          <cell r="AE30">
            <v>2.0986429773307209E-4</v>
          </cell>
          <cell r="AF30">
            <v>2.3591758533112503E-5</v>
          </cell>
          <cell r="AG30">
            <v>1.2683879334739881E-4</v>
          </cell>
        </row>
        <row r="31"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1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</row>
        <row r="32">
          <cell r="U32">
            <v>1.0126123151698236</v>
          </cell>
          <cell r="V32">
            <v>0.92060895165604029</v>
          </cell>
          <cell r="W32">
            <v>0.93787126493965189</v>
          </cell>
          <cell r="X32">
            <v>0.94000970271370488</v>
          </cell>
          <cell r="Y32">
            <v>7.9391048343959755E-2</v>
          </cell>
          <cell r="Z32">
            <v>6.2128735060348168E-2</v>
          </cell>
          <cell r="AA32">
            <v>5.9990297286295159E-2</v>
          </cell>
          <cell r="AB32">
            <v>0.90915056833099595</v>
          </cell>
          <cell r="AC32">
            <v>0.91579478659024671</v>
          </cell>
          <cell r="AD32">
            <v>0.95180724783270609</v>
          </cell>
          <cell r="AE32">
            <v>7.8399703802304613E-2</v>
          </cell>
          <cell r="AF32">
            <v>6.063859779542962E-2</v>
          </cell>
          <cell r="AG32">
            <v>6.0805067337117581E-2</v>
          </cell>
        </row>
        <row r="33">
          <cell r="U33">
            <v>0.82070147490326395</v>
          </cell>
          <cell r="V33">
            <v>0.98471850086358936</v>
          </cell>
          <cell r="W33">
            <v>0.98857433221328617</v>
          </cell>
          <cell r="X33">
            <v>0.99076262325075248</v>
          </cell>
          <cell r="Y33">
            <v>1.5281499136410602E-2</v>
          </cell>
          <cell r="Z33">
            <v>1.1425667786713729E-2</v>
          </cell>
          <cell r="AA33">
            <v>9.2373595420494285E-3</v>
          </cell>
          <cell r="AB33">
            <v>0.77408640768077219</v>
          </cell>
          <cell r="AC33">
            <v>0.95086292479847445</v>
          </cell>
          <cell r="AD33">
            <v>0.81312045891292695</v>
          </cell>
          <cell r="AE33">
            <v>1.2012548139352494E-2</v>
          </cell>
          <cell r="AF33">
            <v>1.0763735855987973E-2</v>
          </cell>
          <cell r="AG33">
            <v>7.5810018756239791E-3</v>
          </cell>
        </row>
        <row r="34">
          <cell r="U34">
            <v>0.95430239496490232</v>
          </cell>
          <cell r="V34">
            <v>0.88564605364816795</v>
          </cell>
          <cell r="W34">
            <v>0.91818654418499568</v>
          </cell>
          <cell r="X34">
            <v>0.89622275555742281</v>
          </cell>
          <cell r="Y34">
            <v>0.11435394635183206</v>
          </cell>
          <cell r="Z34">
            <v>8.1813455815004432E-2</v>
          </cell>
          <cell r="AA34">
            <v>0.10377724444257706</v>
          </cell>
          <cell r="AB34">
            <v>0.87354188545097811</v>
          </cell>
          <cell r="AC34">
            <v>0.93318712522177094</v>
          </cell>
          <cell r="AD34">
            <v>0.85527547720012886</v>
          </cell>
          <cell r="AE34">
            <v>0.11288001868209634</v>
          </cell>
          <cell r="AF34">
            <v>8.2831294221708193E-2</v>
          </cell>
          <cell r="AG34">
            <v>9.9026917764773417E-2</v>
          </cell>
        </row>
        <row r="35">
          <cell r="U35">
            <v>0.50888932956839328</v>
          </cell>
          <cell r="V35">
            <v>0.88745096889917752</v>
          </cell>
          <cell r="W35">
            <v>0.89013464643256646</v>
          </cell>
          <cell r="X35">
            <v>0.88067173137558763</v>
          </cell>
          <cell r="Y35">
            <v>0.11254903110082261</v>
          </cell>
          <cell r="Z35">
            <v>0.10986535356743354</v>
          </cell>
          <cell r="AA35">
            <v>9.0362105791916211E-2</v>
          </cell>
          <cell r="AB35">
            <v>0.37835026539154276</v>
          </cell>
          <cell r="AC35">
            <v>0.56360300998235646</v>
          </cell>
          <cell r="AD35">
            <v>0.44816580410927509</v>
          </cell>
          <cell r="AE35">
            <v>4.7662902572678627E-2</v>
          </cell>
          <cell r="AF35">
            <v>6.9231220289513465E-2</v>
          </cell>
          <cell r="AG35">
            <v>4.5978578462375456E-2</v>
          </cell>
        </row>
        <row r="36">
          <cell r="U36">
            <v>0.65001943666191953</v>
          </cell>
          <cell r="V36">
            <v>1</v>
          </cell>
          <cell r="W36">
            <v>1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0.64407174546571844</v>
          </cell>
          <cell r="AC36">
            <v>1.1330469817749449</v>
          </cell>
          <cell r="AD36">
            <v>0.65001943666191953</v>
          </cell>
          <cell r="AE36">
            <v>0</v>
          </cell>
          <cell r="AF36">
            <v>0</v>
          </cell>
          <cell r="AG36">
            <v>0</v>
          </cell>
        </row>
        <row r="37">
          <cell r="U37">
            <v>1.0253310074801913</v>
          </cell>
          <cell r="V37">
            <v>1</v>
          </cell>
          <cell r="W37">
            <v>1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1</v>
          </cell>
          <cell r="AC37">
            <v>1.0069460355397182</v>
          </cell>
          <cell r="AD37">
            <v>1.0253310074801913</v>
          </cell>
          <cell r="AE37">
            <v>0</v>
          </cell>
          <cell r="AF37">
            <v>0</v>
          </cell>
          <cell r="AG37">
            <v>0</v>
          </cell>
        </row>
        <row r="38">
          <cell r="U38">
            <v>0.49840351631837071</v>
          </cell>
          <cell r="V38">
            <v>1</v>
          </cell>
          <cell r="W38">
            <v>1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0.92123365971378224</v>
          </cell>
          <cell r="AC38">
            <v>0.78876341582877452</v>
          </cell>
          <cell r="AD38">
            <v>0.49840351631837071</v>
          </cell>
          <cell r="AE38">
            <v>0</v>
          </cell>
          <cell r="AF38">
            <v>0</v>
          </cell>
          <cell r="AG38">
            <v>0</v>
          </cell>
        </row>
        <row r="39">
          <cell r="U39">
            <v>0.98351154475676628</v>
          </cell>
          <cell r="V39">
            <v>1</v>
          </cell>
          <cell r="W39">
            <v>1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0.99694555435938048</v>
          </cell>
          <cell r="AC39">
            <v>0.99902057525882659</v>
          </cell>
          <cell r="AD39">
            <v>0.98351154475676628</v>
          </cell>
          <cell r="AE39">
            <v>0</v>
          </cell>
          <cell r="AF39">
            <v>0</v>
          </cell>
          <cell r="AG39">
            <v>0</v>
          </cell>
        </row>
        <row r="40">
          <cell r="U40">
            <v>0.98175294014321779</v>
          </cell>
          <cell r="V40">
            <v>1</v>
          </cell>
          <cell r="W40">
            <v>1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1.0001781447489828</v>
          </cell>
          <cell r="AC40">
            <v>1.0955820085968746</v>
          </cell>
          <cell r="AD40">
            <v>0.98175294014321779</v>
          </cell>
          <cell r="AE40">
            <v>0</v>
          </cell>
          <cell r="AF40">
            <v>0</v>
          </cell>
          <cell r="AG40">
            <v>0</v>
          </cell>
        </row>
        <row r="41">
          <cell r="U41">
            <v>0.79519774085807848</v>
          </cell>
          <cell r="V41">
            <v>0.67606133069482743</v>
          </cell>
          <cell r="W41">
            <v>0.76025027726788252</v>
          </cell>
          <cell r="X41">
            <v>0.77327059545461818</v>
          </cell>
          <cell r="Y41">
            <v>0.32393866930517251</v>
          </cell>
          <cell r="Z41">
            <v>0.23974972273211759</v>
          </cell>
          <cell r="AA41">
            <v>0.22672940454538174</v>
          </cell>
          <cell r="AB41">
            <v>0.6827020080562668</v>
          </cell>
          <cell r="AC41">
            <v>0.5311106914236996</v>
          </cell>
          <cell r="AD41">
            <v>0.61487733073451223</v>
          </cell>
          <cell r="AE41">
            <v>0.3271539907584689</v>
          </cell>
          <cell r="AF41">
            <v>0.16864056507581748</v>
          </cell>
          <cell r="AG41">
            <v>0.18032041012356628</v>
          </cell>
        </row>
        <row r="42">
          <cell r="U42">
            <v>0.53064494569593046</v>
          </cell>
          <cell r="V42">
            <v>1</v>
          </cell>
          <cell r="W42">
            <v>1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0.69017565330997488</v>
          </cell>
          <cell r="AC42">
            <v>0.7159827157679155</v>
          </cell>
          <cell r="AD42">
            <v>0.53064494569593046</v>
          </cell>
          <cell r="AE42">
            <v>0</v>
          </cell>
          <cell r="AF42">
            <v>0</v>
          </cell>
          <cell r="AG42">
            <v>0</v>
          </cell>
        </row>
        <row r="43">
          <cell r="U43">
            <v>0.99717549891811119</v>
          </cell>
          <cell r="V43">
            <v>0.74426898198634561</v>
          </cell>
          <cell r="W43">
            <v>0.80962299756626654</v>
          </cell>
          <cell r="X43">
            <v>0.698077744103068</v>
          </cell>
          <cell r="Y43">
            <v>0.25573101801365433</v>
          </cell>
          <cell r="Z43">
            <v>0.19037700243373346</v>
          </cell>
          <cell r="AA43">
            <v>0.30192225589693195</v>
          </cell>
          <cell r="AB43">
            <v>0.74357886500083037</v>
          </cell>
          <cell r="AC43">
            <v>0.85406497940397941</v>
          </cell>
          <cell r="AD43">
            <v>0.69610385291363108</v>
          </cell>
          <cell r="AE43">
            <v>0.25550339896383883</v>
          </cell>
          <cell r="AF43">
            <v>0.20174170236374844</v>
          </cell>
          <cell r="AG43">
            <v>0.30107164600448016</v>
          </cell>
        </row>
        <row r="44">
          <cell r="U44">
            <v>1.0022270366923847</v>
          </cell>
          <cell r="V44">
            <v>1</v>
          </cell>
          <cell r="W44">
            <v>1.0007451564828613</v>
          </cell>
          <cell r="X44">
            <v>0.94992838099937627</v>
          </cell>
          <cell r="Y44">
            <v>0</v>
          </cell>
          <cell r="Z44">
            <v>0</v>
          </cell>
          <cell r="AA44">
            <v>0</v>
          </cell>
          <cell r="AB44">
            <v>1.0164122432399054</v>
          </cell>
          <cell r="AC44">
            <v>1.0026593396880836</v>
          </cell>
          <cell r="AD44">
            <v>0.9511064562156043</v>
          </cell>
          <cell r="AE44">
            <v>0</v>
          </cell>
          <cell r="AF44">
            <v>0</v>
          </cell>
          <cell r="AG44">
            <v>0</v>
          </cell>
        </row>
        <row r="45">
          <cell r="U45">
            <v>0.79862167329055256</v>
          </cell>
          <cell r="V45">
            <v>1</v>
          </cell>
          <cell r="W45">
            <v>1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0.50217848047991698</v>
          </cell>
          <cell r="AC45">
            <v>0.69135263030457705</v>
          </cell>
          <cell r="AD45">
            <v>0.79862167329055256</v>
          </cell>
          <cell r="AE45">
            <v>0</v>
          </cell>
          <cell r="AF45">
            <v>0</v>
          </cell>
          <cell r="AG45">
            <v>0</v>
          </cell>
        </row>
        <row r="46">
          <cell r="U46">
            <v>0.86328138349313743</v>
          </cell>
          <cell r="V46">
            <v>0.95791886738700172</v>
          </cell>
          <cell r="W46">
            <v>0.96274624988277546</v>
          </cell>
          <cell r="X46">
            <v>0.96427660606287635</v>
          </cell>
          <cell r="Y46">
            <v>4.2081132612998194E-2</v>
          </cell>
          <cell r="Z46">
            <v>3.7253750117224455E-2</v>
          </cell>
          <cell r="AA46">
            <v>3.3080219953792685E-2</v>
          </cell>
          <cell r="AB46">
            <v>0.90984889088882148</v>
          </cell>
          <cell r="AC46">
            <v>0.99100869749554388</v>
          </cell>
          <cell r="AD46">
            <v>0.83245699763591663</v>
          </cell>
          <cell r="AE46">
            <v>3.9971666059039408E-2</v>
          </cell>
          <cell r="AF46">
            <v>3.8867070181744214E-2</v>
          </cell>
          <cell r="AG46">
            <v>2.8544139812723999E-2</v>
          </cell>
        </row>
        <row r="47">
          <cell r="U47">
            <v>1</v>
          </cell>
          <cell r="V47">
            <v>0.79977219133639987</v>
          </cell>
          <cell r="W47">
            <v>0.96023312223487756</v>
          </cell>
          <cell r="X47">
            <v>0.72048246584681053</v>
          </cell>
          <cell r="Y47">
            <v>0.20022780866360024</v>
          </cell>
          <cell r="Z47">
            <v>3.9766877765122416E-2</v>
          </cell>
          <cell r="AA47">
            <v>0.17779613605646452</v>
          </cell>
          <cell r="AB47">
            <v>0.79977219133639987</v>
          </cell>
          <cell r="AC47">
            <v>0.96023312223487756</v>
          </cell>
          <cell r="AD47">
            <v>0.72048246584681053</v>
          </cell>
          <cell r="AE47">
            <v>0.20022780866360024</v>
          </cell>
          <cell r="AF47">
            <v>3.9766877765122416E-2</v>
          </cell>
          <cell r="AG47">
            <v>0.17779613605646452</v>
          </cell>
        </row>
        <row r="48"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1</v>
          </cell>
          <cell r="AC48">
            <v>1</v>
          </cell>
          <cell r="AD48">
            <v>1</v>
          </cell>
          <cell r="AE48">
            <v>0</v>
          </cell>
          <cell r="AF48">
            <v>0</v>
          </cell>
          <cell r="AG48">
            <v>0</v>
          </cell>
        </row>
        <row r="49">
          <cell r="U49">
            <v>0.97912603099072137</v>
          </cell>
          <cell r="V49">
            <v>1</v>
          </cell>
          <cell r="W49">
            <v>1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1.0000002483109272</v>
          </cell>
          <cell r="AC49">
            <v>0.99169994584543486</v>
          </cell>
          <cell r="AD49">
            <v>0.97912603099072137</v>
          </cell>
          <cell r="AE49">
            <v>0</v>
          </cell>
          <cell r="AF49">
            <v>0</v>
          </cell>
          <cell r="AG49">
            <v>0</v>
          </cell>
        </row>
        <row r="50"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1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</row>
        <row r="51">
          <cell r="U51">
            <v>0.40564980826419966</v>
          </cell>
          <cell r="V51">
            <v>0.93802936688770744</v>
          </cell>
          <cell r="W51">
            <v>0.94732538282479994</v>
          </cell>
          <cell r="X51">
            <v>0.94479789707054207</v>
          </cell>
          <cell r="Y51">
            <v>6.1970633112292513E-2</v>
          </cell>
          <cell r="Z51">
            <v>5.2674617175200091E-2</v>
          </cell>
          <cell r="AA51">
            <v>4.532954804593245E-2</v>
          </cell>
          <cell r="AB51">
            <v>0.38719165767375102</v>
          </cell>
          <cell r="AC51">
            <v>0.35846291440042238</v>
          </cell>
          <cell r="AD51">
            <v>0.38330856122579043</v>
          </cell>
          <cell r="AE51">
            <v>2.5757501096716179E-2</v>
          </cell>
          <cell r="AF51">
            <v>2.0183073510645893E-2</v>
          </cell>
          <cell r="AG51">
            <v>1.8353662988819158E-2</v>
          </cell>
        </row>
        <row r="52">
          <cell r="U52">
            <v>0.61374782073702117</v>
          </cell>
          <cell r="V52">
            <v>0.69363650659499765</v>
          </cell>
          <cell r="W52">
            <v>0.73589122997312584</v>
          </cell>
          <cell r="X52">
            <v>0.74367722510526046</v>
          </cell>
          <cell r="Y52">
            <v>0.30636349340500241</v>
          </cell>
          <cell r="Z52">
            <v>0.26410877002687422</v>
          </cell>
          <cell r="AA52">
            <v>0.24521062658922829</v>
          </cell>
          <cell r="AB52">
            <v>0.45475160544349569</v>
          </cell>
          <cell r="AC52">
            <v>0.37887255959688293</v>
          </cell>
          <cell r="AD52">
            <v>0.4566030816528836</v>
          </cell>
          <cell r="AE52">
            <v>0.20078323617348517</v>
          </cell>
          <cell r="AF52">
            <v>0.13568690958396071</v>
          </cell>
          <cell r="AG52">
            <v>0.15033927692478469</v>
          </cell>
        </row>
        <row r="53">
          <cell r="U53">
            <v>0.76787029220277747</v>
          </cell>
          <cell r="V53">
            <v>0.73475889615752943</v>
          </cell>
          <cell r="W53">
            <v>0.8234318292164563</v>
          </cell>
          <cell r="X53">
            <v>0.80089497819847677</v>
          </cell>
          <cell r="Y53">
            <v>0.26524110384247052</v>
          </cell>
          <cell r="Z53">
            <v>0.17656817078354367</v>
          </cell>
          <cell r="AA53">
            <v>0.1991050218015232</v>
          </cell>
          <cell r="AB53">
            <v>0.55292875005524211</v>
          </cell>
          <cell r="AC53">
            <v>0.76215454832203944</v>
          </cell>
          <cell r="AD53">
            <v>0.61496821936420509</v>
          </cell>
          <cell r="AE53">
            <v>0.19926180630243126</v>
          </cell>
          <cell r="AF53">
            <v>0.163390319624619</v>
          </cell>
          <cell r="AG53">
            <v>0.15290207283857241</v>
          </cell>
        </row>
        <row r="54">
          <cell r="U54">
            <v>0.66146304530693534</v>
          </cell>
          <cell r="V54">
            <v>0.45942524588818517</v>
          </cell>
          <cell r="W54">
            <v>0.58859112557117177</v>
          </cell>
          <cell r="X54" t="e">
            <v>#DIV/0!</v>
          </cell>
          <cell r="Y54">
            <v>0.54057475411181477</v>
          </cell>
          <cell r="Z54">
            <v>0.41140887442882818</v>
          </cell>
          <cell r="AA54" t="e">
            <v>#DIV/0!</v>
          </cell>
          <cell r="AB54">
            <v>0.33748079604789355</v>
          </cell>
          <cell r="AC54">
            <v>0.45746256986225425</v>
          </cell>
          <cell r="AD54" t="e">
            <v>#DIV/0!</v>
          </cell>
          <cell r="AE54">
            <v>0.3971199729665274</v>
          </cell>
          <cell r="AF54">
            <v>0.31714351570922411</v>
          </cell>
          <cell r="AG54" t="e">
            <v>#DIV/0!</v>
          </cell>
        </row>
        <row r="55">
          <cell r="U55">
            <v>0.92014448788505609</v>
          </cell>
          <cell r="V55">
            <v>1</v>
          </cell>
          <cell r="W55">
            <v>1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0.94509144049386762</v>
          </cell>
          <cell r="AC55">
            <v>0.93475950313779899</v>
          </cell>
          <cell r="AD55">
            <v>0.92014448788505609</v>
          </cell>
          <cell r="AE55">
            <v>0</v>
          </cell>
          <cell r="AF55">
            <v>0</v>
          </cell>
          <cell r="AG55">
            <v>0</v>
          </cell>
        </row>
        <row r="56">
          <cell r="U56">
            <v>1.0185306939492564</v>
          </cell>
          <cell r="V56">
            <v>0.81819103235474733</v>
          </cell>
          <cell r="W56">
            <v>0.84441141745599213</v>
          </cell>
          <cell r="X56">
            <v>0.81761027983269818</v>
          </cell>
          <cell r="Y56">
            <v>0.18180896764525281</v>
          </cell>
          <cell r="Z56">
            <v>0.1555885825440079</v>
          </cell>
          <cell r="AA56">
            <v>0.18238972016730179</v>
          </cell>
          <cell r="AB56">
            <v>0.81516046694445865</v>
          </cell>
          <cell r="AC56">
            <v>0.88552149781461331</v>
          </cell>
          <cell r="AD56">
            <v>0.83277059454604363</v>
          </cell>
          <cell r="AE56">
            <v>0.18114340771099971</v>
          </cell>
          <cell r="AF56">
            <v>0.16402294408381021</v>
          </cell>
          <cell r="AG56">
            <v>0.1857600994032127</v>
          </cell>
        </row>
        <row r="57">
          <cell r="U57">
            <v>0.9725034258598565</v>
          </cell>
          <cell r="V57">
            <v>0.50388728904191116</v>
          </cell>
          <cell r="W57">
            <v>0.61211931800968289</v>
          </cell>
          <cell r="X57">
            <v>0.58995440697506663</v>
          </cell>
          <cell r="Y57">
            <v>0.49611271095808879</v>
          </cell>
          <cell r="Z57">
            <v>0.38788068199031711</v>
          </cell>
          <cell r="AA57">
            <v>0.41004559302493337</v>
          </cell>
          <cell r="AB57">
            <v>0.50385552147528301</v>
          </cell>
          <cell r="AC57">
            <v>0.61158809589565355</v>
          </cell>
          <cell r="AD57">
            <v>0.57374239401304861</v>
          </cell>
          <cell r="AE57">
            <v>0.49608259419731837</v>
          </cell>
          <cell r="AF57">
            <v>0.38769226931332851</v>
          </cell>
          <cell r="AG57">
            <v>0.39876103184680783</v>
          </cell>
        </row>
        <row r="58">
          <cell r="U58">
            <v>0.82149138346682771</v>
          </cell>
          <cell r="V58">
            <v>0.42577390727970443</v>
          </cell>
          <cell r="W58">
            <v>0.51778518916073712</v>
          </cell>
          <cell r="X58">
            <v>0.40051433256408658</v>
          </cell>
          <cell r="Y58">
            <v>0.57394246663731374</v>
          </cell>
          <cell r="Z58">
            <v>0.43089230275322343</v>
          </cell>
          <cell r="AA58">
            <v>0.55930937685379367</v>
          </cell>
          <cell r="AB58">
            <v>0.2514209892442863</v>
          </cell>
          <cell r="AC58">
            <v>0.47777017028536911</v>
          </cell>
          <cell r="AD58">
            <v>0.32850795054504672</v>
          </cell>
          <cell r="AE58">
            <v>0.33913204004728498</v>
          </cell>
          <cell r="AF58">
            <v>0.39685218150165941</v>
          </cell>
          <cell r="AG58">
            <v>0.4600359772574108</v>
          </cell>
        </row>
        <row r="59"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1</v>
          </cell>
          <cell r="AC59">
            <v>1</v>
          </cell>
          <cell r="AD59">
            <v>1</v>
          </cell>
          <cell r="AE59">
            <v>0</v>
          </cell>
          <cell r="AF59">
            <v>0</v>
          </cell>
          <cell r="AG59">
            <v>0</v>
          </cell>
        </row>
        <row r="60">
          <cell r="U60">
            <v>0.98058922967292883</v>
          </cell>
          <cell r="V60">
            <v>0.73065030092945416</v>
          </cell>
          <cell r="W60">
            <v>0.6720284751773119</v>
          </cell>
          <cell r="X60" t="e">
            <v>#DIV/0!</v>
          </cell>
          <cell r="Y60">
            <v>0.26068826051099414</v>
          </cell>
          <cell r="Z60">
            <v>0.32592580824082001</v>
          </cell>
          <cell r="AA60" t="e">
            <v>#DIV/0!</v>
          </cell>
          <cell r="AB60">
            <v>0.72164433609423562</v>
          </cell>
          <cell r="AC60">
            <v>0.44917318003302881</v>
          </cell>
          <cell r="AD60" t="e">
            <v>#DIV/0!</v>
          </cell>
          <cell r="AE60">
            <v>0.25750937057652107</v>
          </cell>
          <cell r="AF60">
            <v>0.2180929291784518</v>
          </cell>
          <cell r="AG60" t="e">
            <v>#DIV/0!</v>
          </cell>
        </row>
        <row r="61">
          <cell r="U61" t="e">
            <v>#DIV/0!</v>
          </cell>
          <cell r="V61">
            <v>0.83177932476783401</v>
          </cell>
          <cell r="W61">
            <v>0.89144121539510179</v>
          </cell>
          <cell r="X61" t="e">
            <v>#DIV/0!</v>
          </cell>
          <cell r="Y61">
            <v>0.16822067523216611</v>
          </cell>
          <cell r="Z61">
            <v>0.10855878460489828</v>
          </cell>
          <cell r="AA61" t="e">
            <v>#DIV/0!</v>
          </cell>
          <cell r="AB61">
            <v>0.82634156512722579</v>
          </cell>
          <cell r="AC61">
            <v>0.88031744894173103</v>
          </cell>
          <cell r="AD61" t="e">
            <v>#DIV/0!</v>
          </cell>
          <cell r="AE61">
            <v>0.16712760014437963</v>
          </cell>
          <cell r="AF61">
            <v>0.10722051837711659</v>
          </cell>
          <cell r="AG61" t="e">
            <v>#DIV/0!</v>
          </cell>
        </row>
        <row r="62">
          <cell r="U62">
            <v>0.77328965584342912</v>
          </cell>
        </row>
        <row r="63">
          <cell r="U63" t="e">
            <v>#DIV/0!</v>
          </cell>
        </row>
        <row r="64">
          <cell r="U64">
            <v>0.14144731534019631</v>
          </cell>
        </row>
        <row r="65">
          <cell r="U65" t="e">
            <v>#DIV/0!</v>
          </cell>
        </row>
        <row r="66">
          <cell r="U66">
            <v>0.46875714687595954</v>
          </cell>
        </row>
      </sheetData>
      <sheetData sheetId="8">
        <row r="5">
          <cell r="C5" t="str">
            <v>GAS</v>
          </cell>
        </row>
      </sheetData>
      <sheetData sheetId="9"/>
      <sheetData sheetId="10">
        <row r="5">
          <cell r="B5" t="str">
            <v>GAS US Equity</v>
          </cell>
        </row>
      </sheetData>
      <sheetData sheetId="11"/>
      <sheetData sheetId="12">
        <row r="4">
          <cell r="B4" t="str">
            <v>AA UN Equity</v>
          </cell>
        </row>
      </sheetData>
      <sheetData sheetId="13"/>
      <sheetData sheetId="14"/>
      <sheetData sheetId="15"/>
      <sheetData sheetId="16"/>
      <sheetData sheetId="17">
        <row r="1">
          <cell r="B1" t="str">
            <v>GAS</v>
          </cell>
        </row>
      </sheetData>
      <sheetData sheetId="18"/>
      <sheetData sheetId="19">
        <row r="1">
          <cell r="E1" t="str">
            <v>GAS</v>
          </cell>
        </row>
      </sheetData>
      <sheetData sheetId="20"/>
      <sheetData sheetId="21">
        <row r="5">
          <cell r="B5" t="str">
            <v>GAS US Equity</v>
          </cell>
        </row>
      </sheetData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s"/>
      <sheetName val="Log"/>
      <sheetName val="Constant_DCF"/>
      <sheetName val="Multi-Stage_DCF_1"/>
      <sheetName val="Multi-Stage_DCF_2"/>
      <sheetName val="CAPM"/>
      <sheetName val="Company_Data"/>
      <sheetName val="Growth_Rates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Screening"/>
      <sheetName val="Price"/>
      <sheetName val="Price_Download"/>
      <sheetName val="Dividend"/>
      <sheetName val="Dividend_Download"/>
      <sheetName val="Beta"/>
      <sheetName val="Beta_Download"/>
      <sheetName val="FERC Form 1_2 Data"/>
      <sheetName val="SNL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C5" t="str">
            <v>BBB+</v>
          </cell>
        </row>
        <row r="6">
          <cell r="C6" t="str">
            <v>A-</v>
          </cell>
        </row>
        <row r="7">
          <cell r="C7" t="str">
            <v>A-</v>
          </cell>
        </row>
        <row r="8">
          <cell r="C8" t="str">
            <v>A</v>
          </cell>
        </row>
        <row r="9">
          <cell r="C9" t="str">
            <v>BBB+</v>
          </cell>
        </row>
        <row r="10">
          <cell r="C10" t="str">
            <v>A+</v>
          </cell>
        </row>
        <row r="11">
          <cell r="C11" t="str">
            <v>A</v>
          </cell>
        </row>
        <row r="12">
          <cell r="C12" t="str">
            <v>BBB+</v>
          </cell>
        </row>
        <row r="13">
          <cell r="C13" t="str">
            <v>BBB+</v>
          </cell>
        </row>
        <row r="14">
          <cell r="C14" t="str">
            <v>A</v>
          </cell>
        </row>
        <row r="15">
          <cell r="C15" t="str">
            <v>A+</v>
          </cell>
        </row>
        <row r="16">
          <cell r="C16" t="str">
            <v>BBB+</v>
          </cell>
        </row>
        <row r="17">
          <cell r="C17" t="str">
            <v>A-</v>
          </cell>
        </row>
        <row r="18">
          <cell r="C18" t="str">
            <v>BBB+</v>
          </cell>
        </row>
        <row r="19">
          <cell r="C19" t="str">
            <v>BBB</v>
          </cell>
        </row>
        <row r="20">
          <cell r="C20" t="str">
            <v>BBB</v>
          </cell>
        </row>
        <row r="21">
          <cell r="C21" t="str">
            <v>BBB</v>
          </cell>
        </row>
        <row r="22">
          <cell r="C22" t="str">
            <v>A-</v>
          </cell>
        </row>
        <row r="23">
          <cell r="C23" t="str">
            <v>BBB+   *-</v>
          </cell>
        </row>
        <row r="24">
          <cell r="C24" t="str">
            <v>BBB+</v>
          </cell>
        </row>
        <row r="25">
          <cell r="C25" t="str">
            <v>A-</v>
          </cell>
        </row>
        <row r="26">
          <cell r="C26" t="str">
            <v>A-</v>
          </cell>
        </row>
        <row r="27">
          <cell r="C27" t="str">
            <v>BBB+</v>
          </cell>
        </row>
        <row r="28">
          <cell r="C28" t="str">
            <v>A-</v>
          </cell>
        </row>
        <row r="29">
          <cell r="C29" t="str">
            <v>BBB+</v>
          </cell>
        </row>
        <row r="30">
          <cell r="C30" t="str">
            <v>BBB</v>
          </cell>
        </row>
        <row r="31">
          <cell r="C31" t="str">
            <v>BBB</v>
          </cell>
        </row>
        <row r="32">
          <cell r="C32" t="str">
            <v>BBB</v>
          </cell>
        </row>
        <row r="33">
          <cell r="C33" t="str">
            <v>A</v>
          </cell>
        </row>
        <row r="34">
          <cell r="C34" t="str">
            <v>BBB</v>
          </cell>
        </row>
        <row r="35">
          <cell r="C35" t="str">
            <v>BBB-</v>
          </cell>
        </row>
        <row r="36">
          <cell r="C36" t="str">
            <v>BBB+</v>
          </cell>
        </row>
        <row r="37">
          <cell r="C37" t="str">
            <v>BBB-   *+</v>
          </cell>
        </row>
        <row r="38">
          <cell r="C38" t="str">
            <v>BBB</v>
          </cell>
        </row>
        <row r="39">
          <cell r="C39" t="str">
            <v>A-</v>
          </cell>
        </row>
        <row r="40">
          <cell r="C40" t="str">
            <v>AA-</v>
          </cell>
        </row>
        <row r="41">
          <cell r="C41" t="str">
            <v>A-</v>
          </cell>
        </row>
        <row r="42">
          <cell r="C42" t="str">
            <v>BBB</v>
          </cell>
        </row>
        <row r="43">
          <cell r="C43" t="str">
            <v>A-</v>
          </cell>
        </row>
        <row r="44">
          <cell r="C44" t="str">
            <v>BBB</v>
          </cell>
        </row>
        <row r="45">
          <cell r="C45" t="str">
            <v>BBB+</v>
          </cell>
        </row>
        <row r="46">
          <cell r="C46" t="str">
            <v>BBB</v>
          </cell>
        </row>
        <row r="47">
          <cell r="C47" t="str">
            <v>A-</v>
          </cell>
        </row>
        <row r="48">
          <cell r="C48" t="str">
            <v>BBB</v>
          </cell>
        </row>
        <row r="49">
          <cell r="C49" t="str">
            <v>BBB</v>
          </cell>
        </row>
        <row r="50">
          <cell r="C50" t="str">
            <v>A-</v>
          </cell>
        </row>
        <row r="51">
          <cell r="C51" t="str">
            <v>BBB+</v>
          </cell>
        </row>
        <row r="52">
          <cell r="C52" t="str">
            <v>BBB+</v>
          </cell>
        </row>
        <row r="53">
          <cell r="C53" t="str">
            <v>BBB+</v>
          </cell>
        </row>
        <row r="54">
          <cell r="C54" t="str">
            <v>A-</v>
          </cell>
        </row>
        <row r="55">
          <cell r="C55" t="str">
            <v>BBB+</v>
          </cell>
        </row>
        <row r="56">
          <cell r="C56" t="str">
            <v>BBB</v>
          </cell>
        </row>
        <row r="57">
          <cell r="C57" t="str">
            <v>A-</v>
          </cell>
        </row>
        <row r="58">
          <cell r="C58" t="str">
            <v>BBB+</v>
          </cell>
        </row>
        <row r="59">
          <cell r="C59" t="str">
            <v>A-</v>
          </cell>
        </row>
        <row r="60">
          <cell r="C60" t="str">
            <v>A-</v>
          </cell>
        </row>
        <row r="61">
          <cell r="C61" t="str">
            <v>A</v>
          </cell>
        </row>
        <row r="62">
          <cell r="C62" t="str">
            <v>BBB+</v>
          </cell>
        </row>
        <row r="63">
          <cell r="C63" t="str">
            <v>BBB+</v>
          </cell>
        </row>
        <row r="64">
          <cell r="C64" t="str">
            <v>A-</v>
          </cell>
        </row>
        <row r="65">
          <cell r="C65" t="str">
            <v>A-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B4" t="str">
            <v>2014Y</v>
          </cell>
          <cell r="BD4">
            <v>6.3631386861313866</v>
          </cell>
        </row>
        <row r="5">
          <cell r="B5" t="str">
            <v>2013Y</v>
          </cell>
          <cell r="BD5">
            <v>5.9681908548707749</v>
          </cell>
        </row>
        <row r="6">
          <cell r="B6" t="str">
            <v>2012Y</v>
          </cell>
          <cell r="BD6">
            <v>6.1164835164835161</v>
          </cell>
        </row>
        <row r="7">
          <cell r="B7" t="str">
            <v>2011Y</v>
          </cell>
          <cell r="BD7">
            <v>6.0435779816513762</v>
          </cell>
        </row>
        <row r="8">
          <cell r="B8" t="str">
            <v>2010Y</v>
          </cell>
          <cell r="BD8">
            <v>6.6403061224489797</v>
          </cell>
        </row>
        <row r="9">
          <cell r="B9" t="str">
            <v>2014Y</v>
          </cell>
          <cell r="BD9">
            <v>5.5875462392108508</v>
          </cell>
        </row>
        <row r="10">
          <cell r="B10" t="str">
            <v>2013Y</v>
          </cell>
          <cell r="BD10">
            <v>5.5716137394685674</v>
          </cell>
        </row>
        <row r="11">
          <cell r="B11" t="str">
            <v>2012Y</v>
          </cell>
          <cell r="BD11">
            <v>5.0104669887278579</v>
          </cell>
        </row>
        <row r="12">
          <cell r="B12" t="str">
            <v>2011Y</v>
          </cell>
          <cell r="BD12">
            <v>6.0558789289871946</v>
          </cell>
        </row>
        <row r="13">
          <cell r="B13" t="str">
            <v>2010Y</v>
          </cell>
          <cell r="BD13">
            <v>5.8154761904761907</v>
          </cell>
        </row>
        <row r="14">
          <cell r="B14" t="str">
            <v>2014Y</v>
          </cell>
          <cell r="BD14">
            <v>6.1949401556450319</v>
          </cell>
        </row>
        <row r="15">
          <cell r="B15" t="str">
            <v>2013Y</v>
          </cell>
          <cell r="BD15">
            <v>6.4089530822352589</v>
          </cell>
        </row>
        <row r="16">
          <cell r="B16" t="str">
            <v>2012Y</v>
          </cell>
          <cell r="BD16">
            <v>5.0622315840518874</v>
          </cell>
        </row>
        <row r="17">
          <cell r="B17" t="str">
            <v>2011Y</v>
          </cell>
          <cell r="BD17">
            <v>4.5805450733752622</v>
          </cell>
        </row>
        <row r="18">
          <cell r="B18" t="str">
            <v>2010Y</v>
          </cell>
          <cell r="BD18">
            <v>4.8044131467270148</v>
          </cell>
        </row>
        <row r="19">
          <cell r="B19" t="str">
            <v>2014Y</v>
          </cell>
          <cell r="BD19">
            <v>4.954376657824934</v>
          </cell>
        </row>
        <row r="20">
          <cell r="B20" t="str">
            <v>2013Y</v>
          </cell>
          <cell r="BD20">
            <v>4.794354838709677</v>
          </cell>
        </row>
        <row r="21">
          <cell r="B21" t="str">
            <v>2012Y</v>
          </cell>
          <cell r="BD21">
            <v>3.9515398550724639</v>
          </cell>
        </row>
        <row r="22">
          <cell r="B22" t="str">
            <v>2011Y</v>
          </cell>
          <cell r="BD22">
            <v>3.7032967032967035</v>
          </cell>
        </row>
        <row r="23">
          <cell r="B23" t="str">
            <v>2010Y</v>
          </cell>
          <cell r="BD23">
            <v>4.6829004329004329</v>
          </cell>
        </row>
        <row r="24">
          <cell r="B24" t="str">
            <v>2014Y</v>
          </cell>
          <cell r="BD24">
            <v>6.7580862533692718</v>
          </cell>
        </row>
        <row r="25">
          <cell r="B25" t="str">
            <v>2013Y</v>
          </cell>
          <cell r="BD25">
            <v>6.548474576271186</v>
          </cell>
        </row>
        <row r="26">
          <cell r="B26" t="str">
            <v>2012Y</v>
          </cell>
          <cell r="BD26">
            <v>6.505789152955515</v>
          </cell>
        </row>
        <row r="27">
          <cell r="B27" t="str">
            <v>2011Y</v>
          </cell>
          <cell r="BD27">
            <v>6.942512420156139</v>
          </cell>
        </row>
        <row r="28">
          <cell r="B28" t="str">
            <v>2010Y</v>
          </cell>
          <cell r="BD28">
            <v>6.2834645669291342</v>
          </cell>
        </row>
        <row r="29">
          <cell r="B29" t="str">
            <v>2014Y</v>
          </cell>
          <cell r="BD29">
            <v>6.9595348611537906</v>
          </cell>
        </row>
        <row r="30">
          <cell r="B30" t="str">
            <v>2013Y</v>
          </cell>
          <cell r="BD30">
            <v>7.5986515315970422</v>
          </cell>
        </row>
        <row r="31">
          <cell r="B31" t="str">
            <v>2012Y</v>
          </cell>
          <cell r="BD31">
            <v>6.6543214205214252</v>
          </cell>
        </row>
        <row r="32">
          <cell r="B32" t="str">
            <v>2011Y</v>
          </cell>
          <cell r="BD32">
            <v>5.5860479258798854</v>
          </cell>
        </row>
        <row r="33">
          <cell r="B33" t="str">
            <v>2010Y</v>
          </cell>
          <cell r="BD33">
            <v>5.7347065152945831</v>
          </cell>
        </row>
        <row r="34">
          <cell r="B34" t="str">
            <v>2014Y</v>
          </cell>
          <cell r="BD34">
            <v>7.0275449101796408</v>
          </cell>
        </row>
        <row r="35">
          <cell r="B35" t="str">
            <v>2013Y</v>
          </cell>
          <cell r="BD35">
            <v>6.4660194174757279</v>
          </cell>
        </row>
        <row r="36">
          <cell r="B36" t="str">
            <v>2012Y</v>
          </cell>
          <cell r="BD36">
            <v>7.5844004656577413</v>
          </cell>
        </row>
        <row r="37">
          <cell r="B37" t="str">
            <v>2011Y</v>
          </cell>
          <cell r="BD37">
            <v>7.3827304550758459</v>
          </cell>
        </row>
        <row r="38">
          <cell r="B38" t="str">
            <v>2010Y</v>
          </cell>
          <cell r="BD38">
            <v>6.4849162011173185</v>
          </cell>
        </row>
        <row r="39">
          <cell r="B39" t="str">
            <v>2014Y</v>
          </cell>
          <cell r="BD39">
            <v>5.2937832435915642</v>
          </cell>
        </row>
        <row r="40">
          <cell r="B40" t="str">
            <v>2013Y</v>
          </cell>
          <cell r="BD40">
            <v>4.9494145481892993</v>
          </cell>
        </row>
        <row r="41">
          <cell r="B41" t="str">
            <v>2012Y</v>
          </cell>
          <cell r="BD41">
            <v>4.9897639179525566</v>
          </cell>
        </row>
        <row r="42">
          <cell r="B42" t="str">
            <v>2011Y</v>
          </cell>
          <cell r="BD42">
            <v>4.7943639104719935</v>
          </cell>
        </row>
        <row r="43">
          <cell r="B43" t="str">
            <v>2010Y</v>
          </cell>
          <cell r="BD43">
            <v>4.5773146375063591</v>
          </cell>
        </row>
        <row r="44">
          <cell r="B44" t="str">
            <v>2014Y</v>
          </cell>
          <cell r="BD44">
            <v>5.4512987012987013</v>
          </cell>
        </row>
        <row r="45">
          <cell r="B45" t="str">
            <v>2013Y</v>
          </cell>
          <cell r="BD45">
            <v>5.2375886524822697</v>
          </cell>
        </row>
        <row r="46">
          <cell r="B46" t="str">
            <v>2012Y</v>
          </cell>
          <cell r="BD46">
            <v>4.970260223048327</v>
          </cell>
        </row>
        <row r="47">
          <cell r="B47" t="str">
            <v>2011Y</v>
          </cell>
          <cell r="BD47">
            <v>5.248908296943231</v>
          </cell>
        </row>
        <row r="48">
          <cell r="B48" t="str">
            <v>2010Y</v>
          </cell>
          <cell r="BD48">
            <v>4.836363636363636</v>
          </cell>
        </row>
        <row r="49">
          <cell r="B49" t="str">
            <v>2014Y</v>
          </cell>
          <cell r="BD49">
            <v>5.2516590096988258</v>
          </cell>
        </row>
        <row r="50">
          <cell r="B50" t="str">
            <v>2013Y</v>
          </cell>
          <cell r="BD50">
            <v>4.0928536703937777</v>
          </cell>
        </row>
        <row r="51">
          <cell r="B51" t="str">
            <v>2012Y</v>
          </cell>
          <cell r="BD51">
            <v>3.9752449716348632</v>
          </cell>
        </row>
        <row r="52">
          <cell r="B52" t="str">
            <v>2011Y</v>
          </cell>
          <cell r="BD52">
            <v>4.037974683544304</v>
          </cell>
        </row>
        <row r="53">
          <cell r="B53" t="str">
            <v>2010Y</v>
          </cell>
          <cell r="BD53">
            <v>3.860084797092671</v>
          </cell>
        </row>
        <row r="54">
          <cell r="B54" t="str">
            <v>2014Y</v>
          </cell>
          <cell r="BD54">
            <v>4.3002657218777678</v>
          </cell>
        </row>
        <row r="55">
          <cell r="B55" t="str">
            <v>2013Y</v>
          </cell>
          <cell r="BD55">
            <v>3.1024287222808868</v>
          </cell>
        </row>
        <row r="56">
          <cell r="B56" t="str">
            <v>2012Y</v>
          </cell>
          <cell r="BD56">
            <v>3.6801426872770513</v>
          </cell>
        </row>
        <row r="57">
          <cell r="B57" t="str">
            <v>2011Y</v>
          </cell>
          <cell r="BD57">
            <v>4.2155172413793105</v>
          </cell>
        </row>
        <row r="58">
          <cell r="B58" t="str">
            <v>2010Y</v>
          </cell>
          <cell r="BD58">
            <v>3.3132947976878611</v>
          </cell>
        </row>
        <row r="59">
          <cell r="B59" t="str">
            <v>2014Y</v>
          </cell>
          <cell r="BD59">
            <v>3.544490838719518</v>
          </cell>
        </row>
        <row r="60">
          <cell r="B60" t="str">
            <v>2013Y</v>
          </cell>
          <cell r="BD60">
            <v>3.7871420812264289</v>
          </cell>
        </row>
        <row r="61">
          <cell r="B61" t="str">
            <v>2012Y</v>
          </cell>
          <cell r="BD61">
            <v>3.6069529615304488</v>
          </cell>
        </row>
        <row r="62">
          <cell r="B62" t="str">
            <v>2011Y</v>
          </cell>
          <cell r="BD62">
            <v>3.9012569412813631</v>
          </cell>
        </row>
        <row r="63">
          <cell r="B63" t="str">
            <v>2010Y</v>
          </cell>
          <cell r="BD63">
            <v>3.775668647845468</v>
          </cell>
        </row>
        <row r="64">
          <cell r="B64" t="str">
            <v>2014Y</v>
          </cell>
          <cell r="BD64">
            <v>3.6675171467764058</v>
          </cell>
        </row>
        <row r="65">
          <cell r="B65" t="str">
            <v>2013Y</v>
          </cell>
          <cell r="BD65">
            <v>3.9058389298995393</v>
          </cell>
        </row>
        <row r="66">
          <cell r="B66" t="str">
            <v>2012Y</v>
          </cell>
          <cell r="BD66">
            <v>3.5254071842927264</v>
          </cell>
        </row>
        <row r="67">
          <cell r="B67" t="str">
            <v>2011Y</v>
          </cell>
          <cell r="BD67">
            <v>3.0684676162920099</v>
          </cell>
        </row>
        <row r="68">
          <cell r="B68" t="str">
            <v>2010Y</v>
          </cell>
          <cell r="BD68">
            <v>4.3708862866973748</v>
          </cell>
        </row>
        <row r="69">
          <cell r="B69" t="str">
            <v>2014Y</v>
          </cell>
          <cell r="BD69">
            <v>3.1261425959780622</v>
          </cell>
        </row>
        <row r="70">
          <cell r="B70" t="str">
            <v>2013Y</v>
          </cell>
          <cell r="BD70">
            <v>3.6118251928020566</v>
          </cell>
        </row>
        <row r="71">
          <cell r="B71" t="str">
            <v>2012Y</v>
          </cell>
          <cell r="BD71">
            <v>3.5109289617486339</v>
          </cell>
        </row>
        <row r="72">
          <cell r="B72" t="str">
            <v>2011Y</v>
          </cell>
          <cell r="BD72">
            <v>3.3223140495867769</v>
          </cell>
        </row>
        <row r="73">
          <cell r="B73" t="str">
            <v>2010Y</v>
          </cell>
          <cell r="BD73">
            <v>3.3036211699164344</v>
          </cell>
        </row>
      </sheetData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ices_Calc"/>
      <sheetName val="Dividends"/>
    </sheetNames>
    <sheetDataSet>
      <sheetData sheetId="0"/>
      <sheetData sheetId="1"/>
      <sheetData sheetId="2">
        <row r="17">
          <cell r="A17">
            <v>0</v>
          </cell>
          <cell r="B17" t="str">
            <v>GAS</v>
          </cell>
          <cell r="C17">
            <v>0</v>
          </cell>
          <cell r="D17" t="str">
            <v>ATO</v>
          </cell>
          <cell r="E17">
            <v>0</v>
          </cell>
          <cell r="F17" t="str">
            <v>LG</v>
          </cell>
          <cell r="G17">
            <v>0</v>
          </cell>
          <cell r="H17" t="str">
            <v>NJR</v>
          </cell>
          <cell r="I17">
            <v>0</v>
          </cell>
          <cell r="J17" t="str">
            <v>NI</v>
          </cell>
          <cell r="K17">
            <v>0</v>
          </cell>
          <cell r="L17" t="str">
            <v>NWN</v>
          </cell>
          <cell r="M17">
            <v>0</v>
          </cell>
          <cell r="N17" t="str">
            <v>PNY</v>
          </cell>
          <cell r="O17">
            <v>0</v>
          </cell>
          <cell r="P17" t="str">
            <v>SRE</v>
          </cell>
          <cell r="Q17">
            <v>0</v>
          </cell>
          <cell r="R17" t="str">
            <v>SJI</v>
          </cell>
          <cell r="S17">
            <v>0</v>
          </cell>
          <cell r="T17" t="str">
            <v>SWX</v>
          </cell>
          <cell r="U17">
            <v>0</v>
          </cell>
          <cell r="V17" t="str">
            <v>UGI</v>
          </cell>
          <cell r="W17">
            <v>0</v>
          </cell>
          <cell r="X17" t="str">
            <v>VVC</v>
          </cell>
          <cell r="Y17">
            <v>0</v>
          </cell>
          <cell r="Z17" t="str">
            <v>WGL</v>
          </cell>
        </row>
        <row r="18">
          <cell r="A18" t="str">
            <v>Annualized Dividends</v>
          </cell>
          <cell r="B18">
            <v>0</v>
          </cell>
          <cell r="C18" t="str">
            <v>Annualized Dividends</v>
          </cell>
          <cell r="D18">
            <v>0</v>
          </cell>
          <cell r="E18" t="str">
            <v>Annualized Dividends</v>
          </cell>
          <cell r="F18">
            <v>0</v>
          </cell>
          <cell r="G18" t="str">
            <v>Annualized Dividends</v>
          </cell>
          <cell r="H18">
            <v>0</v>
          </cell>
          <cell r="I18" t="str">
            <v>Annualized Dividends</v>
          </cell>
          <cell r="J18">
            <v>0</v>
          </cell>
          <cell r="K18" t="str">
            <v>Annualized Dividends</v>
          </cell>
          <cell r="L18">
            <v>0</v>
          </cell>
          <cell r="M18" t="str">
            <v>Annualized Dividends</v>
          </cell>
          <cell r="N18">
            <v>0</v>
          </cell>
          <cell r="O18" t="str">
            <v>Annualized Dividends</v>
          </cell>
          <cell r="P18">
            <v>0</v>
          </cell>
          <cell r="Q18" t="str">
            <v>Annualized Dividends</v>
          </cell>
          <cell r="R18">
            <v>0</v>
          </cell>
          <cell r="S18" t="str">
            <v>Annualized Dividends</v>
          </cell>
          <cell r="T18">
            <v>0</v>
          </cell>
          <cell r="U18" t="str">
            <v>Annualized Dividends</v>
          </cell>
          <cell r="V18">
            <v>0</v>
          </cell>
          <cell r="W18" t="str">
            <v>Annualized Dividends</v>
          </cell>
          <cell r="X18">
            <v>0</v>
          </cell>
          <cell r="Y18" t="str">
            <v>Annualized Dividends</v>
          </cell>
          <cell r="Z18">
            <v>0</v>
          </cell>
        </row>
        <row r="19">
          <cell r="A19">
            <v>41395</v>
          </cell>
          <cell r="B19">
            <v>1.88</v>
          </cell>
          <cell r="C19">
            <v>41395</v>
          </cell>
          <cell r="D19">
            <v>1.4</v>
          </cell>
          <cell r="E19">
            <v>41395</v>
          </cell>
          <cell r="F19">
            <v>1.7</v>
          </cell>
          <cell r="G19">
            <v>41395</v>
          </cell>
          <cell r="H19">
            <v>1.6</v>
          </cell>
          <cell r="I19">
            <v>41395</v>
          </cell>
          <cell r="J19" t="e">
            <v>#N/A</v>
          </cell>
          <cell r="K19">
            <v>41395</v>
          </cell>
          <cell r="L19">
            <v>1.82</v>
          </cell>
          <cell r="M19">
            <v>41395</v>
          </cell>
          <cell r="N19">
            <v>1.24</v>
          </cell>
          <cell r="O19">
            <v>41395</v>
          </cell>
          <cell r="P19" t="e">
            <v>#N/A</v>
          </cell>
          <cell r="Q19">
            <v>41395</v>
          </cell>
          <cell r="R19">
            <v>1.77</v>
          </cell>
          <cell r="S19">
            <v>41395</v>
          </cell>
          <cell r="T19">
            <v>1.18</v>
          </cell>
          <cell r="U19">
            <v>41395</v>
          </cell>
          <cell r="V19" t="e">
            <v>#N/A</v>
          </cell>
          <cell r="W19">
            <v>41395</v>
          </cell>
          <cell r="X19" t="e">
            <v>#N/A</v>
          </cell>
          <cell r="Y19">
            <v>41395</v>
          </cell>
          <cell r="Z19">
            <v>1.68</v>
          </cell>
        </row>
        <row r="20">
          <cell r="A20">
            <v>41365</v>
          </cell>
          <cell r="B20">
            <v>1.88</v>
          </cell>
          <cell r="C20">
            <v>41365</v>
          </cell>
          <cell r="D20">
            <v>1.4</v>
          </cell>
          <cell r="E20">
            <v>41365</v>
          </cell>
          <cell r="F20">
            <v>1.7</v>
          </cell>
          <cell r="G20">
            <v>41365</v>
          </cell>
          <cell r="H20">
            <v>1.6</v>
          </cell>
          <cell r="I20">
            <v>41365</v>
          </cell>
          <cell r="J20" t="e">
            <v>#N/A</v>
          </cell>
          <cell r="K20">
            <v>41365</v>
          </cell>
          <cell r="L20">
            <v>1.82</v>
          </cell>
          <cell r="M20">
            <v>41365</v>
          </cell>
          <cell r="N20">
            <v>1.24</v>
          </cell>
          <cell r="O20">
            <v>41365</v>
          </cell>
          <cell r="P20" t="e">
            <v>#N/A</v>
          </cell>
          <cell r="Q20">
            <v>41365</v>
          </cell>
          <cell r="R20">
            <v>1.77</v>
          </cell>
          <cell r="S20">
            <v>41365</v>
          </cell>
          <cell r="T20">
            <v>1.18</v>
          </cell>
          <cell r="U20">
            <v>41365</v>
          </cell>
          <cell r="V20" t="e">
            <v>#N/A</v>
          </cell>
          <cell r="W20">
            <v>41365</v>
          </cell>
          <cell r="X20" t="e">
            <v>#N/A</v>
          </cell>
          <cell r="Y20">
            <v>41365</v>
          </cell>
          <cell r="Z20">
            <v>1.6</v>
          </cell>
        </row>
        <row r="21">
          <cell r="A21">
            <v>41334</v>
          </cell>
          <cell r="B21">
            <v>1.88</v>
          </cell>
          <cell r="C21">
            <v>41334</v>
          </cell>
          <cell r="D21">
            <v>1.4</v>
          </cell>
          <cell r="E21">
            <v>41334</v>
          </cell>
          <cell r="F21">
            <v>1.7</v>
          </cell>
          <cell r="G21">
            <v>41334</v>
          </cell>
          <cell r="H21">
            <v>1.6</v>
          </cell>
          <cell r="I21">
            <v>41334</v>
          </cell>
          <cell r="J21" t="e">
            <v>#N/A</v>
          </cell>
          <cell r="K21">
            <v>41334</v>
          </cell>
          <cell r="L21">
            <v>1.82</v>
          </cell>
          <cell r="M21">
            <v>41334</v>
          </cell>
          <cell r="N21">
            <v>1.2</v>
          </cell>
          <cell r="O21">
            <v>41334</v>
          </cell>
          <cell r="P21" t="e">
            <v>#N/A</v>
          </cell>
          <cell r="Q21">
            <v>41334</v>
          </cell>
          <cell r="R21">
            <v>1.77</v>
          </cell>
          <cell r="S21">
            <v>41334</v>
          </cell>
          <cell r="T21">
            <v>1.18</v>
          </cell>
          <cell r="U21">
            <v>41334</v>
          </cell>
          <cell r="V21" t="e">
            <v>#N/A</v>
          </cell>
          <cell r="W21">
            <v>41334</v>
          </cell>
          <cell r="X21" t="e">
            <v>#N/A</v>
          </cell>
          <cell r="Y21">
            <v>41334</v>
          </cell>
          <cell r="Z21">
            <v>1.6</v>
          </cell>
        </row>
        <row r="22">
          <cell r="A22">
            <v>41306</v>
          </cell>
          <cell r="B22">
            <v>1.84</v>
          </cell>
          <cell r="C22">
            <v>41306</v>
          </cell>
          <cell r="D22">
            <v>1.4</v>
          </cell>
          <cell r="E22">
            <v>41306</v>
          </cell>
          <cell r="F22">
            <v>1.7</v>
          </cell>
          <cell r="G22">
            <v>41306</v>
          </cell>
          <cell r="H22">
            <v>1.6</v>
          </cell>
          <cell r="I22">
            <v>41306</v>
          </cell>
          <cell r="J22" t="e">
            <v>#N/A</v>
          </cell>
          <cell r="K22">
            <v>41306</v>
          </cell>
          <cell r="L22">
            <v>1.82</v>
          </cell>
          <cell r="M22">
            <v>41306</v>
          </cell>
          <cell r="N22">
            <v>1.2</v>
          </cell>
          <cell r="O22">
            <v>41306</v>
          </cell>
          <cell r="P22" t="e">
            <v>#N/A</v>
          </cell>
          <cell r="Q22">
            <v>41306</v>
          </cell>
          <cell r="R22">
            <v>1.77</v>
          </cell>
          <cell r="S22">
            <v>41306</v>
          </cell>
          <cell r="T22">
            <v>1.18</v>
          </cell>
          <cell r="U22">
            <v>41306</v>
          </cell>
          <cell r="V22" t="e">
            <v>#N/A</v>
          </cell>
          <cell r="W22">
            <v>41306</v>
          </cell>
          <cell r="X22" t="e">
            <v>#N/A</v>
          </cell>
          <cell r="Y22">
            <v>41306</v>
          </cell>
          <cell r="Z22">
            <v>1.6</v>
          </cell>
        </row>
        <row r="23">
          <cell r="A23">
            <v>41275</v>
          </cell>
          <cell r="B23">
            <v>1.84</v>
          </cell>
          <cell r="C23">
            <v>41275</v>
          </cell>
          <cell r="D23">
            <v>1.4</v>
          </cell>
          <cell r="E23">
            <v>41275</v>
          </cell>
          <cell r="F23">
            <v>1.7</v>
          </cell>
          <cell r="G23">
            <v>41275</v>
          </cell>
          <cell r="H23">
            <v>1.6</v>
          </cell>
          <cell r="I23">
            <v>41275</v>
          </cell>
          <cell r="J23" t="e">
            <v>#N/A</v>
          </cell>
          <cell r="K23">
            <v>41275</v>
          </cell>
          <cell r="L23">
            <v>1.82</v>
          </cell>
          <cell r="M23">
            <v>41275</v>
          </cell>
          <cell r="N23">
            <v>1.2</v>
          </cell>
          <cell r="O23">
            <v>41275</v>
          </cell>
          <cell r="P23" t="e">
            <v>#N/A</v>
          </cell>
          <cell r="Q23">
            <v>41275</v>
          </cell>
          <cell r="R23">
            <v>1.77</v>
          </cell>
          <cell r="S23">
            <v>41275</v>
          </cell>
          <cell r="T23">
            <v>1.18</v>
          </cell>
          <cell r="U23">
            <v>41275</v>
          </cell>
          <cell r="V23" t="e">
            <v>#N/A</v>
          </cell>
          <cell r="W23">
            <v>41275</v>
          </cell>
          <cell r="X23" t="e">
            <v>#N/A</v>
          </cell>
          <cell r="Y23">
            <v>41275</v>
          </cell>
          <cell r="Z23">
            <v>1.6</v>
          </cell>
        </row>
        <row r="24">
          <cell r="A24">
            <v>41244</v>
          </cell>
          <cell r="B24">
            <v>1.84</v>
          </cell>
          <cell r="C24">
            <v>41244</v>
          </cell>
          <cell r="D24">
            <v>1.4</v>
          </cell>
          <cell r="E24">
            <v>41244</v>
          </cell>
          <cell r="F24">
            <v>1.66</v>
          </cell>
          <cell r="G24">
            <v>41244</v>
          </cell>
          <cell r="H24">
            <v>1.6</v>
          </cell>
          <cell r="I24">
            <v>41244</v>
          </cell>
          <cell r="J24" t="e">
            <v>#N/A</v>
          </cell>
          <cell r="K24">
            <v>41244</v>
          </cell>
          <cell r="L24">
            <v>1.82</v>
          </cell>
          <cell r="M24">
            <v>41244</v>
          </cell>
          <cell r="N24">
            <v>1.2</v>
          </cell>
          <cell r="O24">
            <v>41244</v>
          </cell>
          <cell r="P24" t="e">
            <v>#N/A</v>
          </cell>
          <cell r="Q24">
            <v>41244</v>
          </cell>
          <cell r="R24">
            <v>1.61</v>
          </cell>
          <cell r="S24">
            <v>41244</v>
          </cell>
          <cell r="T24">
            <v>1.18</v>
          </cell>
          <cell r="U24">
            <v>41244</v>
          </cell>
          <cell r="V24" t="e">
            <v>#N/A</v>
          </cell>
          <cell r="W24">
            <v>41244</v>
          </cell>
          <cell r="X24" t="e">
            <v>#N/A</v>
          </cell>
          <cell r="Y24">
            <v>41244</v>
          </cell>
          <cell r="Z24">
            <v>1.6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eening"/>
      <sheetName val="SNL_Coal"/>
      <sheetName val="SNL_Gen"/>
      <sheetName val="Business Segment"/>
      <sheetName val="FERC Form 1_2 Data"/>
      <sheetName val="FERC Form 1_Net Plant"/>
    </sheetNames>
    <sheetDataSet>
      <sheetData sheetId="0">
        <row r="3">
          <cell r="G3">
            <v>2012</v>
          </cell>
        </row>
      </sheetData>
      <sheetData sheetId="1">
        <row r="6">
          <cell r="D6" t="str">
            <v>Sunray Joint Venture Solar LLC</v>
          </cell>
          <cell r="E6" t="str">
            <v>Solar</v>
          </cell>
          <cell r="G6" t="str">
            <v>NA</v>
          </cell>
          <cell r="H6" t="str">
            <v>Merchant Unregulated</v>
          </cell>
        </row>
        <row r="7">
          <cell r="D7" t="str">
            <v>Los Angeles City of</v>
          </cell>
          <cell r="E7" t="str">
            <v>Solar</v>
          </cell>
          <cell r="G7" t="str">
            <v>NA</v>
          </cell>
          <cell r="H7" t="str">
            <v>Merchant Unregulated</v>
          </cell>
        </row>
        <row r="8">
          <cell r="D8" t="str">
            <v>Avidan Energy Solutions</v>
          </cell>
          <cell r="E8" t="str">
            <v>Solar</v>
          </cell>
          <cell r="G8" t="str">
            <v>NA</v>
          </cell>
          <cell r="H8" t="str">
            <v>Merchant Unregulated</v>
          </cell>
        </row>
        <row r="9">
          <cell r="D9" t="str">
            <v>Rochelle Municipal Utilities</v>
          </cell>
          <cell r="E9" t="str">
            <v>Gas</v>
          </cell>
          <cell r="G9" t="str">
            <v>NA</v>
          </cell>
          <cell r="H9" t="str">
            <v>Regulated</v>
          </cell>
        </row>
        <row r="10">
          <cell r="D10" t="str">
            <v>191 Peachtree Associates</v>
          </cell>
          <cell r="E10" t="str">
            <v>Oil</v>
          </cell>
          <cell r="G10" t="str">
            <v>NA</v>
          </cell>
          <cell r="H10" t="str">
            <v>Merchant Unregulated</v>
          </cell>
        </row>
        <row r="11">
          <cell r="D11" t="str">
            <v>Ohio Air National Guard</v>
          </cell>
          <cell r="E11" t="str">
            <v>Solar</v>
          </cell>
          <cell r="G11" t="str">
            <v>NA</v>
          </cell>
          <cell r="H11" t="str">
            <v>Merchant Unregulated</v>
          </cell>
        </row>
        <row r="12">
          <cell r="D12" t="str">
            <v>ArcLight Capital Holdings, LLC</v>
          </cell>
          <cell r="E12" t="str">
            <v>Wind</v>
          </cell>
          <cell r="G12" t="str">
            <v>NA</v>
          </cell>
          <cell r="H12" t="str">
            <v>Merchant Unregulated</v>
          </cell>
        </row>
        <row r="13">
          <cell r="D13" t="str">
            <v>Global Infrastructure Management, LLC</v>
          </cell>
          <cell r="E13" t="str">
            <v>Wind</v>
          </cell>
          <cell r="G13" t="str">
            <v>NA</v>
          </cell>
          <cell r="H13" t="str">
            <v>Merchant Unregulated</v>
          </cell>
        </row>
        <row r="14">
          <cell r="D14" t="str">
            <v>Truckee-Carson Irrigation District</v>
          </cell>
          <cell r="E14" t="str">
            <v>Water</v>
          </cell>
          <cell r="G14" t="str">
            <v>NA</v>
          </cell>
          <cell r="H14" t="str">
            <v>Regulated</v>
          </cell>
        </row>
        <row r="15">
          <cell r="D15" t="str">
            <v>Wildwood Associates</v>
          </cell>
          <cell r="E15" t="str">
            <v>Oil</v>
          </cell>
          <cell r="G15" t="str">
            <v>NA</v>
          </cell>
          <cell r="H15" t="str">
            <v>Merchant Unregulated</v>
          </cell>
        </row>
        <row r="16">
          <cell r="D16" t="str">
            <v>AES Corporation</v>
          </cell>
          <cell r="E16" t="str">
            <v>Wind</v>
          </cell>
          <cell r="G16" t="str">
            <v>NA</v>
          </cell>
          <cell r="H16" t="str">
            <v>Merchant Unregulated</v>
          </cell>
        </row>
        <row r="17">
          <cell r="D17" t="str">
            <v>AES Corporation</v>
          </cell>
          <cell r="E17" t="str">
            <v>Wind</v>
          </cell>
          <cell r="G17" t="str">
            <v>NA</v>
          </cell>
          <cell r="H17" t="str">
            <v>Merchant Unregulated</v>
          </cell>
        </row>
        <row r="18">
          <cell r="D18" t="str">
            <v>Minnesota Mining &amp; Manufacturing Co</v>
          </cell>
          <cell r="E18" t="str">
            <v>Gas</v>
          </cell>
          <cell r="G18" t="str">
            <v>NA</v>
          </cell>
          <cell r="H18" t="str">
            <v>Merchant Unregulated</v>
          </cell>
        </row>
        <row r="19">
          <cell r="D19" t="str">
            <v>Minnesota Mining &amp; Manufacturing Co</v>
          </cell>
          <cell r="E19" t="str">
            <v>Gas</v>
          </cell>
          <cell r="G19" t="str">
            <v>NA</v>
          </cell>
          <cell r="H19" t="str">
            <v>Merchant Unregulated</v>
          </cell>
        </row>
        <row r="20">
          <cell r="D20" t="str">
            <v>Sunray Joint Venture Solar LLC</v>
          </cell>
          <cell r="E20" t="str">
            <v>Solar</v>
          </cell>
          <cell r="G20" t="str">
            <v>NA</v>
          </cell>
          <cell r="H20" t="str">
            <v>Merchant Unregulated</v>
          </cell>
        </row>
        <row r="21">
          <cell r="D21" t="str">
            <v>Holland City of</v>
          </cell>
          <cell r="E21" t="str">
            <v>Gas</v>
          </cell>
          <cell r="G21" t="str">
            <v>NA</v>
          </cell>
          <cell r="H21" t="str">
            <v>Regulated</v>
          </cell>
        </row>
        <row r="22">
          <cell r="D22" t="str">
            <v>500 Virginia Solar, LP</v>
          </cell>
          <cell r="E22" t="str">
            <v>Solar</v>
          </cell>
          <cell r="G22" t="str">
            <v>NA</v>
          </cell>
          <cell r="H22" t="str">
            <v>Merchant Unregulated</v>
          </cell>
        </row>
        <row r="23">
          <cell r="D23" t="str">
            <v>New York Power Authority</v>
          </cell>
          <cell r="E23" t="str">
            <v>Gas</v>
          </cell>
          <cell r="G23">
            <v>3087324</v>
          </cell>
          <cell r="H23" t="str">
            <v>Merchant Unregulated</v>
          </cell>
        </row>
        <row r="24">
          <cell r="D24" t="str">
            <v>Consolidated Edison, Inc.</v>
          </cell>
          <cell r="E24" t="str">
            <v>Oil</v>
          </cell>
          <cell r="G24">
            <v>630</v>
          </cell>
          <cell r="H24" t="str">
            <v>Regulated</v>
          </cell>
        </row>
        <row r="25">
          <cell r="D25" t="str">
            <v>Sybac Solar LLC</v>
          </cell>
          <cell r="E25" t="str">
            <v>Solar</v>
          </cell>
          <cell r="G25" t="str">
            <v>NA</v>
          </cell>
          <cell r="H25" t="str">
            <v>Merchant Unregulated</v>
          </cell>
        </row>
        <row r="26">
          <cell r="D26" t="str">
            <v>Consolidated Edison, Inc.</v>
          </cell>
          <cell r="E26" t="str">
            <v>Oil</v>
          </cell>
          <cell r="G26">
            <v>928</v>
          </cell>
          <cell r="H26" t="str">
            <v>Regulated</v>
          </cell>
        </row>
        <row r="27">
          <cell r="D27" t="str">
            <v>Hartz Mountain Industries, Inc.</v>
          </cell>
          <cell r="E27" t="str">
            <v>Solar</v>
          </cell>
          <cell r="G27" t="str">
            <v>NA</v>
          </cell>
          <cell r="H27" t="str">
            <v>Merchant Unregulated</v>
          </cell>
        </row>
        <row r="28">
          <cell r="D28" t="str">
            <v>Los Angeles Department of Water and Power</v>
          </cell>
          <cell r="E28" t="str">
            <v>Solar</v>
          </cell>
          <cell r="G28" t="str">
            <v>NA</v>
          </cell>
          <cell r="H28" t="str">
            <v>Regulated</v>
          </cell>
        </row>
        <row r="29">
          <cell r="D29" t="str">
            <v>Duke Energy Corporation</v>
          </cell>
          <cell r="E29" t="str">
            <v>Water</v>
          </cell>
          <cell r="G29">
            <v>49577</v>
          </cell>
          <cell r="H29" t="str">
            <v>Regulated</v>
          </cell>
        </row>
        <row r="30">
          <cell r="D30" t="str">
            <v>Vectren Corporation</v>
          </cell>
          <cell r="E30" t="str">
            <v>Coal</v>
          </cell>
          <cell r="G30">
            <v>2335179</v>
          </cell>
          <cell r="H30" t="str">
            <v>Regulated</v>
          </cell>
        </row>
        <row r="31">
          <cell r="D31" t="str">
            <v>Vectren Corporation</v>
          </cell>
          <cell r="E31" t="str">
            <v>Gas</v>
          </cell>
          <cell r="G31">
            <v>34686</v>
          </cell>
          <cell r="H31" t="str">
            <v>Regulated</v>
          </cell>
        </row>
        <row r="32">
          <cell r="D32" t="str">
            <v>A B Energy, Inc.</v>
          </cell>
          <cell r="E32" t="str">
            <v>Wind</v>
          </cell>
          <cell r="G32" t="str">
            <v>NA</v>
          </cell>
          <cell r="H32" t="str">
            <v>Merchant Unregulated</v>
          </cell>
        </row>
        <row r="33">
          <cell r="D33" t="str">
            <v>PG&amp;E Corporation</v>
          </cell>
          <cell r="E33" t="str">
            <v>Water</v>
          </cell>
          <cell r="G33">
            <v>35787</v>
          </cell>
          <cell r="H33" t="str">
            <v>Regulated</v>
          </cell>
        </row>
        <row r="34">
          <cell r="D34" t="str">
            <v>Connecticut Municipal Electric Energy Cooperative</v>
          </cell>
          <cell r="E34" t="str">
            <v>Gas</v>
          </cell>
          <cell r="G34">
            <v>6608</v>
          </cell>
          <cell r="H34" t="str">
            <v>Regulated</v>
          </cell>
        </row>
        <row r="35">
          <cell r="D35" t="str">
            <v>Berkshire Hathaway Inc.</v>
          </cell>
          <cell r="E35" t="str">
            <v>Geothermal</v>
          </cell>
          <cell r="G35" t="str">
            <v>NA</v>
          </cell>
          <cell r="H35" t="str">
            <v>Merchant Unregulated</v>
          </cell>
        </row>
        <row r="36">
          <cell r="D36" t="str">
            <v>MidAmerican Energy Holdings Company</v>
          </cell>
          <cell r="E36" t="str">
            <v>Geothermal</v>
          </cell>
          <cell r="G36" t="str">
            <v>NA</v>
          </cell>
          <cell r="H36" t="str">
            <v>Merchant Unregulated</v>
          </cell>
        </row>
        <row r="37">
          <cell r="D37" t="str">
            <v>TransAlta Corporation</v>
          </cell>
          <cell r="E37" t="str">
            <v>Geothermal</v>
          </cell>
          <cell r="G37" t="str">
            <v>NA</v>
          </cell>
          <cell r="H37" t="str">
            <v>Merchant Unregulated</v>
          </cell>
        </row>
        <row r="38">
          <cell r="D38" t="str">
            <v>University of Illinois</v>
          </cell>
          <cell r="E38" t="str">
            <v>Coal</v>
          </cell>
          <cell r="G38">
            <v>65057</v>
          </cell>
          <cell r="H38" t="str">
            <v>Merchant Unregulated</v>
          </cell>
        </row>
        <row r="39">
          <cell r="D39" t="str">
            <v>University of Illinois</v>
          </cell>
          <cell r="E39" t="str">
            <v>Gas</v>
          </cell>
          <cell r="G39">
            <v>193031</v>
          </cell>
          <cell r="H39" t="str">
            <v>Merchant Unregulated</v>
          </cell>
        </row>
        <row r="40">
          <cell r="D40" t="str">
            <v>Guadalupe Blanco River Authority</v>
          </cell>
          <cell r="E40" t="str">
            <v>Water</v>
          </cell>
          <cell r="G40" t="str">
            <v>NA</v>
          </cell>
          <cell r="H40" t="str">
            <v>Merchant Unregulated</v>
          </cell>
        </row>
        <row r="41">
          <cell r="D41" t="str">
            <v>Drummond Company, Inc.</v>
          </cell>
          <cell r="E41" t="str">
            <v>Other Nonrenewable</v>
          </cell>
          <cell r="G41" t="str">
            <v>NA</v>
          </cell>
          <cell r="H41" t="str">
            <v>Merchant Unregulated</v>
          </cell>
        </row>
        <row r="42">
          <cell r="D42" t="str">
            <v>NorthWestern Corporation</v>
          </cell>
          <cell r="E42" t="str">
            <v>Oil</v>
          </cell>
          <cell r="G42">
            <v>242</v>
          </cell>
          <cell r="H42" t="str">
            <v>Regulated</v>
          </cell>
        </row>
        <row r="43">
          <cell r="D43" t="str">
            <v>NorthWestern Corporation</v>
          </cell>
          <cell r="E43" t="str">
            <v>Gas</v>
          </cell>
          <cell r="G43" t="str">
            <v>NA</v>
          </cell>
          <cell r="H43" t="str">
            <v>Regulated</v>
          </cell>
        </row>
        <row r="44">
          <cell r="D44" t="str">
            <v>Westar Energy, Inc.</v>
          </cell>
          <cell r="E44" t="str">
            <v>Gas</v>
          </cell>
          <cell r="G44">
            <v>845</v>
          </cell>
          <cell r="H44" t="str">
            <v>Regulated</v>
          </cell>
        </row>
        <row r="45">
          <cell r="D45" t="str">
            <v>Los Alamos County</v>
          </cell>
          <cell r="E45" t="str">
            <v>Water</v>
          </cell>
          <cell r="G45" t="str">
            <v>NA</v>
          </cell>
          <cell r="H45" t="str">
            <v>Regulated</v>
          </cell>
        </row>
        <row r="46">
          <cell r="D46" t="str">
            <v>Cleco Corporation</v>
          </cell>
          <cell r="E46" t="str">
            <v>Gas</v>
          </cell>
          <cell r="G46">
            <v>2392753</v>
          </cell>
          <cell r="H46" t="str">
            <v>Regulated</v>
          </cell>
        </row>
        <row r="47">
          <cell r="D47" t="str">
            <v>Entergy Corporation</v>
          </cell>
          <cell r="E47" t="str">
            <v>Gas</v>
          </cell>
          <cell r="G47">
            <v>2392753</v>
          </cell>
          <cell r="H47" t="str">
            <v>Regulated</v>
          </cell>
        </row>
        <row r="48">
          <cell r="D48" t="str">
            <v>DCO Energy LLC</v>
          </cell>
          <cell r="E48" t="str">
            <v>Coal</v>
          </cell>
          <cell r="G48" t="str">
            <v>NA</v>
          </cell>
          <cell r="H48" t="str">
            <v>Merchant Unregulated</v>
          </cell>
        </row>
        <row r="49">
          <cell r="D49" t="str">
            <v>UBS AG</v>
          </cell>
          <cell r="E49" t="str">
            <v>Coal</v>
          </cell>
          <cell r="G49" t="str">
            <v>NA</v>
          </cell>
          <cell r="H49" t="str">
            <v>Merchant Unregulated</v>
          </cell>
        </row>
        <row r="50">
          <cell r="D50" t="str">
            <v>Ontario Teachers' Pension Plan Board</v>
          </cell>
          <cell r="E50" t="str">
            <v>Coal</v>
          </cell>
          <cell r="G50" t="str">
            <v>NA</v>
          </cell>
          <cell r="H50" t="str">
            <v>Merchant Unregulated</v>
          </cell>
        </row>
        <row r="51">
          <cell r="D51" t="str">
            <v>ArcLight Capital Partners LLC</v>
          </cell>
          <cell r="E51" t="str">
            <v>Coal</v>
          </cell>
          <cell r="G51" t="str">
            <v>NA</v>
          </cell>
          <cell r="H51" t="str">
            <v>Merchant Unregulated</v>
          </cell>
        </row>
        <row r="52">
          <cell r="D52" t="str">
            <v>American Crystal Sugar Company</v>
          </cell>
          <cell r="E52" t="str">
            <v>Coal</v>
          </cell>
          <cell r="G52" t="str">
            <v>NA</v>
          </cell>
          <cell r="H52" t="str">
            <v>Merchant Unregulated</v>
          </cell>
        </row>
        <row r="53">
          <cell r="D53" t="str">
            <v>American Crystal Sugar Company</v>
          </cell>
          <cell r="E53" t="str">
            <v>Coal</v>
          </cell>
          <cell r="G53" t="str">
            <v>NA</v>
          </cell>
          <cell r="H53" t="str">
            <v>Merchant Unregulated</v>
          </cell>
        </row>
        <row r="54">
          <cell r="D54" t="str">
            <v>American Crystal Sugar Company</v>
          </cell>
          <cell r="E54" t="str">
            <v>Coal</v>
          </cell>
          <cell r="G54" t="str">
            <v>NA</v>
          </cell>
          <cell r="H54" t="str">
            <v>Merchant Unregulated</v>
          </cell>
        </row>
        <row r="55">
          <cell r="D55" t="str">
            <v>American Crystal Sugar Company</v>
          </cell>
          <cell r="E55" t="str">
            <v>Coal</v>
          </cell>
          <cell r="G55" t="str">
            <v>NA</v>
          </cell>
          <cell r="H55" t="str">
            <v>Merchant Unregulated</v>
          </cell>
        </row>
        <row r="56">
          <cell r="D56" t="str">
            <v>American Crystal Sugar Company</v>
          </cell>
          <cell r="E56" t="str">
            <v>Coal</v>
          </cell>
          <cell r="G56" t="str">
            <v>NA</v>
          </cell>
          <cell r="H56" t="str">
            <v>Merchant Unregulated</v>
          </cell>
        </row>
        <row r="57">
          <cell r="D57" t="str">
            <v>South Jersey Industries, Inc.</v>
          </cell>
          <cell r="E57" t="str">
            <v>Biomass</v>
          </cell>
          <cell r="G57" t="str">
            <v>NA</v>
          </cell>
          <cell r="H57" t="str">
            <v>Merchant Unregulated</v>
          </cell>
        </row>
        <row r="58">
          <cell r="D58" t="str">
            <v>DCO Energy LLC</v>
          </cell>
          <cell r="E58" t="str">
            <v>Biomass</v>
          </cell>
          <cell r="G58" t="str">
            <v>NA</v>
          </cell>
          <cell r="H58" t="str">
            <v>Merchant Unregulated</v>
          </cell>
        </row>
        <row r="59">
          <cell r="D59" t="str">
            <v>U.S. Bancorp</v>
          </cell>
          <cell r="E59" t="str">
            <v>Solar</v>
          </cell>
          <cell r="G59" t="str">
            <v>NA</v>
          </cell>
          <cell r="H59" t="str">
            <v>Merchant Unregulated</v>
          </cell>
        </row>
        <row r="60">
          <cell r="D60" t="str">
            <v>Green Lake Capital, LLC</v>
          </cell>
          <cell r="E60" t="str">
            <v>Solar</v>
          </cell>
          <cell r="G60" t="str">
            <v>NA</v>
          </cell>
          <cell r="H60" t="str">
            <v>Merchant Unregulated</v>
          </cell>
        </row>
        <row r="61">
          <cell r="D61" t="str">
            <v>U.S. Bancorp</v>
          </cell>
          <cell r="E61" t="str">
            <v>Solar</v>
          </cell>
          <cell r="G61" t="str">
            <v>NA</v>
          </cell>
          <cell r="H61" t="str">
            <v>Merchant Unregulated</v>
          </cell>
        </row>
        <row r="62">
          <cell r="D62" t="str">
            <v>Green Lake Capital, LLC</v>
          </cell>
          <cell r="E62" t="str">
            <v>Solar</v>
          </cell>
          <cell r="G62" t="str">
            <v>NA</v>
          </cell>
          <cell r="H62" t="str">
            <v>Merchant Unregulated</v>
          </cell>
        </row>
        <row r="63">
          <cell r="D63" t="str">
            <v>ADA Carbon Solutions</v>
          </cell>
          <cell r="E63" t="str">
            <v>Other Nonrenewable</v>
          </cell>
          <cell r="G63" t="str">
            <v>NA</v>
          </cell>
          <cell r="H63" t="str">
            <v>Merchant Unregulated</v>
          </cell>
        </row>
        <row r="64">
          <cell r="D64" t="str">
            <v>Olympus Holdings, LLC</v>
          </cell>
          <cell r="E64" t="str">
            <v>Gas</v>
          </cell>
          <cell r="G64" t="str">
            <v>NA</v>
          </cell>
          <cell r="H64" t="str">
            <v>Merchant Unregulated</v>
          </cell>
        </row>
        <row r="65">
          <cell r="D65" t="str">
            <v>Private investor-Ada Cogeneration Facility</v>
          </cell>
          <cell r="E65" t="str">
            <v>Gas</v>
          </cell>
          <cell r="G65" t="str">
            <v>NA</v>
          </cell>
          <cell r="H65" t="str">
            <v>Merchant Unregulated</v>
          </cell>
        </row>
        <row r="66">
          <cell r="D66" t="str">
            <v>EIF Management, LLC</v>
          </cell>
          <cell r="E66" t="str">
            <v>Water</v>
          </cell>
          <cell r="G66" t="str">
            <v>NA</v>
          </cell>
          <cell r="H66" t="str">
            <v>Merchant Unregulated</v>
          </cell>
        </row>
        <row r="67">
          <cell r="D67" t="str">
            <v>Berkshire Hathaway Inc.</v>
          </cell>
          <cell r="E67" t="str">
            <v>Wind</v>
          </cell>
          <cell r="G67">
            <v>483914</v>
          </cell>
          <cell r="H67" t="str">
            <v>Regulated</v>
          </cell>
        </row>
        <row r="68">
          <cell r="D68" t="str">
            <v>MidAmerican Energy Holdings Company</v>
          </cell>
          <cell r="E68" t="str">
            <v>Wind</v>
          </cell>
          <cell r="G68">
            <v>54967</v>
          </cell>
          <cell r="H68" t="str">
            <v>Regulated</v>
          </cell>
        </row>
        <row r="69">
          <cell r="D69" t="str">
            <v>Emera Incorporated</v>
          </cell>
          <cell r="E69" t="str">
            <v>Water</v>
          </cell>
          <cell r="G69" t="str">
            <v>NA</v>
          </cell>
          <cell r="H69" t="str">
            <v>Merchant Unregulated</v>
          </cell>
        </row>
        <row r="70">
          <cell r="D70" t="str">
            <v>Algonquin Power &amp; Utilities Corp.</v>
          </cell>
          <cell r="E70" t="str">
            <v>Water</v>
          </cell>
          <cell r="G70" t="str">
            <v>NA</v>
          </cell>
          <cell r="H70" t="str">
            <v>Merchant Unregulated</v>
          </cell>
        </row>
        <row r="71">
          <cell r="D71" t="str">
            <v>Garwin McNeilus</v>
          </cell>
          <cell r="E71" t="str">
            <v>Wind</v>
          </cell>
          <cell r="G71" t="str">
            <v>NA</v>
          </cell>
          <cell r="H71" t="str">
            <v>Merchant Unregulated</v>
          </cell>
        </row>
        <row r="72">
          <cell r="D72" t="str">
            <v>Adams Wind Generations, LLC</v>
          </cell>
          <cell r="E72" t="str">
            <v>Wind</v>
          </cell>
          <cell r="G72" t="str">
            <v>NA</v>
          </cell>
          <cell r="H72" t="str">
            <v>Merchant Unregulated</v>
          </cell>
        </row>
        <row r="73">
          <cell r="D73" t="str">
            <v>Los Angeles Department of Water and Power</v>
          </cell>
          <cell r="E73" t="str">
            <v>Solar</v>
          </cell>
          <cell r="G73" t="str">
            <v>NA</v>
          </cell>
          <cell r="H73" t="str">
            <v>Regulated</v>
          </cell>
        </row>
        <row r="74">
          <cell r="D74" t="str">
            <v>Industrial Development Agency of WS/WR Counties</v>
          </cell>
          <cell r="E74" t="str">
            <v>Biomass</v>
          </cell>
          <cell r="G74" t="str">
            <v>NA</v>
          </cell>
          <cell r="H74" t="str">
            <v>Merchant Unregulated</v>
          </cell>
        </row>
        <row r="75">
          <cell r="D75" t="str">
            <v>Adobe Systems Incorporated</v>
          </cell>
          <cell r="E75" t="str">
            <v>Gas</v>
          </cell>
          <cell r="G75" t="str">
            <v>NA</v>
          </cell>
          <cell r="H75" t="str">
            <v>Merchant Unregulated</v>
          </cell>
        </row>
        <row r="76">
          <cell r="D76" t="str">
            <v>Adrian Public Utilities Comm</v>
          </cell>
          <cell r="E76" t="str">
            <v>Oil</v>
          </cell>
          <cell r="G76" t="str">
            <v>NA</v>
          </cell>
          <cell r="H76" t="str">
            <v>Regulated</v>
          </cell>
        </row>
        <row r="77">
          <cell r="D77" t="str">
            <v>EIF Management, LLC</v>
          </cell>
          <cell r="E77" t="str">
            <v>Biomass</v>
          </cell>
          <cell r="G77" t="str">
            <v>NA</v>
          </cell>
          <cell r="H77" t="str">
            <v>Merchant Unregulated</v>
          </cell>
        </row>
        <row r="78">
          <cell r="D78" t="str">
            <v>DTE Energy Company</v>
          </cell>
          <cell r="E78" t="str">
            <v>Biomass</v>
          </cell>
          <cell r="G78" t="str">
            <v>NA</v>
          </cell>
          <cell r="H78" t="str">
            <v>Merchant Unregulated</v>
          </cell>
        </row>
        <row r="79">
          <cell r="D79" t="str">
            <v>FirstEnergy Corp.</v>
          </cell>
          <cell r="E79" t="str">
            <v>Gas</v>
          </cell>
          <cell r="G79" t="str">
            <v>NA</v>
          </cell>
          <cell r="H79" t="str">
            <v>Merchant Unregulated</v>
          </cell>
        </row>
        <row r="80">
          <cell r="D80" t="str">
            <v>Aeolus Wind LLC</v>
          </cell>
          <cell r="E80" t="str">
            <v>Wind</v>
          </cell>
          <cell r="G80" t="str">
            <v>NA</v>
          </cell>
          <cell r="H80" t="str">
            <v>Merchant Unregulated</v>
          </cell>
        </row>
        <row r="81">
          <cell r="D81" t="str">
            <v>Alaska Environmental Power</v>
          </cell>
          <cell r="E81" t="str">
            <v>Wind</v>
          </cell>
          <cell r="G81" t="str">
            <v>NA</v>
          </cell>
          <cell r="H81" t="str">
            <v>Merchant Unregulated</v>
          </cell>
        </row>
        <row r="82">
          <cell r="D82" t="str">
            <v>Royal Dutch Shell plc</v>
          </cell>
          <cell r="E82" t="str">
            <v>Gas</v>
          </cell>
          <cell r="G82" t="str">
            <v>NA</v>
          </cell>
          <cell r="H82" t="str">
            <v>Merchant Unregulated</v>
          </cell>
        </row>
        <row r="83">
          <cell r="D83" t="str">
            <v>Exxon Mobil Corporation</v>
          </cell>
          <cell r="E83" t="str">
            <v>Gas</v>
          </cell>
          <cell r="G83" t="str">
            <v>NA</v>
          </cell>
          <cell r="H83" t="str">
            <v>Merchant Unregulated</v>
          </cell>
        </row>
        <row r="84">
          <cell r="D84" t="str">
            <v>LDK Solar Co., Ltd.</v>
          </cell>
          <cell r="E84" t="str">
            <v>Solar</v>
          </cell>
          <cell r="G84" t="str">
            <v>NA</v>
          </cell>
          <cell r="H84" t="str">
            <v>Merchant Unregulated</v>
          </cell>
        </row>
        <row r="85">
          <cell r="D85" t="str">
            <v>LDK Solar Co., Ltd.</v>
          </cell>
          <cell r="E85" t="str">
            <v>Solar</v>
          </cell>
          <cell r="G85" t="str">
            <v>NA</v>
          </cell>
          <cell r="H85" t="str">
            <v>Merchant Unregulated</v>
          </cell>
        </row>
        <row r="86">
          <cell r="D86" t="str">
            <v>Solar Tax Partners 1, LLC</v>
          </cell>
          <cell r="E86" t="str">
            <v>Solar</v>
          </cell>
          <cell r="G86" t="str">
            <v>NA</v>
          </cell>
          <cell r="H86" t="str">
            <v>Merchant Unregulated</v>
          </cell>
        </row>
        <row r="87">
          <cell r="D87" t="str">
            <v>Aeroturbine Energy Corporation</v>
          </cell>
          <cell r="E87" t="str">
            <v>Wind</v>
          </cell>
          <cell r="G87" t="str">
            <v>NA</v>
          </cell>
          <cell r="H87" t="str">
            <v>Merchant Unregulated</v>
          </cell>
        </row>
        <row r="88">
          <cell r="D88" t="str">
            <v>AES Corporation</v>
          </cell>
          <cell r="E88" t="str">
            <v>Coal</v>
          </cell>
          <cell r="G88">
            <v>1502308</v>
          </cell>
          <cell r="H88" t="str">
            <v>Merchant Unregulated</v>
          </cell>
        </row>
        <row r="89">
          <cell r="D89" t="str">
            <v>AES Corporation</v>
          </cell>
          <cell r="E89" t="str">
            <v>Other Nonrenewable</v>
          </cell>
          <cell r="G89" t="str">
            <v>NA</v>
          </cell>
          <cell r="H89" t="str">
            <v>Merchant Unregulated</v>
          </cell>
        </row>
        <row r="90">
          <cell r="D90" t="str">
            <v>Total S.A.</v>
          </cell>
          <cell r="E90" t="str">
            <v>Solar</v>
          </cell>
          <cell r="G90" t="str">
            <v>NA</v>
          </cell>
          <cell r="H90" t="str">
            <v>Merchant Unregulated</v>
          </cell>
        </row>
        <row r="91">
          <cell r="D91" t="str">
            <v>SunPower Corporation</v>
          </cell>
          <cell r="E91" t="str">
            <v>Solar</v>
          </cell>
          <cell r="G91" t="str">
            <v>NA</v>
          </cell>
          <cell r="H91" t="str">
            <v>Merchant Unregulated</v>
          </cell>
        </row>
        <row r="92">
          <cell r="D92" t="str">
            <v>PNM Resources, Inc.</v>
          </cell>
          <cell r="E92" t="str">
            <v>Gas</v>
          </cell>
          <cell r="G92">
            <v>474338</v>
          </cell>
          <cell r="H92" t="str">
            <v>Regulated</v>
          </cell>
        </row>
        <row r="93">
          <cell r="D93" t="str">
            <v>Ag Land Energy, LLC</v>
          </cell>
          <cell r="E93" t="str">
            <v>Wind</v>
          </cell>
          <cell r="G93" t="str">
            <v>NA</v>
          </cell>
          <cell r="H93" t="str">
            <v>Merchant Unregulated</v>
          </cell>
        </row>
        <row r="94">
          <cell r="D94" t="str">
            <v>Ag Processing, Inc.</v>
          </cell>
          <cell r="E94" t="str">
            <v>Coal</v>
          </cell>
          <cell r="G94" t="str">
            <v>NA</v>
          </cell>
          <cell r="H94" t="str">
            <v>Merchant Unregulated</v>
          </cell>
        </row>
        <row r="95">
          <cell r="D95" t="str">
            <v>Navitas Energy, Inc.</v>
          </cell>
          <cell r="E95" t="str">
            <v>Wind</v>
          </cell>
          <cell r="G95" t="str">
            <v>NA</v>
          </cell>
          <cell r="H95" t="str">
            <v>Merchant Unregulated</v>
          </cell>
        </row>
        <row r="96">
          <cell r="D96" t="str">
            <v>Gamesa Corporacion Tecnologica S.A.</v>
          </cell>
          <cell r="E96" t="str">
            <v>Wind</v>
          </cell>
          <cell r="G96" t="str">
            <v>NA</v>
          </cell>
          <cell r="H96" t="str">
            <v>Merchant Unregulated</v>
          </cell>
        </row>
        <row r="97">
          <cell r="D97" t="str">
            <v>Enel S.p.A.</v>
          </cell>
          <cell r="E97" t="str">
            <v>Wind</v>
          </cell>
          <cell r="G97" t="str">
            <v>NA</v>
          </cell>
          <cell r="H97" t="str">
            <v>Merchant Unregulated</v>
          </cell>
        </row>
        <row r="98">
          <cell r="D98" t="str">
            <v>Rivermoor Energy</v>
          </cell>
          <cell r="E98" t="str">
            <v>Solar</v>
          </cell>
          <cell r="G98" t="str">
            <v>NA</v>
          </cell>
          <cell r="H98" t="str">
            <v>Merchant Unregulated</v>
          </cell>
        </row>
        <row r="99">
          <cell r="D99" t="str">
            <v>Citizens Energy Corporation</v>
          </cell>
          <cell r="E99" t="str">
            <v>Solar</v>
          </cell>
          <cell r="G99" t="str">
            <v>NA</v>
          </cell>
          <cell r="H99" t="str">
            <v>Merchant Unregulated</v>
          </cell>
        </row>
        <row r="100">
          <cell r="D100" t="str">
            <v>Granite Construction Incorporated</v>
          </cell>
          <cell r="E100" t="str">
            <v>Solar</v>
          </cell>
          <cell r="G100" t="str">
            <v>NA</v>
          </cell>
          <cell r="H100" t="str">
            <v>Merchant Unregulated</v>
          </cell>
        </row>
        <row r="101">
          <cell r="D101" t="str">
            <v>Calpine Corporation</v>
          </cell>
          <cell r="E101" t="str">
            <v>Gas</v>
          </cell>
          <cell r="G101" t="str">
            <v>NA</v>
          </cell>
          <cell r="H101" t="str">
            <v>Merchant Unregulated</v>
          </cell>
        </row>
        <row r="102">
          <cell r="D102" t="str">
            <v>Silicon Ranch Corporation</v>
          </cell>
          <cell r="E102" t="str">
            <v>Solar</v>
          </cell>
          <cell r="G102" t="str">
            <v>NA</v>
          </cell>
          <cell r="H102" t="str">
            <v>Merchant Unregulated</v>
          </cell>
        </row>
        <row r="103">
          <cell r="D103" t="str">
            <v>Agrilectric Companies</v>
          </cell>
          <cell r="E103" t="str">
            <v>Biomass</v>
          </cell>
          <cell r="G103" t="str">
            <v>NA</v>
          </cell>
          <cell r="H103" t="str">
            <v>Merchant Unregulated</v>
          </cell>
        </row>
        <row r="104">
          <cell r="D104" t="str">
            <v>Exelon Corporation</v>
          </cell>
          <cell r="E104" t="str">
            <v>Wind</v>
          </cell>
          <cell r="G104" t="str">
            <v>NA</v>
          </cell>
          <cell r="H104" t="str">
            <v>Merchant Unregulated</v>
          </cell>
        </row>
        <row r="105">
          <cell r="D105" t="str">
            <v>Joy H. Kauffman</v>
          </cell>
          <cell r="E105" t="str">
            <v>Wind</v>
          </cell>
          <cell r="G105" t="str">
            <v>NA</v>
          </cell>
          <cell r="H105" t="str">
            <v>Merchant Unregulated</v>
          </cell>
        </row>
        <row r="106">
          <cell r="D106" t="str">
            <v>Berkshire Hathaway Inc.</v>
          </cell>
          <cell r="E106" t="str">
            <v>Solar</v>
          </cell>
          <cell r="G106" t="str">
            <v>NA</v>
          </cell>
          <cell r="H106" t="str">
            <v>Merchant Unregulated</v>
          </cell>
        </row>
        <row r="107">
          <cell r="D107" t="str">
            <v>MidAmerican Energy Holdings Company</v>
          </cell>
          <cell r="E107" t="str">
            <v>Solar</v>
          </cell>
          <cell r="G107" t="str">
            <v>NA</v>
          </cell>
          <cell r="H107" t="str">
            <v>Merchant Unregulated</v>
          </cell>
        </row>
        <row r="108">
          <cell r="D108" t="str">
            <v>NRG Energy, Inc.</v>
          </cell>
          <cell r="E108" t="str">
            <v>Solar</v>
          </cell>
          <cell r="G108" t="str">
            <v>NA</v>
          </cell>
          <cell r="H108" t="str">
            <v>Merchant Unregulated</v>
          </cell>
        </row>
        <row r="109">
          <cell r="D109" t="str">
            <v>Salt River Project</v>
          </cell>
          <cell r="E109" t="str">
            <v>Gas</v>
          </cell>
          <cell r="G109">
            <v>52567</v>
          </cell>
          <cell r="H109" t="str">
            <v>Merchant Unregulated</v>
          </cell>
        </row>
        <row r="110">
          <cell r="D110" t="str">
            <v>Salt River Project</v>
          </cell>
          <cell r="E110" t="str">
            <v>Gas</v>
          </cell>
          <cell r="G110">
            <v>1637</v>
          </cell>
          <cell r="H110" t="str">
            <v>Merchant Unregulated</v>
          </cell>
        </row>
        <row r="111">
          <cell r="D111" t="str">
            <v>Salt River Project</v>
          </cell>
          <cell r="E111" t="str">
            <v>Solar</v>
          </cell>
          <cell r="G111">
            <v>438</v>
          </cell>
          <cell r="H111" t="str">
            <v>Merchant Unregulated</v>
          </cell>
        </row>
        <row r="112">
          <cell r="D112" t="str">
            <v>Colton City of</v>
          </cell>
          <cell r="E112" t="str">
            <v>Gas</v>
          </cell>
          <cell r="G112" t="str">
            <v>NA</v>
          </cell>
          <cell r="H112" t="str">
            <v>Regulated</v>
          </cell>
        </row>
        <row r="113">
          <cell r="D113" t="str">
            <v>Calpine Corporation</v>
          </cell>
          <cell r="E113" t="str">
            <v>Geothermal</v>
          </cell>
          <cell r="G113" t="str">
            <v>NA</v>
          </cell>
          <cell r="H113" t="str">
            <v>Merchant Unregulated</v>
          </cell>
        </row>
        <row r="114">
          <cell r="D114" t="str">
            <v>Nebraska Public Power District</v>
          </cell>
          <cell r="E114" t="str">
            <v>Wind</v>
          </cell>
          <cell r="G114">
            <v>172428</v>
          </cell>
          <cell r="H114" t="str">
            <v>Regulated</v>
          </cell>
        </row>
        <row r="115">
          <cell r="D115" t="str">
            <v>Air Products and Chemicals, Inc.</v>
          </cell>
          <cell r="E115" t="str">
            <v>Gas</v>
          </cell>
          <cell r="G115" t="str">
            <v>NA</v>
          </cell>
          <cell r="H115" t="str">
            <v>Merchant Unregulated</v>
          </cell>
        </row>
        <row r="116">
          <cell r="D116" t="str">
            <v>Air Products and Chemicals, Inc.</v>
          </cell>
          <cell r="E116" t="str">
            <v>Solar</v>
          </cell>
          <cell r="G116" t="str">
            <v>NA</v>
          </cell>
          <cell r="H116" t="str">
            <v>Merchant Unregulated</v>
          </cell>
        </row>
        <row r="117">
          <cell r="D117" t="str">
            <v>Black Hills Corporation</v>
          </cell>
          <cell r="E117" t="str">
            <v>Oil</v>
          </cell>
          <cell r="G117">
            <v>-197</v>
          </cell>
          <cell r="H117" t="str">
            <v>Regulated</v>
          </cell>
        </row>
        <row r="118">
          <cell r="D118" t="str">
            <v>Duke Energy Corporation</v>
          </cell>
          <cell r="E118" t="str">
            <v>Solar</v>
          </cell>
          <cell r="G118" t="str">
            <v>NA</v>
          </cell>
          <cell r="H118" t="str">
            <v>Merchant Unregulated</v>
          </cell>
        </row>
        <row r="119">
          <cell r="D119" t="str">
            <v>Akron-Westfield Schools</v>
          </cell>
          <cell r="E119" t="str">
            <v>Wind</v>
          </cell>
          <cell r="G119" t="str">
            <v>NA</v>
          </cell>
          <cell r="H119" t="str">
            <v>Merchant Unregulated</v>
          </cell>
        </row>
        <row r="120">
          <cell r="D120" t="str">
            <v>Akutan City of</v>
          </cell>
          <cell r="E120" t="str">
            <v>Oil</v>
          </cell>
          <cell r="G120" t="str">
            <v>NA</v>
          </cell>
          <cell r="H120" t="str">
            <v>Regulated</v>
          </cell>
        </row>
        <row r="121">
          <cell r="D121" t="str">
            <v>Ameresco Inc.</v>
          </cell>
          <cell r="E121" t="str">
            <v>Biomass</v>
          </cell>
          <cell r="G121" t="str">
            <v>NA</v>
          </cell>
          <cell r="H121" t="str">
            <v>Merchant Unregulated</v>
          </cell>
        </row>
        <row r="122">
          <cell r="D122" t="str">
            <v>Alabama Pine Pulp Co., Inc.</v>
          </cell>
          <cell r="E122" t="str">
            <v>Biomass</v>
          </cell>
          <cell r="G122" t="str">
            <v>NA</v>
          </cell>
          <cell r="H122" t="str">
            <v>Merchant Unregulated</v>
          </cell>
        </row>
        <row r="123">
          <cell r="D123" t="str">
            <v>Alabama River Pulp Co., Inc.</v>
          </cell>
          <cell r="E123" t="str">
            <v>Biomass</v>
          </cell>
          <cell r="G123" t="str">
            <v>NA</v>
          </cell>
          <cell r="H123" t="str">
            <v>Merchant Unregulated</v>
          </cell>
        </row>
        <row r="124">
          <cell r="D124" t="str">
            <v>Alaska Village Electric Cooperative, Inc.</v>
          </cell>
          <cell r="E124" t="str">
            <v>Oil</v>
          </cell>
          <cell r="G124" t="str">
            <v>NA</v>
          </cell>
          <cell r="H124" t="str">
            <v>Merchant Unregulated</v>
          </cell>
        </row>
        <row r="125">
          <cell r="D125" t="str">
            <v>Alaska Village Electric Cooperative, Inc.</v>
          </cell>
          <cell r="E125" t="str">
            <v>Oil</v>
          </cell>
          <cell r="G125" t="str">
            <v>NA</v>
          </cell>
          <cell r="H125" t="str">
            <v>Merchant Unregulated</v>
          </cell>
        </row>
        <row r="126">
          <cell r="D126" t="str">
            <v>Northern California Power Agency</v>
          </cell>
          <cell r="E126" t="str">
            <v>Gas</v>
          </cell>
          <cell r="G126" t="str">
            <v>NA</v>
          </cell>
          <cell r="H126" t="str">
            <v>Merchant Unregulated</v>
          </cell>
        </row>
        <row r="127">
          <cell r="D127" t="str">
            <v>AES Corporation</v>
          </cell>
          <cell r="E127" t="str">
            <v>Gas</v>
          </cell>
          <cell r="G127">
            <v>1464747</v>
          </cell>
          <cell r="H127" t="str">
            <v>Merchant Unregulated</v>
          </cell>
        </row>
        <row r="128">
          <cell r="D128" t="str">
            <v>California Department of Water Resources</v>
          </cell>
          <cell r="E128" t="str">
            <v>Water</v>
          </cell>
          <cell r="G128" t="str">
            <v>NA</v>
          </cell>
          <cell r="H128" t="str">
            <v>Merchant Unregulated</v>
          </cell>
        </row>
        <row r="129">
          <cell r="D129" t="str">
            <v>PNM Resources, Inc.</v>
          </cell>
          <cell r="E129" t="str">
            <v>Solar</v>
          </cell>
          <cell r="G129">
            <v>12062</v>
          </cell>
          <cell r="H129" t="str">
            <v>Regulated</v>
          </cell>
        </row>
        <row r="130">
          <cell r="D130" t="str">
            <v>Xcel Energy Inc.</v>
          </cell>
          <cell r="E130" t="str">
            <v>Gas</v>
          </cell>
          <cell r="G130">
            <v>4864</v>
          </cell>
          <cell r="H130" t="str">
            <v>Regulated</v>
          </cell>
        </row>
        <row r="131">
          <cell r="D131" t="str">
            <v>SunEdison, Inc.</v>
          </cell>
          <cell r="E131" t="str">
            <v>Solar</v>
          </cell>
          <cell r="G131" t="str">
            <v>NA</v>
          </cell>
          <cell r="H131" t="str">
            <v>Merchant Unregulated</v>
          </cell>
        </row>
        <row r="132">
          <cell r="D132" t="str">
            <v>SunEdison, Inc.</v>
          </cell>
          <cell r="E132" t="str">
            <v>Solar</v>
          </cell>
          <cell r="G132" t="str">
            <v>NA</v>
          </cell>
          <cell r="H132" t="str">
            <v>Merchant Unregulated</v>
          </cell>
        </row>
        <row r="133">
          <cell r="D133" t="str">
            <v>Carlyle Group L.P.</v>
          </cell>
          <cell r="E133" t="str">
            <v>Solar</v>
          </cell>
          <cell r="G133" t="str">
            <v>NA</v>
          </cell>
          <cell r="H133" t="str">
            <v>Merchant Unregulated</v>
          </cell>
        </row>
        <row r="134">
          <cell r="D134" t="str">
            <v>SunEdison, Inc.</v>
          </cell>
          <cell r="E134" t="str">
            <v>Solar</v>
          </cell>
          <cell r="G134" t="str">
            <v>NA</v>
          </cell>
          <cell r="H134" t="str">
            <v>Merchant Unregulated</v>
          </cell>
        </row>
        <row r="135">
          <cell r="D135" t="str">
            <v>SAB Miller Brewing</v>
          </cell>
          <cell r="E135" t="str">
            <v>Coal</v>
          </cell>
          <cell r="G135" t="str">
            <v>NA</v>
          </cell>
          <cell r="H135" t="str">
            <v>Merchant Unregulated</v>
          </cell>
        </row>
        <row r="136">
          <cell r="D136" t="str">
            <v>Molson Coors Brewing Company</v>
          </cell>
          <cell r="E136" t="str">
            <v>Coal</v>
          </cell>
          <cell r="G136" t="str">
            <v>NA</v>
          </cell>
          <cell r="H136" t="str">
            <v>Merchant Unregulated</v>
          </cell>
        </row>
        <row r="137">
          <cell r="D137" t="str">
            <v>Fortistar LLC</v>
          </cell>
          <cell r="E137" t="str">
            <v>Biomass</v>
          </cell>
          <cell r="G137" t="str">
            <v>NA</v>
          </cell>
          <cell r="H137" t="str">
            <v>Merchant Unregulated</v>
          </cell>
        </row>
        <row r="138">
          <cell r="D138" t="str">
            <v>International Paper Company</v>
          </cell>
          <cell r="E138" t="str">
            <v>Gas</v>
          </cell>
          <cell r="G138" t="str">
            <v>NA</v>
          </cell>
          <cell r="H138" t="str">
            <v>Merchant Unregulated</v>
          </cell>
        </row>
        <row r="139">
          <cell r="D139" t="str">
            <v>Albany City of MO</v>
          </cell>
          <cell r="E139" t="str">
            <v>Oil</v>
          </cell>
          <cell r="G139" t="str">
            <v>NA</v>
          </cell>
          <cell r="H139" t="str">
            <v>Regulated</v>
          </cell>
        </row>
        <row r="140">
          <cell r="D140" t="str">
            <v>Albemarle District Jail Commission</v>
          </cell>
          <cell r="E140" t="str">
            <v>Oil</v>
          </cell>
          <cell r="G140" t="str">
            <v>NA</v>
          </cell>
          <cell r="H140" t="str">
            <v>Merchant Unregulated</v>
          </cell>
        </row>
        <row r="141">
          <cell r="D141" t="str">
            <v>North Carolina Municipal Power Agency Number 1</v>
          </cell>
          <cell r="E141" t="str">
            <v>Oil</v>
          </cell>
          <cell r="G141" t="str">
            <v>NA</v>
          </cell>
          <cell r="H141" t="str">
            <v>Regulated</v>
          </cell>
        </row>
        <row r="142">
          <cell r="D142" t="str">
            <v>North Carolina Municipal Power Agency Number 1</v>
          </cell>
          <cell r="E142" t="str">
            <v>Oil</v>
          </cell>
          <cell r="G142" t="str">
            <v>NA</v>
          </cell>
          <cell r="H142" t="str">
            <v>Regulated</v>
          </cell>
        </row>
        <row r="143">
          <cell r="D143" t="str">
            <v>United States Government</v>
          </cell>
          <cell r="E143" t="str">
            <v>Water</v>
          </cell>
          <cell r="G143" t="str">
            <v>NA</v>
          </cell>
          <cell r="H143" t="str">
            <v>Merchant Unregulated</v>
          </cell>
        </row>
        <row r="144">
          <cell r="D144" t="str">
            <v>Tennessee Valley Authority</v>
          </cell>
          <cell r="E144" t="str">
            <v>Oil</v>
          </cell>
          <cell r="G144" t="str">
            <v>NA</v>
          </cell>
          <cell r="H144" t="str">
            <v>Merchant Unregulated</v>
          </cell>
        </row>
        <row r="145">
          <cell r="D145" t="str">
            <v>PNM Resources, Inc.</v>
          </cell>
          <cell r="E145" t="str">
            <v>Solar</v>
          </cell>
          <cell r="G145">
            <v>4558</v>
          </cell>
          <cell r="H145" t="str">
            <v>Regulated</v>
          </cell>
        </row>
        <row r="146">
          <cell r="D146" t="str">
            <v>Alaska Power &amp; Telephone Co.</v>
          </cell>
          <cell r="E146" t="str">
            <v>Oil</v>
          </cell>
          <cell r="G146" t="str">
            <v>NA</v>
          </cell>
          <cell r="H146" t="str">
            <v>Merchant Unregulated</v>
          </cell>
        </row>
        <row r="147">
          <cell r="D147" t="str">
            <v>Alaska Energy &amp; Resources Company</v>
          </cell>
          <cell r="E147" t="str">
            <v>Oil</v>
          </cell>
          <cell r="G147" t="str">
            <v>NA</v>
          </cell>
          <cell r="H147" t="str">
            <v>Merchant Unregulated</v>
          </cell>
        </row>
        <row r="148">
          <cell r="D148" t="str">
            <v>CMS Energy Corporation</v>
          </cell>
          <cell r="E148" t="str">
            <v>Water</v>
          </cell>
          <cell r="G148">
            <v>22959</v>
          </cell>
          <cell r="H148" t="str">
            <v>Regulated</v>
          </cell>
        </row>
        <row r="149">
          <cell r="D149" t="str">
            <v>United States Government</v>
          </cell>
          <cell r="E149" t="str">
            <v>Water</v>
          </cell>
          <cell r="G149">
            <v>131976</v>
          </cell>
          <cell r="H149" t="str">
            <v>Merchant Unregulated</v>
          </cell>
        </row>
        <row r="150">
          <cell r="D150" t="str">
            <v>Clatskanie People's Utility District</v>
          </cell>
          <cell r="E150" t="str">
            <v>Gas</v>
          </cell>
          <cell r="G150" t="str">
            <v>NA</v>
          </cell>
          <cell r="H150" t="str">
            <v>Regulated</v>
          </cell>
        </row>
        <row r="151">
          <cell r="D151" t="str">
            <v>Tacoma City of (WA)</v>
          </cell>
          <cell r="E151" t="str">
            <v>Water</v>
          </cell>
          <cell r="G151" t="str">
            <v>NA</v>
          </cell>
          <cell r="H151" t="str">
            <v>Regulated</v>
          </cell>
        </row>
        <row r="152">
          <cell r="D152" t="str">
            <v>Integrys Energy Group, Inc.</v>
          </cell>
          <cell r="E152" t="str">
            <v>Water</v>
          </cell>
          <cell r="G152">
            <v>14048</v>
          </cell>
          <cell r="H152" t="str">
            <v>Regulated</v>
          </cell>
        </row>
        <row r="153">
          <cell r="D153" t="str">
            <v>Alexandria City of MN</v>
          </cell>
          <cell r="E153" t="str">
            <v>Oil</v>
          </cell>
          <cell r="G153" t="str">
            <v>NA</v>
          </cell>
          <cell r="H153" t="str">
            <v>Regulated</v>
          </cell>
        </row>
        <row r="154">
          <cell r="D154" t="str">
            <v>Indeck Energy Services, Inc.</v>
          </cell>
          <cell r="E154" t="str">
            <v>Biomass</v>
          </cell>
          <cell r="G154" t="str">
            <v>NA</v>
          </cell>
          <cell r="H154" t="str">
            <v>Merchant Unregulated</v>
          </cell>
        </row>
        <row r="155">
          <cell r="D155" t="str">
            <v>Covanta Holding Corporation</v>
          </cell>
          <cell r="E155" t="str">
            <v>Biomass</v>
          </cell>
          <cell r="G155" t="str">
            <v>NA</v>
          </cell>
          <cell r="H155" t="str">
            <v>Merchant Unregulated</v>
          </cell>
        </row>
        <row r="156">
          <cell r="D156" t="str">
            <v>PNM Resources, Inc.</v>
          </cell>
          <cell r="E156" t="str">
            <v>Solar</v>
          </cell>
          <cell r="G156" t="str">
            <v>NA</v>
          </cell>
          <cell r="H156" t="str">
            <v>Regulated</v>
          </cell>
        </row>
        <row r="157">
          <cell r="D157" t="str">
            <v>Algona City of</v>
          </cell>
          <cell r="E157" t="str">
            <v>Oil</v>
          </cell>
          <cell r="G157" t="str">
            <v>NA</v>
          </cell>
          <cell r="H157" t="str">
            <v>Regulated</v>
          </cell>
        </row>
        <row r="158">
          <cell r="D158" t="str">
            <v>Algonquin Power &amp; Utilities Corp.</v>
          </cell>
          <cell r="E158" t="str">
            <v>Gas</v>
          </cell>
          <cell r="G158" t="str">
            <v>NA</v>
          </cell>
          <cell r="H158" t="str">
            <v>Merchant Unregulated</v>
          </cell>
        </row>
        <row r="159">
          <cell r="D159" t="str">
            <v>Emera Incorporated</v>
          </cell>
          <cell r="E159" t="str">
            <v>Gas</v>
          </cell>
          <cell r="G159" t="str">
            <v>NA</v>
          </cell>
          <cell r="H159" t="str">
            <v>Merchant Unregulated</v>
          </cell>
        </row>
        <row r="160">
          <cell r="D160" t="str">
            <v>Emera Incorporated</v>
          </cell>
          <cell r="E160" t="str">
            <v>Gas</v>
          </cell>
          <cell r="G160" t="str">
            <v>NA</v>
          </cell>
          <cell r="H160" t="str">
            <v>Merchant Unregulated</v>
          </cell>
        </row>
        <row r="161">
          <cell r="D161" t="str">
            <v>Algonquin Power &amp; Utilities Corp.</v>
          </cell>
          <cell r="E161" t="str">
            <v>Gas</v>
          </cell>
          <cell r="G161" t="str">
            <v>NA</v>
          </cell>
          <cell r="H161" t="str">
            <v>Merchant Unregulated</v>
          </cell>
        </row>
        <row r="162">
          <cell r="D162" t="str">
            <v>SunEdison, Inc.</v>
          </cell>
          <cell r="E162" t="str">
            <v>Solar</v>
          </cell>
          <cell r="G162" t="str">
            <v>NA</v>
          </cell>
          <cell r="H162" t="str">
            <v>Merchant Unregulated</v>
          </cell>
        </row>
        <row r="163">
          <cell r="D163" t="str">
            <v>Alice Falls Corp</v>
          </cell>
          <cell r="E163" t="str">
            <v>Water</v>
          </cell>
          <cell r="G163" t="str">
            <v>NA</v>
          </cell>
          <cell r="H163" t="str">
            <v>Merchant Unregulated</v>
          </cell>
        </row>
        <row r="164">
          <cell r="D164" t="str">
            <v>SunEdison, Inc.</v>
          </cell>
          <cell r="E164" t="str">
            <v>Solar</v>
          </cell>
          <cell r="G164" t="str">
            <v>NA</v>
          </cell>
          <cell r="H164" t="str">
            <v>Merchant Unregulated</v>
          </cell>
        </row>
        <row r="165">
          <cell r="D165" t="str">
            <v>Aliso Water Management Agency</v>
          </cell>
          <cell r="E165" t="str">
            <v>Biomass</v>
          </cell>
          <cell r="G165" t="str">
            <v>NA</v>
          </cell>
          <cell r="H165" t="str">
            <v>Merchant Unregulated</v>
          </cell>
        </row>
        <row r="166">
          <cell r="D166" t="str">
            <v>ArcLight Capital Partners LLC</v>
          </cell>
          <cell r="E166" t="str">
            <v>Wind</v>
          </cell>
          <cell r="G166" t="str">
            <v>NA</v>
          </cell>
          <cell r="H166" t="str">
            <v>Merchant Unregulated</v>
          </cell>
        </row>
        <row r="167">
          <cell r="D167" t="str">
            <v>Alaska Power &amp; Telephone Co.</v>
          </cell>
          <cell r="E167" t="str">
            <v>Oil</v>
          </cell>
          <cell r="G167" t="str">
            <v>NA</v>
          </cell>
          <cell r="H167" t="str">
            <v>Merchant Unregulated</v>
          </cell>
        </row>
        <row r="168">
          <cell r="D168" t="str">
            <v>Alaska Energy &amp; Resources Company</v>
          </cell>
          <cell r="E168" t="str">
            <v>Oil</v>
          </cell>
          <cell r="G168" t="str">
            <v>NA</v>
          </cell>
          <cell r="H168" t="str">
            <v>Merchant Unregulated</v>
          </cell>
        </row>
        <row r="169">
          <cell r="D169" t="str">
            <v>United States Government</v>
          </cell>
          <cell r="E169" t="str">
            <v>Water</v>
          </cell>
          <cell r="G169">
            <v>66606</v>
          </cell>
          <cell r="H169" t="str">
            <v>Merchant Unregulated</v>
          </cell>
        </row>
        <row r="170">
          <cell r="D170" t="str">
            <v>Iberdrola, S.A.</v>
          </cell>
          <cell r="E170" t="str">
            <v>Gas</v>
          </cell>
          <cell r="G170">
            <v>78448</v>
          </cell>
          <cell r="H170" t="str">
            <v>Regulated</v>
          </cell>
        </row>
        <row r="171">
          <cell r="D171" t="str">
            <v>FirstEnergy Corp.</v>
          </cell>
          <cell r="E171" t="str">
            <v>Water</v>
          </cell>
          <cell r="G171" t="str">
            <v>NA</v>
          </cell>
          <cell r="H171" t="str">
            <v>Merchant Unregulated</v>
          </cell>
        </row>
        <row r="172">
          <cell r="D172" t="str">
            <v>FirstEnergy Corp.</v>
          </cell>
          <cell r="E172" t="str">
            <v>Water</v>
          </cell>
          <cell r="G172" t="str">
            <v>NA</v>
          </cell>
          <cell r="H172" t="str">
            <v>Merchant Unregulated</v>
          </cell>
        </row>
        <row r="173">
          <cell r="D173" t="str">
            <v>Northbrook Energy, LLC</v>
          </cell>
          <cell r="E173" t="str">
            <v>Water</v>
          </cell>
          <cell r="G173" t="str">
            <v>NA</v>
          </cell>
          <cell r="H173" t="str">
            <v>Merchant Unregulated</v>
          </cell>
        </row>
        <row r="174">
          <cell r="D174" t="str">
            <v>EIF Management, LLC</v>
          </cell>
          <cell r="E174" t="str">
            <v>Water</v>
          </cell>
          <cell r="G174" t="str">
            <v>NA</v>
          </cell>
          <cell r="H174" t="str">
            <v>Merchant Unregulated</v>
          </cell>
        </row>
        <row r="175">
          <cell r="D175" t="str">
            <v>NEO Corporation</v>
          </cell>
          <cell r="E175" t="str">
            <v>Water</v>
          </cell>
          <cell r="G175" t="str">
            <v>NA</v>
          </cell>
          <cell r="H175" t="str">
            <v>Merchant Unregulated</v>
          </cell>
        </row>
        <row r="176">
          <cell r="D176" t="str">
            <v>Northbrook Energy, LLC</v>
          </cell>
          <cell r="E176" t="str">
            <v>Water</v>
          </cell>
          <cell r="G176" t="str">
            <v>NA</v>
          </cell>
          <cell r="H176" t="str">
            <v>Merchant Unregulated</v>
          </cell>
        </row>
        <row r="177">
          <cell r="D177" t="str">
            <v>EIF Management, LLC</v>
          </cell>
          <cell r="E177" t="str">
            <v>Water</v>
          </cell>
          <cell r="G177" t="str">
            <v>NA</v>
          </cell>
          <cell r="H177" t="str">
            <v>Merchant Unregulated</v>
          </cell>
        </row>
        <row r="178">
          <cell r="D178" t="str">
            <v>NEO Corporation</v>
          </cell>
          <cell r="E178" t="str">
            <v>Water</v>
          </cell>
          <cell r="G178" t="str">
            <v>NA</v>
          </cell>
          <cell r="H178" t="str">
            <v>Merchant Unregulated</v>
          </cell>
        </row>
        <row r="179">
          <cell r="D179" t="str">
            <v>FirstEnergy Corp.</v>
          </cell>
          <cell r="E179" t="str">
            <v>Gas</v>
          </cell>
          <cell r="G179">
            <v>3108469</v>
          </cell>
          <cell r="H179" t="str">
            <v>Merchant Unregulated</v>
          </cell>
        </row>
        <row r="180">
          <cell r="D180" t="str">
            <v>FirstEnergy Corp.</v>
          </cell>
          <cell r="E180" t="str">
            <v>Gas</v>
          </cell>
          <cell r="G180" t="str">
            <v>NA</v>
          </cell>
          <cell r="H180" t="str">
            <v>Merchant Unregulated</v>
          </cell>
        </row>
        <row r="181">
          <cell r="D181" t="str">
            <v>FirstEnergy Corp.</v>
          </cell>
          <cell r="E181" t="str">
            <v>Gas</v>
          </cell>
          <cell r="G181" t="str">
            <v>NA</v>
          </cell>
          <cell r="H181" t="str">
            <v>Merchant Unregulated</v>
          </cell>
        </row>
        <row r="182">
          <cell r="D182" t="str">
            <v>Infigen Energy Limited</v>
          </cell>
          <cell r="E182" t="str">
            <v>Wind</v>
          </cell>
          <cell r="G182" t="str">
            <v>NA</v>
          </cell>
          <cell r="H182" t="str">
            <v>Merchant Unregulated</v>
          </cell>
        </row>
        <row r="183">
          <cell r="D183" t="str">
            <v>Xcel Energy Inc.</v>
          </cell>
          <cell r="E183" t="str">
            <v>Coal</v>
          </cell>
          <cell r="G183">
            <v>3364279</v>
          </cell>
          <cell r="H183" t="str">
            <v>Regulated</v>
          </cell>
        </row>
        <row r="184">
          <cell r="D184" t="str">
            <v>Navitas Energy, Inc.</v>
          </cell>
          <cell r="E184" t="str">
            <v>Wind</v>
          </cell>
          <cell r="G184" t="str">
            <v>NA</v>
          </cell>
          <cell r="H184" t="str">
            <v>Merchant Unregulated</v>
          </cell>
        </row>
        <row r="185">
          <cell r="D185" t="str">
            <v>Gamesa Corporacion Tecnologica S.A.</v>
          </cell>
          <cell r="E185" t="str">
            <v>Wind</v>
          </cell>
          <cell r="G185" t="str">
            <v>NA</v>
          </cell>
          <cell r="H185" t="str">
            <v>Merchant Unregulated</v>
          </cell>
        </row>
        <row r="186">
          <cell r="D186" t="str">
            <v>Gregory J Jaunich</v>
          </cell>
          <cell r="E186" t="str">
            <v>Wind</v>
          </cell>
          <cell r="G186" t="str">
            <v>NA</v>
          </cell>
          <cell r="H186" t="str">
            <v>Merchant Unregulated</v>
          </cell>
        </row>
        <row r="187">
          <cell r="D187" t="str">
            <v>Brookfield Renewable Energy Partners L.P.</v>
          </cell>
          <cell r="E187" t="str">
            <v>Water</v>
          </cell>
          <cell r="G187" t="str">
            <v>NA</v>
          </cell>
          <cell r="H187" t="str">
            <v>Merchant Unregulated</v>
          </cell>
        </row>
        <row r="188">
          <cell r="D188" t="str">
            <v>Brookfield Asset Management Inc.</v>
          </cell>
          <cell r="E188" t="str">
            <v>Water</v>
          </cell>
          <cell r="G188" t="str">
            <v>NA</v>
          </cell>
          <cell r="H188" t="str">
            <v>Merchant Unregulated</v>
          </cell>
        </row>
        <row r="189">
          <cell r="D189" t="str">
            <v>PPL Corporation</v>
          </cell>
          <cell r="E189" t="str">
            <v>Oil</v>
          </cell>
          <cell r="G189" t="str">
            <v>NA</v>
          </cell>
          <cell r="H189" t="str">
            <v>Merchant Unregulated</v>
          </cell>
        </row>
        <row r="190">
          <cell r="D190" t="str">
            <v>PPL Corporation</v>
          </cell>
          <cell r="E190" t="str">
            <v>Biomass</v>
          </cell>
          <cell r="G190" t="str">
            <v>NA</v>
          </cell>
          <cell r="H190" t="str">
            <v>Merchant Unregulated</v>
          </cell>
        </row>
        <row r="191">
          <cell r="D191" t="str">
            <v>Phillips 66 Company</v>
          </cell>
          <cell r="E191" t="str">
            <v>Gas</v>
          </cell>
          <cell r="G191" t="str">
            <v>NA</v>
          </cell>
          <cell r="H191" t="str">
            <v>Merchant Unregulated</v>
          </cell>
        </row>
        <row r="192">
          <cell r="D192" t="str">
            <v>Phillips 66 Company</v>
          </cell>
          <cell r="E192" t="str">
            <v>Gas</v>
          </cell>
          <cell r="G192" t="str">
            <v>NA</v>
          </cell>
          <cell r="H192" t="str">
            <v>Merchant Unregulated</v>
          </cell>
        </row>
        <row r="193">
          <cell r="D193" t="str">
            <v>Industrial Energy Applications, Incorporated</v>
          </cell>
          <cell r="E193" t="str">
            <v>Oil</v>
          </cell>
          <cell r="G193" t="str">
            <v>NA</v>
          </cell>
          <cell r="H193" t="str">
            <v>Merchant Unregulated</v>
          </cell>
        </row>
        <row r="194">
          <cell r="D194" t="str">
            <v>Industrial Energy Applications, Incorporated</v>
          </cell>
          <cell r="E194" t="str">
            <v>Oil</v>
          </cell>
          <cell r="G194">
            <v>27</v>
          </cell>
          <cell r="H194" t="str">
            <v>Merchant Unregulated</v>
          </cell>
        </row>
        <row r="195">
          <cell r="D195" t="str">
            <v>Industrial Energy Applications, Incorporated</v>
          </cell>
          <cell r="E195" t="str">
            <v>Oil</v>
          </cell>
          <cell r="G195" t="str">
            <v>NA</v>
          </cell>
          <cell r="H195" t="str">
            <v>Merchant Unregulated</v>
          </cell>
        </row>
        <row r="196">
          <cell r="D196" t="str">
            <v>Industrial Energy Applications, Incorporated</v>
          </cell>
          <cell r="E196" t="str">
            <v>Oil</v>
          </cell>
          <cell r="G196" t="str">
            <v>NA</v>
          </cell>
          <cell r="H196" t="str">
            <v>Merchant Unregulated</v>
          </cell>
        </row>
        <row r="197">
          <cell r="D197" t="str">
            <v>Industrial Energy Applications, Incorporated</v>
          </cell>
          <cell r="E197" t="str">
            <v>Oil</v>
          </cell>
          <cell r="G197" t="str">
            <v>NA</v>
          </cell>
          <cell r="H197" t="str">
            <v>Merchant Unregulated</v>
          </cell>
        </row>
        <row r="198">
          <cell r="D198" t="str">
            <v>Industrial Energy Applications, Incorporated</v>
          </cell>
          <cell r="E198" t="str">
            <v>Oil</v>
          </cell>
          <cell r="G198" t="str">
            <v>NA</v>
          </cell>
          <cell r="H198" t="str">
            <v>Merchant Unregulated</v>
          </cell>
        </row>
        <row r="199">
          <cell r="D199" t="str">
            <v>Industrial Energy Applications, Incorporated</v>
          </cell>
          <cell r="E199" t="str">
            <v>Oil</v>
          </cell>
          <cell r="G199" t="str">
            <v>NA</v>
          </cell>
          <cell r="H199" t="str">
            <v>Merchant Unregulated</v>
          </cell>
        </row>
        <row r="200">
          <cell r="D200" t="str">
            <v>Industrial Energy Applications, Incorporated</v>
          </cell>
          <cell r="E200" t="str">
            <v>Oil</v>
          </cell>
          <cell r="G200" t="str">
            <v>NA</v>
          </cell>
          <cell r="H200" t="str">
            <v>Merchant Unregulated</v>
          </cell>
        </row>
        <row r="201">
          <cell r="D201" t="str">
            <v>Industrial Energy Applications, Incorporated</v>
          </cell>
          <cell r="E201" t="str">
            <v>Oil</v>
          </cell>
          <cell r="G201" t="str">
            <v>NA</v>
          </cell>
          <cell r="H201" t="str">
            <v>Merchant Unregulated</v>
          </cell>
        </row>
        <row r="202">
          <cell r="D202" t="str">
            <v>Industrial Energy Applications, Incorporated</v>
          </cell>
          <cell r="E202" t="str">
            <v>Oil</v>
          </cell>
          <cell r="G202" t="str">
            <v>NA</v>
          </cell>
          <cell r="H202" t="str">
            <v>Merchant Unregulated</v>
          </cell>
        </row>
        <row r="203">
          <cell r="D203" t="str">
            <v>Industrial Energy Applications, Incorporated</v>
          </cell>
          <cell r="E203" t="str">
            <v>Oil</v>
          </cell>
          <cell r="G203" t="str">
            <v>NA</v>
          </cell>
          <cell r="H203" t="str">
            <v>Merchant Unregulated</v>
          </cell>
        </row>
        <row r="204">
          <cell r="D204" t="str">
            <v>Industrial Energy Applications, Incorporated</v>
          </cell>
          <cell r="E204" t="str">
            <v>Oil</v>
          </cell>
          <cell r="G204" t="str">
            <v>NA</v>
          </cell>
          <cell r="H204" t="str">
            <v>Merchant Unregulated</v>
          </cell>
        </row>
        <row r="205">
          <cell r="D205" t="str">
            <v>Industrial Energy Applications, Incorporated</v>
          </cell>
          <cell r="E205" t="str">
            <v>Oil</v>
          </cell>
          <cell r="G205" t="str">
            <v>NA</v>
          </cell>
          <cell r="H205" t="str">
            <v>Merchant Unregulated</v>
          </cell>
        </row>
        <row r="206">
          <cell r="D206" t="str">
            <v>Xcel Energy Inc.</v>
          </cell>
          <cell r="E206" t="str">
            <v>Oil</v>
          </cell>
          <cell r="G206" t="str">
            <v>NA</v>
          </cell>
          <cell r="H206" t="str">
            <v>Regulated</v>
          </cell>
        </row>
        <row r="207">
          <cell r="D207" t="str">
            <v>Dairyland Power Co-op</v>
          </cell>
          <cell r="E207" t="str">
            <v>Coal</v>
          </cell>
          <cell r="G207" t="str">
            <v>NA</v>
          </cell>
          <cell r="H207" t="str">
            <v>Merchant Unregulated</v>
          </cell>
        </row>
        <row r="208">
          <cell r="D208" t="str">
            <v>Turlock Irrigation District</v>
          </cell>
          <cell r="E208" t="str">
            <v>Gas</v>
          </cell>
          <cell r="G208" t="str">
            <v>NA</v>
          </cell>
          <cell r="H208" t="str">
            <v>Merchant Unregulated</v>
          </cell>
        </row>
        <row r="209">
          <cell r="D209" t="str">
            <v>Consolidated Edison, Inc.</v>
          </cell>
          <cell r="E209" t="str">
            <v>Solar</v>
          </cell>
          <cell r="G209" t="str">
            <v>NA</v>
          </cell>
          <cell r="H209" t="str">
            <v>Merchant Unregulated</v>
          </cell>
        </row>
        <row r="210">
          <cell r="D210" t="str">
            <v>Consolidated Edison, Inc.</v>
          </cell>
          <cell r="E210" t="str">
            <v>Solar</v>
          </cell>
          <cell r="G210" t="str">
            <v>NA</v>
          </cell>
          <cell r="H210" t="str">
            <v>Merchant Unregulated</v>
          </cell>
        </row>
        <row r="211">
          <cell r="D211" t="str">
            <v>Howard County, Maryland</v>
          </cell>
          <cell r="E211" t="str">
            <v>Biomass</v>
          </cell>
          <cell r="G211" t="str">
            <v>NA</v>
          </cell>
          <cell r="H211" t="str">
            <v>Merchant Unregulated</v>
          </cell>
        </row>
        <row r="212">
          <cell r="D212" t="str">
            <v>NRG Yield, Inc.</v>
          </cell>
          <cell r="E212" t="str">
            <v>Solar</v>
          </cell>
          <cell r="G212">
            <v>312</v>
          </cell>
          <cell r="H212" t="str">
            <v>Merchant Unregulated</v>
          </cell>
        </row>
        <row r="213">
          <cell r="D213" t="str">
            <v>NRG Energy, Inc.</v>
          </cell>
          <cell r="E213" t="str">
            <v>Solar</v>
          </cell>
          <cell r="G213">
            <v>591</v>
          </cell>
          <cell r="H213" t="str">
            <v>Merchant Unregulated</v>
          </cell>
        </row>
        <row r="214">
          <cell r="D214" t="str">
            <v>Prairie Power, Inc.</v>
          </cell>
          <cell r="E214" t="str">
            <v>Gas</v>
          </cell>
          <cell r="G214" t="str">
            <v>NA</v>
          </cell>
          <cell r="H214" t="str">
            <v>Merchant Unregulated</v>
          </cell>
        </row>
        <row r="215">
          <cell r="D215" t="str">
            <v>PG&amp;E Corporation</v>
          </cell>
          <cell r="E215" t="str">
            <v>Water</v>
          </cell>
          <cell r="G215">
            <v>3791</v>
          </cell>
          <cell r="H215" t="str">
            <v>Regulated</v>
          </cell>
        </row>
        <row r="216">
          <cell r="D216" t="str">
            <v>ArcLight Capital Holdings, LLC</v>
          </cell>
          <cell r="E216" t="str">
            <v>Wind</v>
          </cell>
          <cell r="G216">
            <v>219350</v>
          </cell>
          <cell r="H216" t="str">
            <v>Merchant Unregulated</v>
          </cell>
        </row>
        <row r="217">
          <cell r="D217" t="str">
            <v>Global Infrastructure Management, LLC</v>
          </cell>
          <cell r="E217" t="str">
            <v>Wind</v>
          </cell>
          <cell r="G217">
            <v>134443</v>
          </cell>
          <cell r="H217" t="str">
            <v>Merchant Unregulated</v>
          </cell>
        </row>
        <row r="218">
          <cell r="D218" t="str">
            <v>ArcLight Capital Holdings, LLC</v>
          </cell>
          <cell r="E218" t="str">
            <v>Wind</v>
          </cell>
          <cell r="G218">
            <v>183605</v>
          </cell>
          <cell r="H218" t="str">
            <v>Merchant Unregulated</v>
          </cell>
        </row>
        <row r="219">
          <cell r="D219" t="str">
            <v>Global Infrastructure Management, LLC</v>
          </cell>
          <cell r="E219" t="str">
            <v>Wind</v>
          </cell>
          <cell r="G219">
            <v>112532</v>
          </cell>
          <cell r="H219" t="str">
            <v>Merchant Unregulated</v>
          </cell>
        </row>
        <row r="220">
          <cell r="D220" t="str">
            <v>ArcLight Capital Holdings, LLC</v>
          </cell>
          <cell r="E220" t="str">
            <v>Wind</v>
          </cell>
          <cell r="G220">
            <v>197411</v>
          </cell>
          <cell r="H220" t="str">
            <v>Merchant Unregulated</v>
          </cell>
        </row>
        <row r="221">
          <cell r="D221" t="str">
            <v>Global Infrastructure Management, LLC</v>
          </cell>
          <cell r="E221" t="str">
            <v>Wind</v>
          </cell>
          <cell r="G221">
            <v>120996</v>
          </cell>
          <cell r="H221" t="str">
            <v>Merchant Unregulated</v>
          </cell>
        </row>
        <row r="222">
          <cell r="D222" t="str">
            <v>ArcLight Capital Holdings, LLC</v>
          </cell>
          <cell r="E222" t="str">
            <v>Wind</v>
          </cell>
          <cell r="G222">
            <v>93199</v>
          </cell>
          <cell r="H222" t="str">
            <v>Merchant Unregulated</v>
          </cell>
        </row>
        <row r="223">
          <cell r="D223" t="str">
            <v>Global Infrastructure Management, LLC</v>
          </cell>
          <cell r="E223" t="str">
            <v>Wind</v>
          </cell>
          <cell r="G223">
            <v>57123</v>
          </cell>
          <cell r="H223" t="str">
            <v>Merchant Unregulated</v>
          </cell>
        </row>
        <row r="224">
          <cell r="D224" t="str">
            <v>ArcLight Capital Holdings, LLC</v>
          </cell>
          <cell r="E224" t="str">
            <v>Wind</v>
          </cell>
          <cell r="G224">
            <v>151119</v>
          </cell>
          <cell r="H224" t="str">
            <v>Merchant Unregulated</v>
          </cell>
        </row>
        <row r="225">
          <cell r="D225" t="str">
            <v>Global Infrastructure Management, LLC</v>
          </cell>
          <cell r="E225" t="str">
            <v>Wind</v>
          </cell>
          <cell r="G225">
            <v>92620</v>
          </cell>
          <cell r="H225" t="str">
            <v>Merchant Unregulated</v>
          </cell>
        </row>
        <row r="226">
          <cell r="D226" t="str">
            <v>Brookfield Asset Management Inc.</v>
          </cell>
          <cell r="E226" t="str">
            <v>Wind</v>
          </cell>
          <cell r="G226" t="str">
            <v>NA</v>
          </cell>
          <cell r="H226" t="str">
            <v>Merchant Unregulated</v>
          </cell>
        </row>
        <row r="227">
          <cell r="D227" t="str">
            <v>Alta City of</v>
          </cell>
          <cell r="E227" t="str">
            <v>Oil</v>
          </cell>
          <cell r="G227" t="str">
            <v>NA</v>
          </cell>
          <cell r="H227" t="str">
            <v>Regulated</v>
          </cell>
        </row>
        <row r="228">
          <cell r="D228" t="str">
            <v>Pacific Winds</v>
          </cell>
          <cell r="E228" t="str">
            <v>Wind</v>
          </cell>
          <cell r="G228" t="str">
            <v>NA</v>
          </cell>
          <cell r="H228" t="str">
            <v>Merchant Unregulated</v>
          </cell>
        </row>
        <row r="229">
          <cell r="D229" t="str">
            <v>Altamont Cogeneration Corporation</v>
          </cell>
          <cell r="E229" t="str">
            <v>Gas</v>
          </cell>
          <cell r="G229" t="str">
            <v>NA</v>
          </cell>
          <cell r="H229" t="str">
            <v>Merchant Unregulated</v>
          </cell>
        </row>
        <row r="230">
          <cell r="D230" t="str">
            <v>Waste Management, Inc.</v>
          </cell>
          <cell r="E230" t="str">
            <v>Biomass</v>
          </cell>
          <cell r="G230" t="str">
            <v>NA</v>
          </cell>
          <cell r="H230" t="str">
            <v>Merchant Unregulated</v>
          </cell>
        </row>
        <row r="231">
          <cell r="D231" t="str">
            <v>Waste Management, Inc.</v>
          </cell>
          <cell r="E231" t="str">
            <v>Biomass</v>
          </cell>
          <cell r="G231" t="str">
            <v>NA</v>
          </cell>
          <cell r="H231" t="str">
            <v>Merchant Unregulated</v>
          </cell>
        </row>
        <row r="232">
          <cell r="D232" t="str">
            <v>Altamont City of IL</v>
          </cell>
          <cell r="E232" t="str">
            <v>Oil</v>
          </cell>
          <cell r="G232" t="str">
            <v>NA</v>
          </cell>
          <cell r="H232" t="str">
            <v>Regulated</v>
          </cell>
        </row>
        <row r="233">
          <cell r="D233" t="str">
            <v>AES Corporation</v>
          </cell>
          <cell r="E233" t="str">
            <v>Wind</v>
          </cell>
          <cell r="G233" t="str">
            <v>NA</v>
          </cell>
          <cell r="H233" t="str">
            <v>Merchant Unregulated</v>
          </cell>
        </row>
        <row r="234">
          <cell r="D234" t="str">
            <v>NextEra Energy, Inc.</v>
          </cell>
          <cell r="E234" t="str">
            <v>Wind</v>
          </cell>
          <cell r="G234">
            <v>379143</v>
          </cell>
          <cell r="H234" t="str">
            <v>Merchant Unregulated</v>
          </cell>
        </row>
        <row r="235">
          <cell r="D235" t="str">
            <v>Dominion Resources, Inc.</v>
          </cell>
          <cell r="E235" t="str">
            <v>Biomass</v>
          </cell>
          <cell r="G235">
            <v>0</v>
          </cell>
          <cell r="H235" t="str">
            <v>Regulated</v>
          </cell>
        </row>
        <row r="236">
          <cell r="D236" t="str">
            <v>AES Corporation</v>
          </cell>
          <cell r="E236" t="str">
            <v>Wind</v>
          </cell>
          <cell r="G236" t="str">
            <v>NA</v>
          </cell>
          <cell r="H236" t="str">
            <v>Merchant Unregulated</v>
          </cell>
        </row>
        <row r="237">
          <cell r="D237" t="str">
            <v>AES Corporation</v>
          </cell>
          <cell r="E237" t="str">
            <v>Wind</v>
          </cell>
          <cell r="G237" t="str">
            <v>NA</v>
          </cell>
          <cell r="H237" t="str">
            <v>Merchant Unregulated</v>
          </cell>
        </row>
        <row r="238">
          <cell r="D238" t="str">
            <v>MSD Capital, L.P.</v>
          </cell>
          <cell r="E238" t="str">
            <v>Wind</v>
          </cell>
          <cell r="G238">
            <v>86402</v>
          </cell>
          <cell r="H238" t="str">
            <v>Merchant Unregulated</v>
          </cell>
        </row>
        <row r="239">
          <cell r="D239" t="str">
            <v>JPMorgan Chase &amp; Co.</v>
          </cell>
          <cell r="E239" t="str">
            <v>Wind</v>
          </cell>
          <cell r="G239">
            <v>57600</v>
          </cell>
          <cell r="H239" t="str">
            <v>Merchant Unregulated</v>
          </cell>
        </row>
        <row r="240">
          <cell r="D240" t="str">
            <v>Noble Power, LLC</v>
          </cell>
          <cell r="E240" t="str">
            <v>Wind</v>
          </cell>
          <cell r="G240">
            <v>28454</v>
          </cell>
          <cell r="H240" t="str">
            <v>Merchant Unregulated</v>
          </cell>
        </row>
        <row r="241">
          <cell r="D241" t="str">
            <v>Cascade Investment LLC</v>
          </cell>
          <cell r="E241" t="str">
            <v>Gas</v>
          </cell>
          <cell r="G241">
            <v>2773860</v>
          </cell>
          <cell r="H241" t="str">
            <v>Merchant Unregulated</v>
          </cell>
        </row>
        <row r="242">
          <cell r="D242" t="str">
            <v>SunEdison, Inc.</v>
          </cell>
          <cell r="E242" t="str">
            <v>Solar</v>
          </cell>
          <cell r="G242" t="str">
            <v>NA</v>
          </cell>
          <cell r="H242" t="str">
            <v>Merchant Unregulated</v>
          </cell>
        </row>
        <row r="243">
          <cell r="D243" t="str">
            <v>Goldman Sachs Group, Inc.</v>
          </cell>
          <cell r="E243" t="str">
            <v>Solar</v>
          </cell>
          <cell r="G243" t="str">
            <v>NA</v>
          </cell>
          <cell r="H243" t="str">
            <v>Merchant Unregulated</v>
          </cell>
        </row>
        <row r="244">
          <cell r="D244" t="str">
            <v>Alyeska Seafoods, Inc.</v>
          </cell>
          <cell r="E244" t="str">
            <v>Oil</v>
          </cell>
          <cell r="G244" t="str">
            <v>NA</v>
          </cell>
          <cell r="H244" t="str">
            <v>Merchant Unregulated</v>
          </cell>
        </row>
        <row r="245">
          <cell r="D245" t="str">
            <v>Strata Solar LLC</v>
          </cell>
          <cell r="E245" t="str">
            <v>Solar</v>
          </cell>
          <cell r="G245" t="str">
            <v>NA</v>
          </cell>
          <cell r="H245" t="str">
            <v>Merchant Unregulated</v>
          </cell>
        </row>
        <row r="246">
          <cell r="D246" t="str">
            <v>Amalgamated Sugar Co.</v>
          </cell>
          <cell r="E246" t="str">
            <v>Coal</v>
          </cell>
          <cell r="G246" t="str">
            <v>NA</v>
          </cell>
          <cell r="H246" t="str">
            <v>Merchant Unregulated</v>
          </cell>
        </row>
        <row r="247">
          <cell r="D247" t="str">
            <v>AMB Property Corporation</v>
          </cell>
          <cell r="E247" t="str">
            <v>Solar</v>
          </cell>
          <cell r="G247" t="str">
            <v>NA</v>
          </cell>
          <cell r="H247" t="str">
            <v>Merchant Unregulated</v>
          </cell>
        </row>
        <row r="248">
          <cell r="D248" t="str">
            <v>Alaska Village Electric Cooperative, Inc.</v>
          </cell>
          <cell r="E248" t="str">
            <v>Oil</v>
          </cell>
          <cell r="G248" t="str">
            <v>NA</v>
          </cell>
          <cell r="H248" t="str">
            <v>Merchant Unregulated</v>
          </cell>
        </row>
        <row r="249">
          <cell r="D249" t="str">
            <v>Alabama Municipal Electric Authority</v>
          </cell>
          <cell r="E249" t="str">
            <v>Gas</v>
          </cell>
          <cell r="G249" t="str">
            <v>NA</v>
          </cell>
          <cell r="H249" t="str">
            <v>Regulated</v>
          </cell>
        </row>
        <row r="250">
          <cell r="D250" t="str">
            <v>Amedee Geothermal Venture I LP</v>
          </cell>
          <cell r="E250" t="str">
            <v>Geothermal</v>
          </cell>
          <cell r="G250" t="str">
            <v>NA</v>
          </cell>
          <cell r="H250" t="str">
            <v>Merchant Unregulated</v>
          </cell>
        </row>
        <row r="251">
          <cell r="D251" t="str">
            <v>Ingenco Investors LLC</v>
          </cell>
          <cell r="E251" t="str">
            <v>Biomass</v>
          </cell>
          <cell r="G251" t="str">
            <v>NA</v>
          </cell>
          <cell r="H251" t="str">
            <v>Merchant Unregulated</v>
          </cell>
        </row>
        <row r="252">
          <cell r="D252" t="str">
            <v>Ingenco Holdings LLC</v>
          </cell>
          <cell r="E252" t="str">
            <v>Biomass</v>
          </cell>
          <cell r="G252" t="str">
            <v>NA</v>
          </cell>
          <cell r="H252" t="str">
            <v>Merchant Unregulated</v>
          </cell>
        </row>
        <row r="253">
          <cell r="D253" t="str">
            <v>Ameresco Inc.</v>
          </cell>
          <cell r="E253" t="str">
            <v>Biomass</v>
          </cell>
          <cell r="G253" t="str">
            <v>NA</v>
          </cell>
          <cell r="H253" t="str">
            <v>Merchant Unregulated</v>
          </cell>
        </row>
        <row r="254">
          <cell r="D254" t="str">
            <v>Ameresco Inc.</v>
          </cell>
          <cell r="E254" t="str">
            <v>Biomass</v>
          </cell>
          <cell r="G254" t="str">
            <v>NA</v>
          </cell>
          <cell r="H254" t="str">
            <v>Merchant Unregulated</v>
          </cell>
        </row>
        <row r="255">
          <cell r="D255" t="str">
            <v>Ameresco Inc.</v>
          </cell>
          <cell r="E255" t="str">
            <v>Biomass</v>
          </cell>
          <cell r="G255" t="str">
            <v>NA</v>
          </cell>
          <cell r="H255" t="str">
            <v>Merchant Unregulated</v>
          </cell>
        </row>
        <row r="256">
          <cell r="D256" t="str">
            <v>Ameresco Inc.</v>
          </cell>
          <cell r="E256" t="str">
            <v>Biomass</v>
          </cell>
          <cell r="G256" t="str">
            <v>NA</v>
          </cell>
          <cell r="H256" t="str">
            <v>Merchant Unregulated</v>
          </cell>
        </row>
        <row r="257">
          <cell r="D257" t="str">
            <v>Ameresco Inc.</v>
          </cell>
          <cell r="E257" t="str">
            <v>Biomass</v>
          </cell>
          <cell r="G257" t="str">
            <v>NA</v>
          </cell>
          <cell r="H257" t="str">
            <v>Merchant Unregulated</v>
          </cell>
        </row>
        <row r="258">
          <cell r="D258" t="str">
            <v>Ameresco Inc.</v>
          </cell>
          <cell r="E258" t="str">
            <v>Biomass</v>
          </cell>
          <cell r="G258" t="str">
            <v>NA</v>
          </cell>
          <cell r="H258" t="str">
            <v>Merchant Unregulated</v>
          </cell>
        </row>
        <row r="259">
          <cell r="D259" t="str">
            <v>Ameresco Inc.</v>
          </cell>
          <cell r="E259" t="str">
            <v>Biomass</v>
          </cell>
          <cell r="G259" t="str">
            <v>NA</v>
          </cell>
          <cell r="H259" t="str">
            <v>Merchant Unregulated</v>
          </cell>
        </row>
        <row r="260">
          <cell r="D260" t="str">
            <v>Ameresco Inc.</v>
          </cell>
          <cell r="E260" t="str">
            <v>Biomass</v>
          </cell>
          <cell r="G260" t="str">
            <v>NA</v>
          </cell>
          <cell r="H260" t="str">
            <v>Merchant Unregulated</v>
          </cell>
        </row>
        <row r="261">
          <cell r="D261" t="str">
            <v>Fortistar LLC</v>
          </cell>
          <cell r="E261" t="str">
            <v>Biomass</v>
          </cell>
          <cell r="G261" t="str">
            <v>NA</v>
          </cell>
          <cell r="H261" t="str">
            <v>Merchant Unregulated</v>
          </cell>
        </row>
        <row r="262">
          <cell r="D262" t="str">
            <v>Natural Energy Group</v>
          </cell>
          <cell r="E262" t="str">
            <v>Solar</v>
          </cell>
          <cell r="G262" t="str">
            <v>NA</v>
          </cell>
          <cell r="H262" t="str">
            <v>Merchant Unregulated</v>
          </cell>
        </row>
        <row r="263">
          <cell r="D263" t="str">
            <v>Team Ten LLC</v>
          </cell>
          <cell r="E263" t="str">
            <v>Coal</v>
          </cell>
          <cell r="G263" t="str">
            <v>NA</v>
          </cell>
          <cell r="H263" t="str">
            <v>Merchant Unregulated</v>
          </cell>
        </row>
        <row r="264">
          <cell r="D264" t="str">
            <v>IDACORP, Inc.</v>
          </cell>
          <cell r="E264" t="str">
            <v>Water</v>
          </cell>
          <cell r="G264">
            <v>352580</v>
          </cell>
          <cell r="H264" t="str">
            <v>Regulated</v>
          </cell>
        </row>
        <row r="265">
          <cell r="D265" t="str">
            <v>Centex Eagle Gypsum LLC</v>
          </cell>
          <cell r="E265" t="str">
            <v>Gas</v>
          </cell>
          <cell r="G265" t="str">
            <v>NA</v>
          </cell>
          <cell r="H265" t="str">
            <v>Merchant Unregulated</v>
          </cell>
        </row>
        <row r="266">
          <cell r="D266" t="str">
            <v>Centex Eagle Gypsum LLC</v>
          </cell>
          <cell r="E266" t="str">
            <v>Oil</v>
          </cell>
          <cell r="G266" t="str">
            <v>NA</v>
          </cell>
          <cell r="H266" t="str">
            <v>Merchant Unregulated</v>
          </cell>
        </row>
        <row r="267">
          <cell r="D267" t="str">
            <v>Unalaska Corp</v>
          </cell>
          <cell r="E267" t="str">
            <v>Oil</v>
          </cell>
          <cell r="G267" t="str">
            <v>NA</v>
          </cell>
          <cell r="H267" t="str">
            <v>Merchant Unregulated</v>
          </cell>
        </row>
        <row r="268">
          <cell r="D268" t="str">
            <v>Covanta Holding Corporation</v>
          </cell>
          <cell r="E268" t="str">
            <v>Biomass</v>
          </cell>
          <cell r="G268" t="str">
            <v>NA</v>
          </cell>
          <cell r="H268" t="str">
            <v>Merchant Unregulated</v>
          </cell>
        </row>
        <row r="269">
          <cell r="D269" t="str">
            <v>Ames City of</v>
          </cell>
          <cell r="E269" t="str">
            <v>Coal</v>
          </cell>
          <cell r="G269" t="str">
            <v>NA</v>
          </cell>
          <cell r="H269" t="str">
            <v>Regulated</v>
          </cell>
        </row>
        <row r="270">
          <cell r="D270" t="str">
            <v>Ames City of</v>
          </cell>
          <cell r="E270" t="str">
            <v>Oil</v>
          </cell>
          <cell r="G270">
            <v>246</v>
          </cell>
          <cell r="H270" t="str">
            <v>Regulated</v>
          </cell>
        </row>
        <row r="271">
          <cell r="D271" t="str">
            <v>Xcel Energy Inc.</v>
          </cell>
          <cell r="E271" t="str">
            <v>Water</v>
          </cell>
          <cell r="G271">
            <v>8210</v>
          </cell>
          <cell r="H271" t="str">
            <v>Regulated</v>
          </cell>
        </row>
        <row r="272">
          <cell r="D272" t="str">
            <v>International Bound &amp; Water Commission</v>
          </cell>
          <cell r="E272" t="str">
            <v>Water</v>
          </cell>
          <cell r="G272" t="str">
            <v>NA</v>
          </cell>
          <cell r="H272" t="str">
            <v>Merchant Unregulated</v>
          </cell>
        </row>
        <row r="273">
          <cell r="D273" t="str">
            <v>Amonix, Inc</v>
          </cell>
          <cell r="E273" t="str">
            <v>Solar</v>
          </cell>
          <cell r="G273" t="str">
            <v>NA</v>
          </cell>
          <cell r="H273" t="str">
            <v>Merchant Unregulated</v>
          </cell>
        </row>
        <row r="274">
          <cell r="D274" t="str">
            <v>Northeast Utilities</v>
          </cell>
          <cell r="E274" t="str">
            <v>Water</v>
          </cell>
          <cell r="G274">
            <v>86519</v>
          </cell>
          <cell r="H274" t="str">
            <v>Regulated</v>
          </cell>
        </row>
        <row r="275">
          <cell r="D275" t="str">
            <v>American Municipal Power, Inc.</v>
          </cell>
          <cell r="E275" t="str">
            <v>Gas</v>
          </cell>
          <cell r="G275">
            <v>2582396</v>
          </cell>
          <cell r="H275" t="str">
            <v>Merchant Unregulated</v>
          </cell>
        </row>
        <row r="276">
          <cell r="D276" t="str">
            <v>AMSOLAR Corporation</v>
          </cell>
          <cell r="E276" t="str">
            <v>Solar</v>
          </cell>
          <cell r="G276" t="str">
            <v>NA</v>
          </cell>
          <cell r="H276" t="str">
            <v>Merchant Unregulated</v>
          </cell>
        </row>
        <row r="277">
          <cell r="D277" t="str">
            <v>E.ON SE</v>
          </cell>
          <cell r="E277" t="str">
            <v>Wind</v>
          </cell>
          <cell r="G277">
            <v>2970</v>
          </cell>
          <cell r="H277" t="str">
            <v>Merchant Unregulated</v>
          </cell>
        </row>
        <row r="278">
          <cell r="D278" t="str">
            <v>Western Farmers Electric Cooperative Inc.</v>
          </cell>
          <cell r="E278" t="str">
            <v>Gas</v>
          </cell>
          <cell r="G278">
            <v>11845</v>
          </cell>
          <cell r="H278" t="str">
            <v>Merchant Unregulated</v>
          </cell>
        </row>
        <row r="279">
          <cell r="D279" t="str">
            <v>Western Farmers Electric Cooperative Inc.</v>
          </cell>
          <cell r="E279" t="str">
            <v>Gas</v>
          </cell>
          <cell r="G279">
            <v>1018724</v>
          </cell>
          <cell r="H279" t="str">
            <v>Merchant Unregulated</v>
          </cell>
        </row>
        <row r="280">
          <cell r="D280" t="str">
            <v>Western Farmers Electric Cooperative Inc.</v>
          </cell>
          <cell r="E280" t="str">
            <v>Gas</v>
          </cell>
          <cell r="G280" t="str">
            <v>NA</v>
          </cell>
          <cell r="H280" t="str">
            <v>Merchant Unregulated</v>
          </cell>
        </row>
        <row r="281">
          <cell r="D281" t="str">
            <v>Western Farmers Electric Cooperative Inc.</v>
          </cell>
          <cell r="E281" t="str">
            <v>Gas</v>
          </cell>
          <cell r="G281">
            <v>0</v>
          </cell>
          <cell r="H281" t="str">
            <v>Merchant Unregulated</v>
          </cell>
        </row>
        <row r="282">
          <cell r="D282" t="str">
            <v>Woodsfield City of</v>
          </cell>
          <cell r="E282" t="str">
            <v>Oil</v>
          </cell>
          <cell r="G282" t="str">
            <v>NA</v>
          </cell>
          <cell r="H282" t="str">
            <v>Regulated</v>
          </cell>
        </row>
        <row r="283">
          <cell r="D283" t="str">
            <v>Anaheim City of</v>
          </cell>
          <cell r="E283" t="str">
            <v>Solar</v>
          </cell>
          <cell r="G283" t="str">
            <v>NA</v>
          </cell>
          <cell r="H283" t="str">
            <v>Regulated</v>
          </cell>
        </row>
        <row r="284">
          <cell r="D284" t="str">
            <v>Anaheim City of</v>
          </cell>
          <cell r="E284" t="str">
            <v>Gas</v>
          </cell>
          <cell r="G284" t="str">
            <v>NA</v>
          </cell>
          <cell r="H284" t="str">
            <v>Regulated</v>
          </cell>
        </row>
        <row r="285">
          <cell r="D285" t="str">
            <v>North Slope Borough Power and Light</v>
          </cell>
          <cell r="E285" t="str">
            <v>Oil</v>
          </cell>
          <cell r="G285" t="str">
            <v>NA</v>
          </cell>
          <cell r="H285" t="str">
            <v>Regulated</v>
          </cell>
        </row>
        <row r="286">
          <cell r="D286" t="str">
            <v>Renewable World Energies, LLC</v>
          </cell>
          <cell r="E286" t="str">
            <v>Water</v>
          </cell>
          <cell r="G286" t="str">
            <v>NA</v>
          </cell>
          <cell r="H286" t="str">
            <v>Merchant Unregulated</v>
          </cell>
        </row>
        <row r="287">
          <cell r="D287" t="str">
            <v>Anchorage Municipal Light &amp; Power</v>
          </cell>
          <cell r="E287" t="str">
            <v>Gas</v>
          </cell>
          <cell r="G287" t="str">
            <v>NA</v>
          </cell>
          <cell r="H287" t="str">
            <v>Regulated</v>
          </cell>
        </row>
        <row r="288">
          <cell r="D288" t="str">
            <v>Anchorage Municipal Light &amp; Power</v>
          </cell>
          <cell r="E288" t="str">
            <v>Oil</v>
          </cell>
          <cell r="G288" t="str">
            <v>NA</v>
          </cell>
          <cell r="H288" t="str">
            <v>Regulated</v>
          </cell>
        </row>
        <row r="289">
          <cell r="D289" t="str">
            <v>Duke Energy Corporation</v>
          </cell>
          <cell r="E289" t="str">
            <v>Oil</v>
          </cell>
          <cell r="G289">
            <v>895494</v>
          </cell>
          <cell r="H289" t="str">
            <v>Regulated</v>
          </cell>
        </row>
        <row r="290">
          <cell r="D290" t="str">
            <v>Indiana Municipal Power Agency</v>
          </cell>
          <cell r="E290" t="str">
            <v>Gas</v>
          </cell>
          <cell r="G290" t="str">
            <v>NA</v>
          </cell>
          <cell r="H290" t="str">
            <v>Regulated</v>
          </cell>
        </row>
        <row r="291">
          <cell r="D291" t="str">
            <v>Kiara Solar LLC</v>
          </cell>
          <cell r="E291" t="str">
            <v>Biomass</v>
          </cell>
          <cell r="G291" t="str">
            <v>NA</v>
          </cell>
          <cell r="H291" t="str">
            <v>Merchant Unregulated</v>
          </cell>
        </row>
        <row r="292">
          <cell r="D292" t="str">
            <v>Berkshire Hathaway Inc.</v>
          </cell>
          <cell r="E292" t="str">
            <v>Oil</v>
          </cell>
          <cell r="G292" t="str">
            <v>NA</v>
          </cell>
          <cell r="H292" t="str">
            <v>Regulated</v>
          </cell>
        </row>
        <row r="293">
          <cell r="D293" t="str">
            <v>MidAmerican Energy Holdings Company</v>
          </cell>
          <cell r="E293" t="str">
            <v>Oil</v>
          </cell>
          <cell r="G293" t="str">
            <v>NA</v>
          </cell>
          <cell r="H293" t="str">
            <v>Regulated</v>
          </cell>
        </row>
        <row r="294">
          <cell r="D294" t="str">
            <v>Sierra Pacific Industries, Inc.</v>
          </cell>
          <cell r="E294" t="str">
            <v>Biomass</v>
          </cell>
          <cell r="G294" t="str">
            <v>NA</v>
          </cell>
          <cell r="H294" t="str">
            <v>Merchant Unregulated</v>
          </cell>
        </row>
        <row r="295">
          <cell r="D295" t="str">
            <v>South Carolina Public Service Authority</v>
          </cell>
          <cell r="E295" t="str">
            <v>Biomass</v>
          </cell>
          <cell r="G295" t="str">
            <v>NA</v>
          </cell>
          <cell r="H295" t="str">
            <v>Regulated</v>
          </cell>
        </row>
        <row r="296">
          <cell r="D296" t="str">
            <v>Corporate Property Associates</v>
          </cell>
          <cell r="E296" t="str">
            <v>Oil</v>
          </cell>
          <cell r="G296" t="str">
            <v>NA</v>
          </cell>
          <cell r="H296" t="str">
            <v>Merchant Unregulated</v>
          </cell>
        </row>
        <row r="297">
          <cell r="D297" t="str">
            <v>United States Government</v>
          </cell>
          <cell r="E297" t="str">
            <v>Water</v>
          </cell>
          <cell r="G297" t="str">
            <v>NA</v>
          </cell>
          <cell r="H297" t="str">
            <v>Merchant Unregulated</v>
          </cell>
        </row>
        <row r="298">
          <cell r="D298" t="str">
            <v>SunEdison, Inc.</v>
          </cell>
          <cell r="E298" t="str">
            <v>Solar</v>
          </cell>
          <cell r="G298" t="str">
            <v>NA</v>
          </cell>
          <cell r="H298" t="str">
            <v>Merchant Unregulated</v>
          </cell>
        </row>
        <row r="299">
          <cell r="D299" t="str">
            <v>Brookfield Renewable Energy Partners L.P.</v>
          </cell>
          <cell r="E299" t="str">
            <v>Water</v>
          </cell>
          <cell r="G299" t="str">
            <v>NA</v>
          </cell>
          <cell r="H299" t="str">
            <v>Merchant Unregulated</v>
          </cell>
        </row>
        <row r="300">
          <cell r="D300" t="str">
            <v>Brookfield Asset Management Inc.</v>
          </cell>
          <cell r="E300" t="str">
            <v>Water</v>
          </cell>
          <cell r="G300" t="str">
            <v>NA</v>
          </cell>
          <cell r="H300" t="str">
            <v>Merchant Unregulated</v>
          </cell>
        </row>
        <row r="301">
          <cell r="D301" t="str">
            <v>Verso Paper Holdings LLC</v>
          </cell>
          <cell r="E301" t="str">
            <v>Gas</v>
          </cell>
          <cell r="G301" t="str">
            <v>NA</v>
          </cell>
          <cell r="H301" t="str">
            <v>Merchant Unregulated</v>
          </cell>
        </row>
        <row r="302">
          <cell r="D302" t="str">
            <v>Verso Paper Holdings LLC</v>
          </cell>
          <cell r="E302" t="str">
            <v>Biomass</v>
          </cell>
          <cell r="G302">
            <v>476089</v>
          </cell>
          <cell r="H302" t="str">
            <v>Merchant Unregulated</v>
          </cell>
        </row>
        <row r="303">
          <cell r="D303" t="str">
            <v>Utica Power Authority</v>
          </cell>
          <cell r="E303" t="str">
            <v>Water</v>
          </cell>
          <cell r="G303" t="str">
            <v>NA</v>
          </cell>
          <cell r="H303" t="str">
            <v>Merchant Unregulated</v>
          </cell>
        </row>
        <row r="304">
          <cell r="D304" t="str">
            <v>Inside Passage Electric Cooperative, Inc.</v>
          </cell>
          <cell r="E304" t="str">
            <v>Oil</v>
          </cell>
          <cell r="G304" t="str">
            <v>NA</v>
          </cell>
          <cell r="H304" t="str">
            <v>Merchant Unregulated</v>
          </cell>
        </row>
        <row r="305">
          <cell r="D305" t="str">
            <v>Xcel Energy Inc.</v>
          </cell>
          <cell r="E305" t="str">
            <v>Gas</v>
          </cell>
          <cell r="G305">
            <v>112730</v>
          </cell>
          <cell r="H305" t="str">
            <v>Regulated</v>
          </cell>
        </row>
        <row r="306">
          <cell r="D306" t="str">
            <v>Aniak Light &amp; Power Co., Inc.</v>
          </cell>
          <cell r="E306" t="str">
            <v>Oil</v>
          </cell>
          <cell r="G306" t="str">
            <v>NA</v>
          </cell>
          <cell r="H306" t="str">
            <v>Merchant Unregulated</v>
          </cell>
        </row>
        <row r="307">
          <cell r="D307" t="str">
            <v>Farmington City of NM</v>
          </cell>
          <cell r="E307" t="str">
            <v>Gas</v>
          </cell>
          <cell r="G307" t="str">
            <v>NA</v>
          </cell>
          <cell r="H307" t="str">
            <v>Regulated</v>
          </cell>
        </row>
        <row r="308">
          <cell r="D308" t="str">
            <v>Farmington City of NM</v>
          </cell>
          <cell r="E308" t="str">
            <v>Gas</v>
          </cell>
          <cell r="G308" t="str">
            <v>NA</v>
          </cell>
          <cell r="H308" t="str">
            <v>Regulated</v>
          </cell>
        </row>
        <row r="309">
          <cell r="D309" t="str">
            <v>Farmington City of NM</v>
          </cell>
          <cell r="E309" t="str">
            <v>Water</v>
          </cell>
          <cell r="G309" t="str">
            <v>NA</v>
          </cell>
          <cell r="H309" t="str">
            <v>Regulated</v>
          </cell>
        </row>
        <row r="310">
          <cell r="D310" t="str">
            <v>Anita City of</v>
          </cell>
          <cell r="E310" t="str">
            <v>Oil</v>
          </cell>
          <cell r="G310" t="str">
            <v>NA</v>
          </cell>
          <cell r="H310" t="str">
            <v>Regulated</v>
          </cell>
        </row>
        <row r="311">
          <cell r="D311" t="str">
            <v>Enpower Corp.</v>
          </cell>
          <cell r="E311" t="str">
            <v>Biomass</v>
          </cell>
          <cell r="G311" t="str">
            <v>NA</v>
          </cell>
          <cell r="H311" t="str">
            <v>Merchant Unregulated</v>
          </cell>
        </row>
        <row r="312">
          <cell r="D312" t="str">
            <v>EIF Management, LLC</v>
          </cell>
          <cell r="E312" t="str">
            <v>Biomass</v>
          </cell>
          <cell r="G312" t="str">
            <v>NA</v>
          </cell>
          <cell r="H312" t="str">
            <v>Merchant Unregulated</v>
          </cell>
        </row>
        <row r="313">
          <cell r="D313" t="str">
            <v>Union Oil Co of California</v>
          </cell>
          <cell r="E313" t="str">
            <v>Gas</v>
          </cell>
          <cell r="G313" t="str">
            <v>NA</v>
          </cell>
          <cell r="H313" t="str">
            <v>Merchant Unregulated</v>
          </cell>
        </row>
        <row r="314">
          <cell r="D314" t="str">
            <v>Union Oil Co of California</v>
          </cell>
          <cell r="E314" t="str">
            <v>Gas</v>
          </cell>
          <cell r="G314" t="str">
            <v>NA</v>
          </cell>
          <cell r="H314" t="str">
            <v>Merchant Unregulated</v>
          </cell>
        </row>
        <row r="315">
          <cell r="D315" t="str">
            <v>Alaska Energy &amp; Resources Company</v>
          </cell>
          <cell r="E315" t="str">
            <v>Water</v>
          </cell>
          <cell r="G315">
            <v>22038</v>
          </cell>
          <cell r="H315" t="str">
            <v>Regulated</v>
          </cell>
        </row>
        <row r="316">
          <cell r="D316" t="str">
            <v>Ansley City of</v>
          </cell>
          <cell r="E316" t="str">
            <v>Gas</v>
          </cell>
          <cell r="G316" t="str">
            <v>NA</v>
          </cell>
          <cell r="H316" t="str">
            <v>Regulated</v>
          </cell>
        </row>
        <row r="317">
          <cell r="D317" t="str">
            <v>Madison Paper Industries Inc</v>
          </cell>
          <cell r="E317" t="str">
            <v>Water</v>
          </cell>
          <cell r="G317">
            <v>135201</v>
          </cell>
          <cell r="H317" t="str">
            <v>Merchant Unregulated</v>
          </cell>
        </row>
        <row r="318">
          <cell r="D318" t="str">
            <v>Madison Paper Industries Inc</v>
          </cell>
          <cell r="E318" t="str">
            <v>Oil</v>
          </cell>
          <cell r="G318">
            <v>10365</v>
          </cell>
          <cell r="H318" t="str">
            <v>Merchant Unregulated</v>
          </cell>
        </row>
        <row r="319">
          <cell r="D319" t="str">
            <v>North Carolina Electric Membership Corporation</v>
          </cell>
          <cell r="E319" t="str">
            <v>Gas</v>
          </cell>
          <cell r="G319">
            <v>294562</v>
          </cell>
          <cell r="H319" t="str">
            <v>Merchant Unregulated</v>
          </cell>
        </row>
        <row r="320">
          <cell r="D320" t="str">
            <v>Golden Spread Electric Cooperative, Inc.</v>
          </cell>
          <cell r="E320" t="str">
            <v>Gas</v>
          </cell>
          <cell r="G320">
            <v>66368</v>
          </cell>
          <cell r="H320" t="str">
            <v>Merchant Unregulated</v>
          </cell>
        </row>
        <row r="321">
          <cell r="D321" t="str">
            <v>Basin Electric Power Cooperative</v>
          </cell>
          <cell r="E321" t="str">
            <v>Coal</v>
          </cell>
          <cell r="G321">
            <v>6371686</v>
          </cell>
          <cell r="H321" t="str">
            <v>Merchant Unregulated</v>
          </cell>
        </row>
        <row r="322">
          <cell r="D322" t="str">
            <v>Exelon Corporation</v>
          </cell>
          <cell r="E322" t="str">
            <v>Solar</v>
          </cell>
          <cell r="G322" t="str">
            <v>NA</v>
          </cell>
          <cell r="H322" t="str">
            <v>Merchant Unregulated</v>
          </cell>
        </row>
        <row r="323">
          <cell r="D323" t="str">
            <v>Anthony City of</v>
          </cell>
          <cell r="E323" t="str">
            <v>Gas</v>
          </cell>
          <cell r="G323" t="str">
            <v>NA</v>
          </cell>
          <cell r="H323" t="str">
            <v>Regulated</v>
          </cell>
        </row>
        <row r="324">
          <cell r="D324" t="str">
            <v>Alaska Village Electric Cooperative, Inc.</v>
          </cell>
          <cell r="E324" t="str">
            <v>Oil</v>
          </cell>
          <cell r="G324" t="str">
            <v>NA</v>
          </cell>
          <cell r="H324" t="str">
            <v>Merchant Unregulated</v>
          </cell>
        </row>
        <row r="325">
          <cell r="D325" t="str">
            <v>Arizona Electric Power Cooperative Inc.</v>
          </cell>
          <cell r="E325" t="str">
            <v>Gas</v>
          </cell>
          <cell r="G325">
            <v>13626</v>
          </cell>
          <cell r="H325" t="str">
            <v>Merchant Unregulated</v>
          </cell>
        </row>
        <row r="326">
          <cell r="D326" t="str">
            <v>Integrys Energy Group, Inc.</v>
          </cell>
          <cell r="E326" t="str">
            <v>Solar</v>
          </cell>
          <cell r="G326" t="str">
            <v>NA</v>
          </cell>
          <cell r="H326" t="str">
            <v>Merchant Unregulated</v>
          </cell>
        </row>
        <row r="327">
          <cell r="D327" t="str">
            <v>Arizona Electric Power Cooperative Inc.</v>
          </cell>
          <cell r="E327" t="str">
            <v>Coal</v>
          </cell>
          <cell r="G327">
            <v>1610998</v>
          </cell>
          <cell r="H327" t="str">
            <v>Merchant Unregulated</v>
          </cell>
        </row>
        <row r="328">
          <cell r="D328" t="str">
            <v>Arizona Electric Power Cooperative Inc.</v>
          </cell>
          <cell r="E328" t="str">
            <v>Other Nonrenewable</v>
          </cell>
          <cell r="G328">
            <v>-1250</v>
          </cell>
          <cell r="H328" t="str">
            <v>Merchant Unregulated</v>
          </cell>
        </row>
        <row r="329">
          <cell r="D329" t="str">
            <v>Tennessee Valley Authority</v>
          </cell>
          <cell r="E329" t="str">
            <v>Water</v>
          </cell>
          <cell r="G329" t="str">
            <v>NA</v>
          </cell>
          <cell r="H329" t="str">
            <v>Merchant Unregulated</v>
          </cell>
        </row>
        <row r="330">
          <cell r="D330" t="str">
            <v>LS Power Group</v>
          </cell>
          <cell r="E330" t="str">
            <v>Gas</v>
          </cell>
          <cell r="G330">
            <v>1343060</v>
          </cell>
          <cell r="H330" t="str">
            <v>Merchant Unregulated</v>
          </cell>
        </row>
        <row r="331">
          <cell r="D331" t="str">
            <v>DCO Energy LLC</v>
          </cell>
          <cell r="E331" t="str">
            <v>Biomass</v>
          </cell>
          <cell r="G331" t="str">
            <v>NA</v>
          </cell>
          <cell r="H331" t="str">
            <v>Merchant Unregulated</v>
          </cell>
        </row>
        <row r="332">
          <cell r="D332" t="str">
            <v>South Jersey Industries, Inc.</v>
          </cell>
          <cell r="E332" t="str">
            <v>Biomass</v>
          </cell>
          <cell r="G332" t="str">
            <v>NA</v>
          </cell>
          <cell r="H332" t="str">
            <v>Merchant Unregulated</v>
          </cell>
        </row>
        <row r="333">
          <cell r="D333" t="str">
            <v>Southern Company</v>
          </cell>
          <cell r="E333" t="str">
            <v>Solar</v>
          </cell>
          <cell r="G333" t="str">
            <v>NA</v>
          </cell>
          <cell r="H333" t="str">
            <v>Merchant Unregulated</v>
          </cell>
        </row>
        <row r="334">
          <cell r="D334" t="str">
            <v>Turner Enterprises, Inc.</v>
          </cell>
          <cell r="E334" t="str">
            <v>Solar</v>
          </cell>
          <cell r="G334" t="str">
            <v>NA</v>
          </cell>
          <cell r="H334" t="str">
            <v>Merchant Unregulated</v>
          </cell>
        </row>
        <row r="335">
          <cell r="D335" t="str">
            <v>Apple Inc.</v>
          </cell>
          <cell r="E335" t="str">
            <v>Biomass</v>
          </cell>
          <cell r="G335" t="str">
            <v>NA</v>
          </cell>
          <cell r="H335" t="str">
            <v>Merchant Unregulated</v>
          </cell>
        </row>
        <row r="336">
          <cell r="D336" t="str">
            <v>Apple Inc.</v>
          </cell>
          <cell r="E336" t="str">
            <v>Solar</v>
          </cell>
          <cell r="G336" t="str">
            <v>NA</v>
          </cell>
          <cell r="H336" t="str">
            <v>Merchant Unregulated</v>
          </cell>
        </row>
        <row r="337">
          <cell r="D337" t="str">
            <v>Xcel Energy Inc.</v>
          </cell>
          <cell r="E337" t="str">
            <v>Water</v>
          </cell>
          <cell r="G337">
            <v>8950</v>
          </cell>
          <cell r="H337" t="str">
            <v>Regulated</v>
          </cell>
        </row>
        <row r="338">
          <cell r="D338" t="str">
            <v>SunEdison, Inc.</v>
          </cell>
          <cell r="E338" t="str">
            <v>Solar</v>
          </cell>
          <cell r="G338" t="str">
            <v>NA</v>
          </cell>
          <cell r="H338" t="str">
            <v>Merchant Unregulated</v>
          </cell>
        </row>
        <row r="339">
          <cell r="D339" t="str">
            <v>Wisconsin Energy Corporation</v>
          </cell>
          <cell r="E339" t="str">
            <v>Water</v>
          </cell>
          <cell r="G339">
            <v>13236</v>
          </cell>
          <cell r="H339" t="str">
            <v>Regulated</v>
          </cell>
        </row>
        <row r="340">
          <cell r="D340" t="str">
            <v>Aqua America Inc.</v>
          </cell>
          <cell r="E340" t="str">
            <v>Solar</v>
          </cell>
          <cell r="G340" t="str">
            <v>NA</v>
          </cell>
          <cell r="H340" t="str">
            <v>Merchant Unregulated</v>
          </cell>
        </row>
        <row r="341">
          <cell r="D341" t="str">
            <v>Tate &amp; Lyle</v>
          </cell>
          <cell r="E341" t="str">
            <v>Gas</v>
          </cell>
          <cell r="G341" t="str">
            <v>NA</v>
          </cell>
          <cell r="H341" t="str">
            <v>Merchant Unregulated</v>
          </cell>
        </row>
        <row r="342">
          <cell r="D342" t="str">
            <v>Infigen Energy Limited</v>
          </cell>
          <cell r="E342" t="str">
            <v>Wind</v>
          </cell>
          <cell r="G342">
            <v>278303</v>
          </cell>
          <cell r="H342" t="str">
            <v>Merchant Unregulated</v>
          </cell>
        </row>
        <row r="343">
          <cell r="D343" t="str">
            <v>Xcel Energy Inc.</v>
          </cell>
          <cell r="E343" t="str">
            <v>Coal</v>
          </cell>
          <cell r="G343">
            <v>792166</v>
          </cell>
          <cell r="H343" t="str">
            <v>Regulated</v>
          </cell>
        </row>
        <row r="344">
          <cell r="D344" t="str">
            <v>Southwest Generation</v>
          </cell>
          <cell r="E344" t="str">
            <v>Gas</v>
          </cell>
          <cell r="G344">
            <v>89568</v>
          </cell>
          <cell r="H344" t="str">
            <v>Merchant Unregulated</v>
          </cell>
        </row>
        <row r="345">
          <cell r="D345" t="str">
            <v>Waste Management, Inc.</v>
          </cell>
          <cell r="E345" t="str">
            <v>Biomass</v>
          </cell>
          <cell r="G345" t="str">
            <v>NA</v>
          </cell>
          <cell r="H345" t="str">
            <v>Merchant Unregulated</v>
          </cell>
        </row>
        <row r="346">
          <cell r="D346" t="str">
            <v>O2 Energies</v>
          </cell>
          <cell r="E346" t="str">
            <v>Solar</v>
          </cell>
          <cell r="G346" t="str">
            <v>NA</v>
          </cell>
          <cell r="H346" t="str">
            <v>Merchant Unregulated</v>
          </cell>
        </row>
        <row r="347">
          <cell r="D347" t="str">
            <v>Arba Solar, LLC</v>
          </cell>
          <cell r="E347" t="str">
            <v>Solar</v>
          </cell>
          <cell r="G347" t="str">
            <v>NA</v>
          </cell>
          <cell r="H347" t="str">
            <v>Merchant Unregulated</v>
          </cell>
        </row>
        <row r="348">
          <cell r="D348" t="str">
            <v>Fortistar LLC</v>
          </cell>
          <cell r="E348" t="str">
            <v>Biomass</v>
          </cell>
          <cell r="G348" t="str">
            <v>NA</v>
          </cell>
          <cell r="H348" t="str">
            <v>Merchant Unregulated</v>
          </cell>
        </row>
        <row r="349">
          <cell r="D349" t="str">
            <v>Arcadia City of WI</v>
          </cell>
          <cell r="E349" t="str">
            <v>Oil</v>
          </cell>
          <cell r="G349" t="str">
            <v>NA</v>
          </cell>
          <cell r="H349" t="str">
            <v>Regulated</v>
          </cell>
        </row>
        <row r="350">
          <cell r="D350" t="str">
            <v>Arcadia High School</v>
          </cell>
          <cell r="E350" t="str">
            <v>Gas</v>
          </cell>
          <cell r="G350" t="str">
            <v>NA</v>
          </cell>
          <cell r="H350" t="str">
            <v>Merchant Unregulated</v>
          </cell>
        </row>
        <row r="351">
          <cell r="D351" t="str">
            <v>Arcanum City of</v>
          </cell>
          <cell r="E351" t="str">
            <v>Oil</v>
          </cell>
          <cell r="G351" t="str">
            <v>NA</v>
          </cell>
          <cell r="H351" t="str">
            <v>Regulated</v>
          </cell>
        </row>
        <row r="352">
          <cell r="D352" t="str">
            <v>American Municipal Power, Inc.</v>
          </cell>
          <cell r="E352" t="str">
            <v>Oil</v>
          </cell>
          <cell r="G352" t="str">
            <v>NA</v>
          </cell>
          <cell r="H352" t="str">
            <v>Merchant Unregulated</v>
          </cell>
        </row>
        <row r="353">
          <cell r="D353" t="str">
            <v>Energy Transfer Partners, L.P.</v>
          </cell>
          <cell r="E353" t="str">
            <v>Biomass</v>
          </cell>
          <cell r="G353" t="str">
            <v>NA</v>
          </cell>
          <cell r="H353" t="str">
            <v>Merchant Unregulated</v>
          </cell>
        </row>
        <row r="354">
          <cell r="D354" t="str">
            <v>Energy Transfer Partners, L.P.</v>
          </cell>
          <cell r="E354" t="str">
            <v>Gas</v>
          </cell>
          <cell r="G354" t="str">
            <v>NA</v>
          </cell>
          <cell r="H354" t="str">
            <v>Merchant Unregulated</v>
          </cell>
        </row>
        <row r="355">
          <cell r="D355" t="str">
            <v>Iberdrola, S.A.</v>
          </cell>
          <cell r="E355" t="str">
            <v>Gas</v>
          </cell>
          <cell r="G355" t="str">
            <v>NA</v>
          </cell>
          <cell r="H355" t="str">
            <v>Merchant Unregulated</v>
          </cell>
        </row>
        <row r="356">
          <cell r="D356" t="str">
            <v>Archer-Daniels-Midland Company</v>
          </cell>
          <cell r="E356" t="str">
            <v>Coal</v>
          </cell>
          <cell r="G356" t="str">
            <v>NA</v>
          </cell>
          <cell r="H356" t="str">
            <v>Merchant Unregulated</v>
          </cell>
        </row>
        <row r="357">
          <cell r="D357" t="str">
            <v>Hoku Corporation</v>
          </cell>
          <cell r="E357" t="str">
            <v>Solar</v>
          </cell>
          <cell r="G357" t="str">
            <v>NA</v>
          </cell>
          <cell r="H357" t="str">
            <v>Merchant Unregulated</v>
          </cell>
        </row>
        <row r="358">
          <cell r="D358" t="str">
            <v>Lyondell Chemical Company</v>
          </cell>
          <cell r="E358" t="str">
            <v>Other Nonrenewable</v>
          </cell>
          <cell r="G358">
            <v>240117</v>
          </cell>
          <cell r="H358" t="str">
            <v>Merchant Unregulated</v>
          </cell>
        </row>
        <row r="359">
          <cell r="D359" t="str">
            <v>Waste Management, Inc.</v>
          </cell>
          <cell r="E359" t="str">
            <v>Biomass</v>
          </cell>
          <cell r="G359" t="str">
            <v>NA</v>
          </cell>
          <cell r="H359" t="str">
            <v>Merchant Unregulated</v>
          </cell>
        </row>
        <row r="360">
          <cell r="D360" t="str">
            <v>Arden Solar LLC</v>
          </cell>
          <cell r="E360" t="str">
            <v>Solar</v>
          </cell>
          <cell r="G360" t="str">
            <v>NA</v>
          </cell>
          <cell r="H360" t="str">
            <v>Merchant Unregulated</v>
          </cell>
        </row>
        <row r="361">
          <cell r="D361" t="str">
            <v>Nirma Limited</v>
          </cell>
          <cell r="E361" t="str">
            <v>Coal</v>
          </cell>
          <cell r="G361">
            <v>375840</v>
          </cell>
          <cell r="H361" t="str">
            <v>Merchant Unregulated</v>
          </cell>
        </row>
        <row r="362">
          <cell r="D362" t="str">
            <v>Argyle City of</v>
          </cell>
          <cell r="E362" t="str">
            <v>Oil</v>
          </cell>
          <cell r="G362" t="str">
            <v>NA</v>
          </cell>
          <cell r="H362" t="str">
            <v>Regulated</v>
          </cell>
        </row>
        <row r="363">
          <cell r="D363" t="str">
            <v>Argyle City of</v>
          </cell>
          <cell r="E363" t="str">
            <v>Water</v>
          </cell>
          <cell r="G363" t="str">
            <v>NA</v>
          </cell>
          <cell r="H363" t="str">
            <v>Regulated</v>
          </cell>
        </row>
        <row r="364">
          <cell r="D364" t="str">
            <v>MFP Co III, LLC</v>
          </cell>
          <cell r="E364" t="str">
            <v>Solar</v>
          </cell>
          <cell r="G364" t="str">
            <v>NA</v>
          </cell>
          <cell r="H364" t="str">
            <v>Merchant Unregulated</v>
          </cell>
        </row>
        <row r="365">
          <cell r="D365" t="str">
            <v>Entergy Corporation</v>
          </cell>
          <cell r="E365" t="str">
            <v>Nuclear</v>
          </cell>
          <cell r="G365">
            <v>15493131</v>
          </cell>
          <cell r="H365" t="str">
            <v>Regulated</v>
          </cell>
        </row>
        <row r="366">
          <cell r="D366" t="str">
            <v>Potlatch Corporation</v>
          </cell>
          <cell r="E366" t="str">
            <v>Biomass</v>
          </cell>
          <cell r="G366" t="str">
            <v>NA</v>
          </cell>
          <cell r="H366" t="str">
            <v>Merchant Unregulated</v>
          </cell>
        </row>
        <row r="367">
          <cell r="D367" t="str">
            <v>Arkansas Electric Cooperative Corp.</v>
          </cell>
          <cell r="E367" t="str">
            <v>Water</v>
          </cell>
          <cell r="G367">
            <v>273562</v>
          </cell>
          <cell r="H367" t="str">
            <v>Merchant Unregulated</v>
          </cell>
        </row>
        <row r="368">
          <cell r="D368" t="str">
            <v>Columbia Energy Partners, LLC</v>
          </cell>
          <cell r="E368" t="str">
            <v>Solar</v>
          </cell>
          <cell r="G368" t="str">
            <v>NA</v>
          </cell>
          <cell r="H368" t="str">
            <v>Merchant Unregulated</v>
          </cell>
        </row>
        <row r="369">
          <cell r="D369" t="str">
            <v>Highstar Capital LP</v>
          </cell>
          <cell r="E369" t="str">
            <v>Gas</v>
          </cell>
          <cell r="G369">
            <v>1734610</v>
          </cell>
          <cell r="H369" t="str">
            <v>Merchant Unregulated</v>
          </cell>
        </row>
        <row r="370">
          <cell r="D370" t="str">
            <v>LS Power Group</v>
          </cell>
          <cell r="E370" t="str">
            <v>Solar</v>
          </cell>
          <cell r="G370" t="str">
            <v>NA</v>
          </cell>
          <cell r="H370" t="str">
            <v>Merchant Unregulated</v>
          </cell>
        </row>
        <row r="371">
          <cell r="D371" t="str">
            <v>EDP - Energias de Portugal SA</v>
          </cell>
          <cell r="E371" t="str">
            <v>Wind</v>
          </cell>
          <cell r="G371" t="str">
            <v>NA</v>
          </cell>
          <cell r="H371" t="str">
            <v>Merchant Unregulated</v>
          </cell>
        </row>
        <row r="372">
          <cell r="D372" t="str">
            <v>PARPÚBLICA - Participações Públicas (SGPS), S.A.</v>
          </cell>
          <cell r="E372" t="str">
            <v>Wind</v>
          </cell>
          <cell r="G372" t="str">
            <v>NA</v>
          </cell>
          <cell r="H372" t="str">
            <v>Merchant Unregulated</v>
          </cell>
        </row>
        <row r="373">
          <cell r="D373" t="str">
            <v>HidroCantábrico Energia S.A.</v>
          </cell>
          <cell r="E373" t="str">
            <v>Wind</v>
          </cell>
          <cell r="G373" t="str">
            <v>NA</v>
          </cell>
          <cell r="H373" t="str">
            <v>Merchant Unregulated</v>
          </cell>
        </row>
        <row r="374">
          <cell r="D374" t="str">
            <v>China Three Gorges Corporation</v>
          </cell>
          <cell r="E374" t="str">
            <v>Wind</v>
          </cell>
          <cell r="G374" t="str">
            <v>NA</v>
          </cell>
          <cell r="H374" t="str">
            <v>Merchant Unregulated</v>
          </cell>
        </row>
        <row r="375">
          <cell r="D375" t="str">
            <v>EDP Renováveis</v>
          </cell>
          <cell r="E375" t="str">
            <v>Wind</v>
          </cell>
          <cell r="G375" t="str">
            <v>NA</v>
          </cell>
          <cell r="H375" t="str">
            <v>Merchant Unregulated</v>
          </cell>
        </row>
        <row r="376">
          <cell r="D376" t="str">
            <v>AES Corporation</v>
          </cell>
          <cell r="E376" t="str">
            <v>Wind</v>
          </cell>
          <cell r="G376">
            <v>248241</v>
          </cell>
          <cell r="H376" t="str">
            <v>Merchant Unregulated</v>
          </cell>
        </row>
        <row r="377">
          <cell r="D377" t="str">
            <v>GDF Suez SA</v>
          </cell>
          <cell r="E377" t="str">
            <v>Gas</v>
          </cell>
          <cell r="G377">
            <v>187215</v>
          </cell>
          <cell r="H377" t="str">
            <v>Merchant Unregulated</v>
          </cell>
        </row>
        <row r="378">
          <cell r="D378" t="str">
            <v>Armstrong Hardwood Flooring Company</v>
          </cell>
          <cell r="E378" t="str">
            <v>Biomass</v>
          </cell>
          <cell r="G378" t="str">
            <v>NA</v>
          </cell>
          <cell r="H378" t="str">
            <v>Merchant Unregulated</v>
          </cell>
        </row>
        <row r="379">
          <cell r="D379" t="str">
            <v>Strata Solar LLC</v>
          </cell>
          <cell r="E379" t="str">
            <v>Solar</v>
          </cell>
          <cell r="G379" t="str">
            <v>NA</v>
          </cell>
          <cell r="H379" t="str">
            <v>Merchant Unregulated</v>
          </cell>
        </row>
        <row r="380">
          <cell r="D380" t="str">
            <v>Arnold Village of</v>
          </cell>
          <cell r="E380" t="str">
            <v>Oil</v>
          </cell>
          <cell r="G380" t="str">
            <v>NA</v>
          </cell>
          <cell r="H380" t="str">
            <v>Regulated</v>
          </cell>
        </row>
        <row r="381">
          <cell r="D381" t="str">
            <v>Gaz Métro Limited Partnership</v>
          </cell>
          <cell r="E381" t="str">
            <v>Water</v>
          </cell>
          <cell r="G381" t="str">
            <v>NA</v>
          </cell>
          <cell r="H381" t="str">
            <v>Regulated</v>
          </cell>
        </row>
        <row r="382">
          <cell r="D382" t="str">
            <v>Arnold Windfarm LLC</v>
          </cell>
          <cell r="E382" t="str">
            <v>Wind</v>
          </cell>
          <cell r="G382" t="str">
            <v>NA</v>
          </cell>
          <cell r="H382" t="str">
            <v>Merchant Unregulated</v>
          </cell>
        </row>
        <row r="383">
          <cell r="D383" t="str">
            <v>Renewable World Energies, LLC</v>
          </cell>
          <cell r="E383" t="str">
            <v>Water</v>
          </cell>
          <cell r="G383" t="str">
            <v>NA</v>
          </cell>
          <cell r="H383" t="str">
            <v>Merchant Unregulated</v>
          </cell>
        </row>
        <row r="384">
          <cell r="D384" t="str">
            <v>Brookfield Renewable Energy Partners L.P.</v>
          </cell>
          <cell r="E384" t="str">
            <v>Wind</v>
          </cell>
          <cell r="G384" t="str">
            <v>NA</v>
          </cell>
          <cell r="H384" t="str">
            <v>Merchant Unregulated</v>
          </cell>
        </row>
        <row r="385">
          <cell r="D385" t="str">
            <v>Brookfield Asset Management Inc.</v>
          </cell>
          <cell r="E385" t="str">
            <v>Wind</v>
          </cell>
          <cell r="G385" t="str">
            <v>NA</v>
          </cell>
          <cell r="H385" t="str">
            <v>Merchant Unregulated</v>
          </cell>
        </row>
        <row r="386">
          <cell r="D386" t="str">
            <v>Great River Energy</v>
          </cell>
          <cell r="E386" t="str">
            <v>Oil</v>
          </cell>
          <cell r="G386" t="str">
            <v>NA</v>
          </cell>
          <cell r="H386" t="str">
            <v>Merchant Unregulated</v>
          </cell>
        </row>
        <row r="387">
          <cell r="D387" t="str">
            <v>Big Bend Irrigation District</v>
          </cell>
          <cell r="E387" t="str">
            <v>Water</v>
          </cell>
          <cell r="G387" t="str">
            <v>NA</v>
          </cell>
          <cell r="H387" t="str">
            <v>Merchant Unregulated</v>
          </cell>
        </row>
        <row r="388">
          <cell r="D388" t="str">
            <v>Wilder Irrigation District</v>
          </cell>
          <cell r="E388" t="str">
            <v>Water</v>
          </cell>
          <cell r="G388" t="str">
            <v>NA</v>
          </cell>
          <cell r="H388" t="str">
            <v>Merchant Unregulated</v>
          </cell>
        </row>
        <row r="389">
          <cell r="D389" t="str">
            <v>New York Irrigation District</v>
          </cell>
          <cell r="E389" t="str">
            <v>Water</v>
          </cell>
          <cell r="G389" t="str">
            <v>NA</v>
          </cell>
          <cell r="H389" t="str">
            <v>Merchant Unregulated</v>
          </cell>
        </row>
        <row r="390">
          <cell r="D390" t="str">
            <v>Nampa &amp; Meridian Irrigation District</v>
          </cell>
          <cell r="E390" t="str">
            <v>Water</v>
          </cell>
          <cell r="G390" t="str">
            <v>NA</v>
          </cell>
          <cell r="H390" t="str">
            <v>Merchant Unregulated</v>
          </cell>
        </row>
        <row r="391">
          <cell r="D391" t="str">
            <v>Boise-Kuna Irrigation District</v>
          </cell>
          <cell r="E391" t="str">
            <v>Water</v>
          </cell>
          <cell r="G391" t="str">
            <v>NA</v>
          </cell>
          <cell r="H391" t="str">
            <v>Merchant Unregulated</v>
          </cell>
        </row>
        <row r="392">
          <cell r="D392" t="str">
            <v>American Electric Power Company, Inc.</v>
          </cell>
          <cell r="E392" t="str">
            <v>Gas</v>
          </cell>
          <cell r="G392">
            <v>40092</v>
          </cell>
          <cell r="H392" t="str">
            <v>Regulated</v>
          </cell>
        </row>
        <row r="393">
          <cell r="D393" t="str">
            <v>NRG Energy, Inc.</v>
          </cell>
          <cell r="E393" t="str">
            <v>Gas</v>
          </cell>
          <cell r="G393">
            <v>1653171</v>
          </cell>
          <cell r="H393" t="str">
            <v>Merchant Unregulated</v>
          </cell>
        </row>
        <row r="394">
          <cell r="D394" t="str">
            <v>NRG Energy, Inc.</v>
          </cell>
          <cell r="E394" t="str">
            <v>Gas</v>
          </cell>
          <cell r="G394">
            <v>1635</v>
          </cell>
          <cell r="H394" t="str">
            <v>Merchant Unregulated</v>
          </cell>
        </row>
        <row r="395">
          <cell r="D395" t="str">
            <v>Mid-Kansas Electric Company, LLC</v>
          </cell>
          <cell r="E395" t="str">
            <v>Gas</v>
          </cell>
          <cell r="G395" t="str">
            <v>NA</v>
          </cell>
          <cell r="H395" t="str">
            <v>Merchant Unregulated</v>
          </cell>
        </row>
        <row r="396">
          <cell r="D396" t="str">
            <v>CPS Energy</v>
          </cell>
          <cell r="E396" t="str">
            <v>Gas</v>
          </cell>
          <cell r="G396">
            <v>1853358</v>
          </cell>
          <cell r="H396" t="str">
            <v>Regulated</v>
          </cell>
        </row>
        <row r="397">
          <cell r="D397" t="str">
            <v>Basin Electric Power Cooperative</v>
          </cell>
          <cell r="E397" t="str">
            <v>Gas</v>
          </cell>
          <cell r="G397" t="str">
            <v>NA</v>
          </cell>
          <cell r="H397" t="str">
            <v>Merchant Unregulated</v>
          </cell>
        </row>
        <row r="398">
          <cell r="D398" t="str">
            <v>SunEdison, Inc.</v>
          </cell>
          <cell r="E398" t="str">
            <v>Solar</v>
          </cell>
          <cell r="G398" t="str">
            <v>NA</v>
          </cell>
          <cell r="H398" t="str">
            <v>Merchant Unregulated</v>
          </cell>
        </row>
        <row r="399">
          <cell r="D399" t="str">
            <v>Tallahassee City of</v>
          </cell>
          <cell r="E399" t="str">
            <v>Gas</v>
          </cell>
          <cell r="G399">
            <v>109305</v>
          </cell>
          <cell r="H399" t="str">
            <v>Regulated</v>
          </cell>
        </row>
        <row r="400">
          <cell r="D400" t="str">
            <v>Tallahassee City of</v>
          </cell>
          <cell r="E400" t="str">
            <v>Gas</v>
          </cell>
          <cell r="G400">
            <v>76159</v>
          </cell>
          <cell r="H400" t="str">
            <v>Regulated</v>
          </cell>
        </row>
        <row r="401">
          <cell r="D401" t="str">
            <v>Tallahassee City of</v>
          </cell>
          <cell r="E401" t="str">
            <v>Gas</v>
          </cell>
          <cell r="G401">
            <v>1248112</v>
          </cell>
          <cell r="H401" t="str">
            <v>Regulated</v>
          </cell>
        </row>
        <row r="402">
          <cell r="D402" t="str">
            <v>Empire District Electric Company</v>
          </cell>
          <cell r="E402" t="str">
            <v>Coal</v>
          </cell>
          <cell r="G402">
            <v>1167969</v>
          </cell>
          <cell r="H402" t="str">
            <v>Regulated</v>
          </cell>
        </row>
        <row r="403">
          <cell r="D403" t="str">
            <v>Asbury Park Press, Inc.</v>
          </cell>
          <cell r="E403" t="str">
            <v>Gas</v>
          </cell>
          <cell r="G403" t="str">
            <v>NA</v>
          </cell>
          <cell r="H403" t="str">
            <v>Merchant Unregulated</v>
          </cell>
        </row>
        <row r="404">
          <cell r="D404" t="str">
            <v>Gaz Métro Limited Partnership</v>
          </cell>
          <cell r="E404" t="str">
            <v>Oil</v>
          </cell>
          <cell r="G404" t="str">
            <v>NA</v>
          </cell>
          <cell r="H404" t="str">
            <v>Regulated</v>
          </cell>
        </row>
        <row r="405">
          <cell r="D405" t="str">
            <v>Domtar Corp.</v>
          </cell>
          <cell r="E405" t="str">
            <v>Biomass</v>
          </cell>
          <cell r="G405">
            <v>813625</v>
          </cell>
          <cell r="H405" t="str">
            <v>Merchant Unregulated</v>
          </cell>
        </row>
        <row r="406">
          <cell r="D406" t="str">
            <v>Duke Energy Corporation</v>
          </cell>
          <cell r="E406" t="str">
            <v>Coal</v>
          </cell>
          <cell r="G406">
            <v>804613</v>
          </cell>
          <cell r="H406" t="str">
            <v>Regulated</v>
          </cell>
        </row>
        <row r="407">
          <cell r="D407" t="str">
            <v>Duke Energy Corporation</v>
          </cell>
          <cell r="E407" t="str">
            <v>Gas</v>
          </cell>
          <cell r="G407">
            <v>87782</v>
          </cell>
          <cell r="H407" t="str">
            <v>Regulated</v>
          </cell>
        </row>
        <row r="408">
          <cell r="D408" t="str">
            <v>Riverstone Holdings LLC</v>
          </cell>
          <cell r="E408" t="str">
            <v>Biomass</v>
          </cell>
          <cell r="G408" t="str">
            <v>NA</v>
          </cell>
          <cell r="H408" t="str">
            <v>Merchant Unregulated</v>
          </cell>
        </row>
        <row r="409">
          <cell r="D409" t="str">
            <v>Ashland City of KS</v>
          </cell>
          <cell r="E409" t="str">
            <v>Oil</v>
          </cell>
          <cell r="G409" t="str">
            <v>NA</v>
          </cell>
          <cell r="H409" t="str">
            <v>Regulated</v>
          </cell>
        </row>
        <row r="410">
          <cell r="D410" t="str">
            <v>Ashland City of OR</v>
          </cell>
          <cell r="E410" t="str">
            <v>Solar</v>
          </cell>
          <cell r="G410" t="str">
            <v>NA</v>
          </cell>
          <cell r="H410" t="str">
            <v>Regulated</v>
          </cell>
        </row>
        <row r="411">
          <cell r="D411" t="str">
            <v>New York Power Authority</v>
          </cell>
          <cell r="E411" t="str">
            <v>Water</v>
          </cell>
          <cell r="G411" t="str">
            <v>NA</v>
          </cell>
          <cell r="H411" t="str">
            <v>Merchant Unregulated</v>
          </cell>
        </row>
        <row r="412">
          <cell r="D412" t="str">
            <v>FirstEnergy Corp.</v>
          </cell>
          <cell r="E412" t="str">
            <v>Coal</v>
          </cell>
          <cell r="G412">
            <v>248112</v>
          </cell>
          <cell r="H412" t="str">
            <v>Merchant Unregulated</v>
          </cell>
        </row>
        <row r="413">
          <cell r="D413" t="str">
            <v>GDF Suez SA</v>
          </cell>
          <cell r="E413" t="str">
            <v>Gas</v>
          </cell>
          <cell r="G413" t="str">
            <v>NA</v>
          </cell>
          <cell r="H413" t="str">
            <v>Merchant Unregulated</v>
          </cell>
        </row>
        <row r="414">
          <cell r="D414" t="str">
            <v>Duke Energy Corporation</v>
          </cell>
          <cell r="E414" t="str">
            <v>Gas</v>
          </cell>
          <cell r="G414" t="str">
            <v>NA</v>
          </cell>
          <cell r="H414" t="str">
            <v>Merchant Unregulated</v>
          </cell>
        </row>
        <row r="415">
          <cell r="D415" t="str">
            <v>NextEra Energy, Inc.</v>
          </cell>
          <cell r="E415" t="str">
            <v>Wind</v>
          </cell>
          <cell r="G415">
            <v>497409</v>
          </cell>
          <cell r="H415" t="str">
            <v>Merchant Unregulated</v>
          </cell>
        </row>
        <row r="416">
          <cell r="D416" t="str">
            <v>Otter Tail Corporation</v>
          </cell>
          <cell r="E416" t="str">
            <v>Wind</v>
          </cell>
          <cell r="G416">
            <v>154883</v>
          </cell>
          <cell r="H416" t="str">
            <v>Regulated</v>
          </cell>
        </row>
        <row r="417">
          <cell r="D417" t="str">
            <v>NextEra Energy, Inc.</v>
          </cell>
          <cell r="E417" t="str">
            <v>Wind</v>
          </cell>
          <cell r="G417">
            <v>401882</v>
          </cell>
          <cell r="H417" t="str">
            <v>Merchant Unregulated</v>
          </cell>
        </row>
        <row r="418">
          <cell r="D418" t="str">
            <v>NextEra Energy, Inc.</v>
          </cell>
          <cell r="E418" t="str">
            <v>Wind</v>
          </cell>
          <cell r="G418">
            <v>204982</v>
          </cell>
          <cell r="H418" t="str">
            <v>Merchant Unregulated</v>
          </cell>
        </row>
        <row r="419">
          <cell r="D419" t="str">
            <v>Berkshire Hathaway Inc.</v>
          </cell>
          <cell r="E419" t="str">
            <v>Water</v>
          </cell>
          <cell r="G419">
            <v>1709</v>
          </cell>
          <cell r="H419" t="str">
            <v>Regulated</v>
          </cell>
        </row>
        <row r="420">
          <cell r="D420" t="str">
            <v>MidAmerican Energy Holdings Company</v>
          </cell>
          <cell r="E420" t="str">
            <v>Water</v>
          </cell>
          <cell r="G420">
            <v>194</v>
          </cell>
          <cell r="H420" t="str">
            <v>Regulated</v>
          </cell>
        </row>
        <row r="421">
          <cell r="D421" t="str">
            <v>Emera Incorporated</v>
          </cell>
          <cell r="E421" t="str">
            <v>Water</v>
          </cell>
          <cell r="G421" t="str">
            <v>NA</v>
          </cell>
          <cell r="H421" t="str">
            <v>Merchant Unregulated</v>
          </cell>
        </row>
        <row r="422">
          <cell r="D422" t="str">
            <v>Algonquin Power &amp; Utilities Corp.</v>
          </cell>
          <cell r="E422" t="str">
            <v>Water</v>
          </cell>
          <cell r="G422" t="str">
            <v>NA</v>
          </cell>
          <cell r="H422" t="str">
            <v>Merchant Unregulated</v>
          </cell>
        </row>
        <row r="423">
          <cell r="D423" t="str">
            <v>GDF Suez SA</v>
          </cell>
          <cell r="E423" t="str">
            <v>Gas</v>
          </cell>
          <cell r="G423">
            <v>2271634</v>
          </cell>
          <cell r="H423" t="str">
            <v>Merchant Unregulated</v>
          </cell>
        </row>
        <row r="424">
          <cell r="D424" t="str">
            <v>Caisse de dépôt et placement du Québec</v>
          </cell>
          <cell r="E424" t="str">
            <v>Gas</v>
          </cell>
          <cell r="G424">
            <v>1736</v>
          </cell>
          <cell r="H424" t="str">
            <v>Merchant Unregulated</v>
          </cell>
        </row>
        <row r="425">
          <cell r="D425" t="str">
            <v>EIF Management, LLC</v>
          </cell>
          <cell r="E425" t="str">
            <v>Gas</v>
          </cell>
          <cell r="G425">
            <v>34733</v>
          </cell>
          <cell r="H425" t="str">
            <v>Merchant Unregulated</v>
          </cell>
        </row>
        <row r="426">
          <cell r="D426" t="str">
            <v>JEMB/Harbert Astoria Holdings LLC</v>
          </cell>
          <cell r="E426" t="str">
            <v>Gas</v>
          </cell>
          <cell r="G426">
            <v>435918</v>
          </cell>
          <cell r="H426" t="str">
            <v>Merchant Unregulated</v>
          </cell>
        </row>
        <row r="427">
          <cell r="D427" t="str">
            <v>SNC-Lavalin Group Inc.</v>
          </cell>
          <cell r="E427" t="str">
            <v>Gas</v>
          </cell>
          <cell r="G427">
            <v>729425</v>
          </cell>
          <cell r="H427" t="str">
            <v>Merchant Unregulated</v>
          </cell>
        </row>
        <row r="428">
          <cell r="D428" t="str">
            <v>JEMB/Harbert Astoria Holdings LLC</v>
          </cell>
          <cell r="E428" t="str">
            <v>Gas</v>
          </cell>
          <cell r="G428">
            <v>448949</v>
          </cell>
          <cell r="H428" t="str">
            <v>Merchant Unregulated</v>
          </cell>
        </row>
        <row r="429">
          <cell r="D429" t="str">
            <v>EIF Management, LLC</v>
          </cell>
          <cell r="E429" t="str">
            <v>Gas</v>
          </cell>
          <cell r="G429">
            <v>1154442</v>
          </cell>
          <cell r="H429" t="str">
            <v>Merchant Unregulated</v>
          </cell>
        </row>
        <row r="430">
          <cell r="D430" t="str">
            <v>GDF Suez SA</v>
          </cell>
          <cell r="E430" t="str">
            <v>Gas</v>
          </cell>
          <cell r="G430">
            <v>962038</v>
          </cell>
          <cell r="H430" t="str">
            <v>Merchant Unregulated</v>
          </cell>
        </row>
        <row r="431">
          <cell r="D431" t="str">
            <v>SNC-Lavalin Group Inc.</v>
          </cell>
          <cell r="E431" t="str">
            <v>Gas</v>
          </cell>
          <cell r="G431">
            <v>641356</v>
          </cell>
          <cell r="H431" t="str">
            <v>Merchant Unregulated</v>
          </cell>
        </row>
        <row r="432">
          <cell r="D432" t="str">
            <v>NRG Energy, Inc.</v>
          </cell>
          <cell r="E432" t="str">
            <v>Gas</v>
          </cell>
          <cell r="G432">
            <v>94135</v>
          </cell>
          <cell r="H432" t="str">
            <v>Merchant Unregulated</v>
          </cell>
        </row>
        <row r="433">
          <cell r="D433" t="str">
            <v>US Power Generating Company</v>
          </cell>
          <cell r="E433" t="str">
            <v>Oil</v>
          </cell>
          <cell r="G433">
            <v>1344011</v>
          </cell>
          <cell r="H433" t="str">
            <v>Merchant Unregulated</v>
          </cell>
        </row>
        <row r="434">
          <cell r="D434" t="str">
            <v>US Power Generating Company</v>
          </cell>
          <cell r="E434" t="str">
            <v>Gas</v>
          </cell>
          <cell r="G434">
            <v>1504</v>
          </cell>
          <cell r="H434" t="str">
            <v>Merchant Unregulated</v>
          </cell>
        </row>
        <row r="435">
          <cell r="D435" t="str">
            <v>Arizona State University</v>
          </cell>
          <cell r="E435" t="str">
            <v>Gas</v>
          </cell>
          <cell r="G435" t="str">
            <v>NA</v>
          </cell>
          <cell r="H435" t="str">
            <v>Merchant Unregulated</v>
          </cell>
        </row>
        <row r="436">
          <cell r="D436" t="str">
            <v>San Francisco Giants</v>
          </cell>
          <cell r="E436" t="str">
            <v>Solar</v>
          </cell>
          <cell r="G436">
            <v>0</v>
          </cell>
          <cell r="H436" t="str">
            <v>Regulated</v>
          </cell>
        </row>
        <row r="437">
          <cell r="D437" t="str">
            <v>PG&amp;E Corporation</v>
          </cell>
          <cell r="E437" t="str">
            <v>Solar</v>
          </cell>
          <cell r="G437">
            <v>0</v>
          </cell>
          <cell r="H437" t="str">
            <v>Regulated</v>
          </cell>
        </row>
        <row r="438">
          <cell r="D438" t="str">
            <v>Montauk Energy Holdings, LLC</v>
          </cell>
          <cell r="E438" t="str">
            <v>Biomass</v>
          </cell>
          <cell r="G438" t="str">
            <v>NA</v>
          </cell>
          <cell r="H438" t="str">
            <v>Merchant Unregulated</v>
          </cell>
        </row>
        <row r="439">
          <cell r="D439" t="str">
            <v>Hosken Consolidated Investments Limited</v>
          </cell>
          <cell r="E439" t="str">
            <v>Biomass</v>
          </cell>
          <cell r="G439" t="str">
            <v>NA</v>
          </cell>
          <cell r="H439" t="str">
            <v>Merchant Unregulated</v>
          </cell>
        </row>
        <row r="440">
          <cell r="D440" t="str">
            <v>MACH Gen LLC</v>
          </cell>
          <cell r="E440" t="str">
            <v>Gas</v>
          </cell>
          <cell r="G440">
            <v>5730239</v>
          </cell>
          <cell r="H440" t="str">
            <v>Merchant Unregulated</v>
          </cell>
        </row>
        <row r="441">
          <cell r="D441" t="str">
            <v>Athens Regional Health Services, Inc.</v>
          </cell>
          <cell r="E441" t="str">
            <v>Oil</v>
          </cell>
          <cell r="G441" t="str">
            <v>NA</v>
          </cell>
          <cell r="H441" t="str">
            <v>Merchant Unregulated</v>
          </cell>
        </row>
        <row r="442">
          <cell r="D442" t="str">
            <v>Atlanta Gift Mart, LP</v>
          </cell>
          <cell r="E442" t="str">
            <v>Oil</v>
          </cell>
          <cell r="G442" t="str">
            <v>NA</v>
          </cell>
          <cell r="H442" t="str">
            <v>Merchant Unregulated</v>
          </cell>
        </row>
        <row r="443">
          <cell r="D443" t="str">
            <v>Atlantic Municipal Utilities</v>
          </cell>
          <cell r="E443" t="str">
            <v>Gas</v>
          </cell>
          <cell r="G443" t="str">
            <v>NA</v>
          </cell>
          <cell r="H443" t="str">
            <v>Regulated</v>
          </cell>
        </row>
        <row r="444">
          <cell r="D444" t="str">
            <v>Pepco Holdings, Inc.</v>
          </cell>
          <cell r="E444" t="str">
            <v>Solar</v>
          </cell>
          <cell r="G444" t="str">
            <v>NA</v>
          </cell>
          <cell r="H444" t="str">
            <v>Merchant Unregulated</v>
          </cell>
        </row>
        <row r="445">
          <cell r="D445" t="str">
            <v>Sustainable Power Group</v>
          </cell>
          <cell r="E445" t="str">
            <v>Solar</v>
          </cell>
          <cell r="G445" t="str">
            <v>NA</v>
          </cell>
          <cell r="H445" t="str">
            <v>Merchant Unregulated</v>
          </cell>
        </row>
        <row r="446">
          <cell r="D446" t="str">
            <v>Atlantic Municipal Utilities</v>
          </cell>
          <cell r="E446" t="str">
            <v>Oil</v>
          </cell>
          <cell r="G446" t="str">
            <v>NA</v>
          </cell>
          <cell r="H446" t="str">
            <v>Regulated</v>
          </cell>
        </row>
        <row r="447">
          <cell r="D447" t="str">
            <v>Atmos Energy Corporation</v>
          </cell>
          <cell r="E447" t="str">
            <v>Gas</v>
          </cell>
          <cell r="G447" t="str">
            <v>NA</v>
          </cell>
          <cell r="H447" t="str">
            <v>Merchant Unregulated</v>
          </cell>
        </row>
        <row r="448">
          <cell r="D448" t="str">
            <v>North Slope Borough Power and Light</v>
          </cell>
          <cell r="E448" t="str">
            <v>Oil</v>
          </cell>
          <cell r="G448" t="str">
            <v>NA</v>
          </cell>
          <cell r="H448" t="str">
            <v>Regulated</v>
          </cell>
        </row>
        <row r="449">
          <cell r="D449" t="str">
            <v>Entergy Corporation</v>
          </cell>
          <cell r="E449" t="str">
            <v>Gas</v>
          </cell>
          <cell r="G449">
            <v>1931407</v>
          </cell>
          <cell r="H449" t="str">
            <v>Regulated</v>
          </cell>
        </row>
        <row r="450">
          <cell r="D450" t="str">
            <v>Attica City of</v>
          </cell>
          <cell r="E450" t="str">
            <v>Oil</v>
          </cell>
          <cell r="G450" t="str">
            <v>NA</v>
          </cell>
          <cell r="H450" t="str">
            <v>Regulated</v>
          </cell>
        </row>
        <row r="451">
          <cell r="D451" t="str">
            <v>Siemens Industry Inc</v>
          </cell>
          <cell r="E451" t="str">
            <v>Solar</v>
          </cell>
          <cell r="G451" t="str">
            <v>NA</v>
          </cell>
          <cell r="H451" t="str">
            <v>Merchant Unregulated</v>
          </cell>
        </row>
        <row r="452">
          <cell r="D452" t="str">
            <v>Samsung C&amp;T America, Inc</v>
          </cell>
          <cell r="E452" t="str">
            <v>Solar</v>
          </cell>
          <cell r="G452" t="str">
            <v>NA</v>
          </cell>
          <cell r="H452" t="str">
            <v>Merchant Unregulated</v>
          </cell>
        </row>
        <row r="453">
          <cell r="D453" t="str">
            <v>Solar Managers, LLC</v>
          </cell>
          <cell r="E453" t="str">
            <v>Solar</v>
          </cell>
          <cell r="G453" t="str">
            <v>NA</v>
          </cell>
          <cell r="H453" t="str">
            <v>Merchant Unregulated</v>
          </cell>
        </row>
        <row r="454">
          <cell r="D454" t="str">
            <v>Renewable World Energies, LLC</v>
          </cell>
          <cell r="E454" t="str">
            <v>Water</v>
          </cell>
          <cell r="G454" t="str">
            <v>NA</v>
          </cell>
          <cell r="H454" t="str">
            <v>Merchant Unregulated</v>
          </cell>
        </row>
        <row r="455">
          <cell r="D455" t="str">
            <v>Auburn Board of Public Works</v>
          </cell>
          <cell r="E455" t="str">
            <v>Gas</v>
          </cell>
          <cell r="G455" t="str">
            <v>NA</v>
          </cell>
          <cell r="H455" t="str">
            <v>Regulated</v>
          </cell>
        </row>
        <row r="456">
          <cell r="D456" t="str">
            <v>Patterson Farms, Inc.</v>
          </cell>
          <cell r="E456" t="str">
            <v>Biomass</v>
          </cell>
          <cell r="G456" t="str">
            <v>NA</v>
          </cell>
          <cell r="H456" t="str">
            <v>Merchant Unregulated</v>
          </cell>
        </row>
        <row r="457">
          <cell r="D457" t="str">
            <v>Iberdrola, S.A.</v>
          </cell>
          <cell r="E457" t="str">
            <v>Gas</v>
          </cell>
          <cell r="G457">
            <v>202</v>
          </cell>
          <cell r="H457" t="str">
            <v>Regulated</v>
          </cell>
        </row>
        <row r="458">
          <cell r="D458" t="str">
            <v>QUG Management</v>
          </cell>
          <cell r="E458" t="str">
            <v>Gas</v>
          </cell>
          <cell r="G458" t="str">
            <v>NA</v>
          </cell>
          <cell r="H458" t="str">
            <v>Merchant Unregulated</v>
          </cell>
        </row>
        <row r="459">
          <cell r="D459" t="str">
            <v>Canada Pension Plan Investment Board</v>
          </cell>
          <cell r="E459" t="str">
            <v>Gas</v>
          </cell>
          <cell r="G459" t="str">
            <v>NA</v>
          </cell>
          <cell r="H459" t="str">
            <v>Merchant Unregulated</v>
          </cell>
        </row>
        <row r="460">
          <cell r="D460" t="str">
            <v>Quantum Energy Partners</v>
          </cell>
          <cell r="E460" t="str">
            <v>Gas</v>
          </cell>
          <cell r="G460" t="str">
            <v>NA</v>
          </cell>
          <cell r="H460" t="str">
            <v>Merchant Unregulated</v>
          </cell>
        </row>
        <row r="461">
          <cell r="D461" t="str">
            <v>Calpine Corporation</v>
          </cell>
          <cell r="E461" t="str">
            <v>Gas</v>
          </cell>
          <cell r="G461" t="str">
            <v>NA</v>
          </cell>
          <cell r="H461" t="str">
            <v>Merchant Unregulated</v>
          </cell>
        </row>
        <row r="462">
          <cell r="D462" t="str">
            <v>Ameren Corporation</v>
          </cell>
          <cell r="E462" t="str">
            <v>Gas</v>
          </cell>
          <cell r="G462">
            <v>68649</v>
          </cell>
          <cell r="H462" t="str">
            <v>Regulated</v>
          </cell>
        </row>
        <row r="463">
          <cell r="D463" t="str">
            <v>Bryan City of OH</v>
          </cell>
          <cell r="E463" t="str">
            <v>Water</v>
          </cell>
          <cell r="G463" t="str">
            <v>NA</v>
          </cell>
          <cell r="H463" t="str">
            <v>Regulated</v>
          </cell>
        </row>
        <row r="464">
          <cell r="D464" t="str">
            <v>Augusta City of KS</v>
          </cell>
          <cell r="E464" t="str">
            <v>Gas</v>
          </cell>
          <cell r="G464" t="str">
            <v>NA</v>
          </cell>
          <cell r="H464" t="str">
            <v>Regulated</v>
          </cell>
        </row>
        <row r="465">
          <cell r="D465" t="str">
            <v>Augusta City of KS</v>
          </cell>
          <cell r="E465" t="str">
            <v>Gas</v>
          </cell>
          <cell r="G465" t="str">
            <v>NA</v>
          </cell>
          <cell r="H465" t="str">
            <v>Regulated</v>
          </cell>
        </row>
        <row r="466">
          <cell r="D466" t="str">
            <v>International Paper Company</v>
          </cell>
          <cell r="E466" t="str">
            <v>Biomass</v>
          </cell>
          <cell r="G466">
            <v>445570</v>
          </cell>
          <cell r="H466" t="str">
            <v>Merchant Unregulated</v>
          </cell>
        </row>
        <row r="467">
          <cell r="D467" t="str">
            <v>Alaska Energy &amp; Resources Company</v>
          </cell>
          <cell r="E467" t="str">
            <v>Oil</v>
          </cell>
          <cell r="G467">
            <v>767</v>
          </cell>
          <cell r="H467" t="str">
            <v>Regulated</v>
          </cell>
        </row>
        <row r="468">
          <cell r="D468" t="str">
            <v>Alaska Energy &amp; Resources Company</v>
          </cell>
          <cell r="E468" t="str">
            <v>Oil</v>
          </cell>
          <cell r="G468">
            <v>42</v>
          </cell>
          <cell r="H468" t="str">
            <v>Regulated</v>
          </cell>
        </row>
        <row r="469">
          <cell r="D469" t="str">
            <v>NRG Energy, Inc.</v>
          </cell>
          <cell r="E469" t="str">
            <v>Gas</v>
          </cell>
          <cell r="G469" t="str">
            <v>NA</v>
          </cell>
          <cell r="H469" t="str">
            <v>Merchant Unregulated</v>
          </cell>
        </row>
        <row r="470">
          <cell r="D470" t="str">
            <v>Lower Colorado River Authority</v>
          </cell>
          <cell r="E470" t="str">
            <v>Water</v>
          </cell>
          <cell r="G470" t="str">
            <v>NA</v>
          </cell>
          <cell r="H470" t="str">
            <v>Merchant Unregulated</v>
          </cell>
        </row>
        <row r="471">
          <cell r="D471" t="str">
            <v>Austin City of MN</v>
          </cell>
          <cell r="E471" t="str">
            <v>Gas</v>
          </cell>
          <cell r="G471" t="str">
            <v>NA</v>
          </cell>
          <cell r="H471" t="str">
            <v>Regulated</v>
          </cell>
        </row>
        <row r="472">
          <cell r="D472" t="str">
            <v>Austin City of MN</v>
          </cell>
          <cell r="E472" t="str">
            <v>Gas</v>
          </cell>
          <cell r="G472" t="str">
            <v>NA</v>
          </cell>
          <cell r="H472" t="str">
            <v>Regulated</v>
          </cell>
        </row>
        <row r="473">
          <cell r="D473" t="str">
            <v>Waste Management, Inc.</v>
          </cell>
          <cell r="E473" t="str">
            <v>Biomass</v>
          </cell>
          <cell r="G473" t="str">
            <v>NA</v>
          </cell>
          <cell r="H473" t="str">
            <v>Merchant Unregulated</v>
          </cell>
        </row>
        <row r="474">
          <cell r="D474" t="str">
            <v>Austin City of MN</v>
          </cell>
          <cell r="E474" t="str">
            <v>Coal</v>
          </cell>
          <cell r="G474" t="str">
            <v>NA</v>
          </cell>
          <cell r="H474" t="str">
            <v>Regulated</v>
          </cell>
        </row>
        <row r="475">
          <cell r="D475" t="str">
            <v>Navitas Energy, Inc.</v>
          </cell>
          <cell r="E475" t="str">
            <v>Wind</v>
          </cell>
          <cell r="G475" t="str">
            <v>NA</v>
          </cell>
          <cell r="H475" t="str">
            <v>Merchant Unregulated</v>
          </cell>
        </row>
        <row r="476">
          <cell r="D476" t="str">
            <v>Gamesa Corporacion Tecnologica S.A.</v>
          </cell>
          <cell r="E476" t="str">
            <v>Wind</v>
          </cell>
          <cell r="G476" t="str">
            <v>NA</v>
          </cell>
          <cell r="H476" t="str">
            <v>Merchant Unregulated</v>
          </cell>
        </row>
        <row r="477">
          <cell r="D477" t="str">
            <v>Enel S.p.A.</v>
          </cell>
          <cell r="E477" t="str">
            <v>Wind</v>
          </cell>
          <cell r="G477" t="str">
            <v>NA</v>
          </cell>
          <cell r="H477" t="str">
            <v>Merchant Unregulated</v>
          </cell>
        </row>
        <row r="478">
          <cell r="D478" t="str">
            <v>Sempra Energy</v>
          </cell>
          <cell r="E478" t="str">
            <v>Wind</v>
          </cell>
          <cell r="G478">
            <v>1603</v>
          </cell>
          <cell r="H478" t="str">
            <v>Merchant Unregulated</v>
          </cell>
        </row>
        <row r="479">
          <cell r="D479" t="str">
            <v>BP plc</v>
          </cell>
          <cell r="E479" t="str">
            <v>Wind</v>
          </cell>
          <cell r="G479">
            <v>1603</v>
          </cell>
          <cell r="H479" t="str">
            <v>Merchant Unregulated</v>
          </cell>
        </row>
        <row r="480">
          <cell r="D480" t="str">
            <v>Mayo Hydropower LLC</v>
          </cell>
          <cell r="E480" t="str">
            <v>Water</v>
          </cell>
          <cell r="G480" t="str">
            <v>NA</v>
          </cell>
          <cell r="H480" t="str">
            <v>Merchant Unregulated</v>
          </cell>
        </row>
        <row r="481">
          <cell r="D481" t="str">
            <v>NRG Energy, Inc.</v>
          </cell>
          <cell r="E481" t="str">
            <v>Solar</v>
          </cell>
          <cell r="G481" t="str">
            <v>NA</v>
          </cell>
          <cell r="H481" t="str">
            <v>Merchant Unregulated</v>
          </cell>
        </row>
        <row r="482">
          <cell r="D482" t="str">
            <v>NRG Yield, Inc.</v>
          </cell>
          <cell r="E482" t="str">
            <v>Solar</v>
          </cell>
          <cell r="G482" t="str">
            <v>NA</v>
          </cell>
          <cell r="H482" t="str">
            <v>Merchant Unregulated</v>
          </cell>
        </row>
        <row r="483">
          <cell r="D483" t="str">
            <v>NRG Energy, Inc.</v>
          </cell>
          <cell r="E483" t="str">
            <v>Solar</v>
          </cell>
          <cell r="G483" t="str">
            <v>NA</v>
          </cell>
          <cell r="H483" t="str">
            <v>Merchant Unregulated</v>
          </cell>
        </row>
        <row r="484">
          <cell r="D484" t="str">
            <v>Eurus Energy Holdings Corporation</v>
          </cell>
          <cell r="E484" t="str">
            <v>Solar</v>
          </cell>
          <cell r="G484" t="str">
            <v>NA</v>
          </cell>
          <cell r="H484" t="str">
            <v>Merchant Unregulated</v>
          </cell>
        </row>
        <row r="485">
          <cell r="D485" t="str">
            <v>Aventis Pharmaceuticals</v>
          </cell>
          <cell r="E485" t="str">
            <v>Gas</v>
          </cell>
          <cell r="G485" t="str">
            <v>NA</v>
          </cell>
          <cell r="H485" t="str">
            <v>Merchant Unregulated</v>
          </cell>
        </row>
        <row r="486">
          <cell r="D486" t="str">
            <v>Rock Falls City of</v>
          </cell>
          <cell r="E486" t="str">
            <v>Oil</v>
          </cell>
          <cell r="G486" t="str">
            <v>NA</v>
          </cell>
          <cell r="H486" t="str">
            <v>Regulated</v>
          </cell>
        </row>
        <row r="487">
          <cell r="D487" t="str">
            <v>Emera Incorporated</v>
          </cell>
          <cell r="E487" t="str">
            <v>Water</v>
          </cell>
          <cell r="G487" t="str">
            <v>NA</v>
          </cell>
          <cell r="H487" t="str">
            <v>Merchant Unregulated</v>
          </cell>
        </row>
        <row r="488">
          <cell r="D488" t="str">
            <v>Algonquin Power &amp; Utilities Corp.</v>
          </cell>
          <cell r="E488" t="str">
            <v>Water</v>
          </cell>
          <cell r="G488" t="str">
            <v>NA</v>
          </cell>
          <cell r="H488" t="str">
            <v>Merchant Unregulated</v>
          </cell>
        </row>
        <row r="489">
          <cell r="D489" t="str">
            <v>O2 Energies</v>
          </cell>
          <cell r="E489" t="str">
            <v>Solar</v>
          </cell>
          <cell r="G489" t="str">
            <v>NA</v>
          </cell>
          <cell r="H489" t="str">
            <v>Merchant Unregulated</v>
          </cell>
        </row>
        <row r="490">
          <cell r="D490" t="str">
            <v>NRG Energy, Inc.</v>
          </cell>
          <cell r="E490" t="str">
            <v>Coal</v>
          </cell>
          <cell r="G490" t="str">
            <v>NA</v>
          </cell>
          <cell r="H490" t="str">
            <v>Merchant Unregulated</v>
          </cell>
        </row>
        <row r="491">
          <cell r="D491" t="str">
            <v>NRG Energy, Inc.</v>
          </cell>
          <cell r="E491" t="str">
            <v>Oil</v>
          </cell>
          <cell r="G491">
            <v>-22</v>
          </cell>
          <cell r="H491" t="str">
            <v>Merchant Unregulated</v>
          </cell>
        </row>
        <row r="492">
          <cell r="D492" t="str">
            <v>Duke Energy Corporation</v>
          </cell>
          <cell r="E492" t="str">
            <v>Gas</v>
          </cell>
          <cell r="G492">
            <v>239</v>
          </cell>
          <cell r="H492" t="str">
            <v>Regulated</v>
          </cell>
        </row>
        <row r="493">
          <cell r="D493" t="str">
            <v>Wells Fargo &amp; Company</v>
          </cell>
          <cell r="E493" t="str">
            <v>Solar</v>
          </cell>
          <cell r="G493" t="str">
            <v>NA</v>
          </cell>
          <cell r="H493" t="str">
            <v>Merchant Unregulated</v>
          </cell>
        </row>
        <row r="494">
          <cell r="D494" t="str">
            <v>NRG Energy, Inc.</v>
          </cell>
          <cell r="E494" t="str">
            <v>Solar</v>
          </cell>
          <cell r="G494">
            <v>1409</v>
          </cell>
          <cell r="H494" t="str">
            <v>Merchant Unregulated</v>
          </cell>
        </row>
        <row r="495">
          <cell r="D495" t="str">
            <v>NRG Yield, Inc.</v>
          </cell>
          <cell r="E495" t="str">
            <v>Solar</v>
          </cell>
          <cell r="G495">
            <v>742</v>
          </cell>
          <cell r="H495" t="str">
            <v>Merchant Unregulated</v>
          </cell>
        </row>
        <row r="496">
          <cell r="D496" t="str">
            <v>lce House Partners, Inc.</v>
          </cell>
          <cell r="E496" t="str">
            <v>Water</v>
          </cell>
          <cell r="G496" t="str">
            <v>NA</v>
          </cell>
          <cell r="H496" t="str">
            <v>Merchant Unregulated</v>
          </cell>
        </row>
        <row r="497">
          <cell r="D497" t="str">
            <v>Northeast Utilities</v>
          </cell>
          <cell r="E497" t="str">
            <v>Water</v>
          </cell>
          <cell r="G497">
            <v>45856</v>
          </cell>
          <cell r="H497" t="str">
            <v>Regulated</v>
          </cell>
        </row>
        <row r="498">
          <cell r="D498" t="str">
            <v>Brookfield Asset Management Inc.</v>
          </cell>
          <cell r="E498" t="str">
            <v>Water</v>
          </cell>
          <cell r="G498" t="str">
            <v>NA</v>
          </cell>
          <cell r="H498" t="str">
            <v>Regulated</v>
          </cell>
        </row>
        <row r="499">
          <cell r="D499" t="str">
            <v>NewPage Holdings Inc.</v>
          </cell>
          <cell r="E499" t="str">
            <v>Water</v>
          </cell>
          <cell r="G499" t="str">
            <v>NA</v>
          </cell>
          <cell r="H499" t="str">
            <v>Regulated</v>
          </cell>
        </row>
        <row r="500">
          <cell r="D500" t="str">
            <v>Brookfield Asset Management Inc.</v>
          </cell>
          <cell r="E500" t="str">
            <v>Water</v>
          </cell>
          <cell r="G500" t="str">
            <v>NA</v>
          </cell>
          <cell r="H500" t="str">
            <v>Regulated</v>
          </cell>
        </row>
        <row r="501">
          <cell r="D501" t="str">
            <v>Verso Paper Holdings LLC</v>
          </cell>
          <cell r="E501" t="str">
            <v>Water</v>
          </cell>
          <cell r="G501" t="str">
            <v>NA</v>
          </cell>
          <cell r="H501" t="str">
            <v>Regulated</v>
          </cell>
        </row>
        <row r="502">
          <cell r="D502" t="str">
            <v>Northeast Utilities</v>
          </cell>
          <cell r="E502" t="str">
            <v>Water</v>
          </cell>
          <cell r="G502" t="str">
            <v>NA</v>
          </cell>
          <cell r="H502" t="str">
            <v>Regulated</v>
          </cell>
        </row>
        <row r="503">
          <cell r="D503" t="str">
            <v>Pasadena City of</v>
          </cell>
          <cell r="E503" t="str">
            <v>Water</v>
          </cell>
          <cell r="G503" t="str">
            <v>NA</v>
          </cell>
          <cell r="H503" t="str">
            <v>Regulated</v>
          </cell>
        </row>
        <row r="504">
          <cell r="D504" t="str">
            <v>Exelon Corporation</v>
          </cell>
          <cell r="E504" t="str">
            <v>Wind</v>
          </cell>
          <cell r="G504" t="str">
            <v>NA</v>
          </cell>
          <cell r="H504" t="str">
            <v>Merchant Unregulated</v>
          </cell>
        </row>
        <row r="505">
          <cell r="D505" t="str">
            <v>Kathryn Christoffer</v>
          </cell>
          <cell r="E505" t="str">
            <v>Wind</v>
          </cell>
          <cell r="G505" t="str">
            <v>NA</v>
          </cell>
          <cell r="H505" t="str">
            <v>Merchant Unregulated</v>
          </cell>
        </row>
        <row r="506">
          <cell r="D506" t="str">
            <v>Byron Christoffer</v>
          </cell>
          <cell r="E506" t="str">
            <v>Wind</v>
          </cell>
          <cell r="G506" t="str">
            <v>NA</v>
          </cell>
          <cell r="H506" t="str">
            <v>Merchant Unregulated</v>
          </cell>
        </row>
        <row r="507">
          <cell r="D507" t="str">
            <v>B Braun Medical Inc</v>
          </cell>
          <cell r="E507" t="str">
            <v>Gas</v>
          </cell>
          <cell r="G507" t="str">
            <v>NA</v>
          </cell>
          <cell r="H507" t="str">
            <v>Merchant Unregulated</v>
          </cell>
        </row>
        <row r="508">
          <cell r="D508" t="str">
            <v>CMS Energy Corporation</v>
          </cell>
          <cell r="E508" t="str">
            <v>Coal</v>
          </cell>
          <cell r="G508">
            <v>1564326</v>
          </cell>
          <cell r="H508" t="str">
            <v>Regulated</v>
          </cell>
        </row>
        <row r="509">
          <cell r="D509" t="str">
            <v>CMS Energy Corporation</v>
          </cell>
          <cell r="E509" t="str">
            <v>Gas</v>
          </cell>
          <cell r="G509">
            <v>0</v>
          </cell>
          <cell r="H509" t="str">
            <v>Regulated</v>
          </cell>
        </row>
        <row r="510">
          <cell r="D510" t="str">
            <v>Waste Management, Inc.</v>
          </cell>
          <cell r="E510" t="str">
            <v>Biomass</v>
          </cell>
          <cell r="G510" t="str">
            <v>NA</v>
          </cell>
          <cell r="H510" t="str">
            <v>Merchant Unregulated</v>
          </cell>
        </row>
        <row r="511">
          <cell r="D511" t="str">
            <v>EIF Management, LLC</v>
          </cell>
          <cell r="E511" t="str">
            <v>Coal</v>
          </cell>
          <cell r="G511">
            <v>54268</v>
          </cell>
          <cell r="H511" t="str">
            <v>Merchant Unregulated</v>
          </cell>
        </row>
        <row r="512">
          <cell r="D512" t="str">
            <v>J.E.M.B. Family LP</v>
          </cell>
          <cell r="E512" t="str">
            <v>Coal</v>
          </cell>
          <cell r="G512">
            <v>55131</v>
          </cell>
          <cell r="H512" t="str">
            <v>Merchant Unregulated</v>
          </cell>
        </row>
        <row r="513">
          <cell r="D513" t="str">
            <v>Rockland Capital Energy Investments, LLC</v>
          </cell>
          <cell r="E513" t="str">
            <v>Coal</v>
          </cell>
          <cell r="G513">
            <v>8613</v>
          </cell>
          <cell r="H513" t="str">
            <v>Merchant Unregulated</v>
          </cell>
        </row>
        <row r="514">
          <cell r="D514" t="str">
            <v>WE Power Investors LLC</v>
          </cell>
          <cell r="E514" t="str">
            <v>Coal</v>
          </cell>
          <cell r="G514">
            <v>54268</v>
          </cell>
          <cell r="H514" t="str">
            <v>Merchant Unregulated</v>
          </cell>
        </row>
        <row r="515">
          <cell r="D515" t="str">
            <v>J.E.M.B. Family LP</v>
          </cell>
          <cell r="E515" t="str">
            <v>Oil</v>
          </cell>
          <cell r="G515">
            <v>18</v>
          </cell>
          <cell r="H515" t="str">
            <v>Merchant Unregulated</v>
          </cell>
        </row>
        <row r="516">
          <cell r="D516" t="str">
            <v>Rockland Capital Energy Investments, LLC</v>
          </cell>
          <cell r="E516" t="str">
            <v>Oil</v>
          </cell>
          <cell r="G516">
            <v>3</v>
          </cell>
          <cell r="H516" t="str">
            <v>Merchant Unregulated</v>
          </cell>
        </row>
        <row r="517">
          <cell r="D517" t="str">
            <v>WE Power Investors LLC</v>
          </cell>
          <cell r="E517" t="str">
            <v>Oil</v>
          </cell>
          <cell r="G517">
            <v>17</v>
          </cell>
          <cell r="H517" t="str">
            <v>Merchant Unregulated</v>
          </cell>
        </row>
        <row r="518">
          <cell r="D518" t="str">
            <v>EIF Management, LLC</v>
          </cell>
          <cell r="E518" t="str">
            <v>Oil</v>
          </cell>
          <cell r="G518">
            <v>17</v>
          </cell>
          <cell r="H518" t="str">
            <v>Merchant Unregulated</v>
          </cell>
        </row>
        <row r="519">
          <cell r="D519" t="str">
            <v>Covanta Holding Corporation</v>
          </cell>
          <cell r="E519" t="str">
            <v>Biomass</v>
          </cell>
          <cell r="G519" t="str">
            <v>NA</v>
          </cell>
          <cell r="H519" t="str">
            <v>Merchant Unregulated</v>
          </cell>
        </row>
        <row r="520">
          <cell r="D520" t="str">
            <v>Three Notch Elec Member Corp</v>
          </cell>
          <cell r="E520" t="str">
            <v>Gas</v>
          </cell>
          <cell r="G520">
            <v>39508</v>
          </cell>
          <cell r="H520" t="str">
            <v>Merchant Unregulated</v>
          </cell>
        </row>
        <row r="521">
          <cell r="D521" t="str">
            <v>Grady Electric Membership Corporation</v>
          </cell>
          <cell r="E521" t="str">
            <v>Gas</v>
          </cell>
          <cell r="G521">
            <v>39508</v>
          </cell>
          <cell r="H521" t="str">
            <v>Merchant Unregulated</v>
          </cell>
        </row>
        <row r="522">
          <cell r="D522" t="str">
            <v>Cornerstone Energy Resources</v>
          </cell>
          <cell r="E522" t="str">
            <v>Gas</v>
          </cell>
          <cell r="G522">
            <v>52676</v>
          </cell>
          <cell r="H522" t="str">
            <v>Merchant Unregulated</v>
          </cell>
        </row>
        <row r="523">
          <cell r="D523" t="str">
            <v>Royal Dutch Shell plc</v>
          </cell>
          <cell r="E523" t="str">
            <v>Gas</v>
          </cell>
          <cell r="G523">
            <v>70912</v>
          </cell>
          <cell r="H523" t="str">
            <v>Merchant Unregulated</v>
          </cell>
        </row>
        <row r="524">
          <cell r="D524" t="str">
            <v>Duke Energy Corporation</v>
          </cell>
          <cell r="E524" t="str">
            <v>Water</v>
          </cell>
          <cell r="G524">
            <v>1752364</v>
          </cell>
          <cell r="H524" t="str">
            <v>Regulated</v>
          </cell>
        </row>
        <row r="525">
          <cell r="D525" t="str">
            <v>ArcLight Capital Partners LLC</v>
          </cell>
          <cell r="E525" t="str">
            <v>Gas</v>
          </cell>
          <cell r="G525" t="str">
            <v>NA</v>
          </cell>
          <cell r="H525" t="str">
            <v>Merchant Unregulated</v>
          </cell>
        </row>
        <row r="526">
          <cell r="D526" t="str">
            <v>Encinitas City of</v>
          </cell>
          <cell r="E526" t="str">
            <v>Water</v>
          </cell>
          <cell r="G526" t="str">
            <v>NA</v>
          </cell>
          <cell r="H526" t="str">
            <v>Merchant Unregulated</v>
          </cell>
        </row>
        <row r="527">
          <cell r="D527" t="str">
            <v>Santa Fe Irrigation District</v>
          </cell>
          <cell r="E527" t="str">
            <v>Water</v>
          </cell>
          <cell r="G527" t="str">
            <v>NA</v>
          </cell>
          <cell r="H527" t="str">
            <v>Merchant Unregulated</v>
          </cell>
        </row>
        <row r="528">
          <cell r="D528" t="str">
            <v>Wisconsin Energy Corporation</v>
          </cell>
          <cell r="E528" t="str">
            <v>Wind</v>
          </cell>
          <cell r="G528">
            <v>1287</v>
          </cell>
          <cell r="H528" t="str">
            <v>Regulated</v>
          </cell>
        </row>
        <row r="529">
          <cell r="D529" t="str">
            <v>Riverside County Waste Management Dept</v>
          </cell>
          <cell r="E529" t="str">
            <v>Biomass</v>
          </cell>
          <cell r="G529" t="str">
            <v>NA</v>
          </cell>
          <cell r="H529" t="str">
            <v>Merchant Unregulated</v>
          </cell>
        </row>
        <row r="530">
          <cell r="D530" t="str">
            <v>Duke Energy Corporation</v>
          </cell>
          <cell r="E530" t="str">
            <v>Solar</v>
          </cell>
          <cell r="G530" t="str">
            <v>NA</v>
          </cell>
          <cell r="H530" t="str">
            <v>Merchant Unregulated</v>
          </cell>
        </row>
        <row r="531">
          <cell r="D531" t="str">
            <v>Arkansas Electric Cooperative Corp.</v>
          </cell>
          <cell r="E531" t="str">
            <v>Gas</v>
          </cell>
          <cell r="G531">
            <v>46502</v>
          </cell>
          <cell r="H531" t="str">
            <v>Merchant Unregulated</v>
          </cell>
        </row>
        <row r="532">
          <cell r="D532" t="str">
            <v>NiSource Inc.</v>
          </cell>
          <cell r="E532" t="str">
            <v>Coal</v>
          </cell>
          <cell r="G532">
            <v>1798040</v>
          </cell>
          <cell r="H532" t="str">
            <v>Regulated</v>
          </cell>
        </row>
        <row r="533">
          <cell r="D533" t="str">
            <v>NiSource Inc.</v>
          </cell>
          <cell r="E533" t="str">
            <v>Gas</v>
          </cell>
          <cell r="G533">
            <v>2950</v>
          </cell>
          <cell r="H533" t="str">
            <v>Regulated</v>
          </cell>
        </row>
        <row r="534">
          <cell r="D534" t="str">
            <v>Morgan Stanley</v>
          </cell>
          <cell r="E534" t="str">
            <v>Oil</v>
          </cell>
          <cell r="G534" t="str">
            <v>NA</v>
          </cell>
          <cell r="H534" t="str">
            <v>Merchant Unregulated</v>
          </cell>
        </row>
        <row r="535">
          <cell r="D535" t="str">
            <v>Baker Station Associates LP</v>
          </cell>
          <cell r="E535" t="str">
            <v>Water</v>
          </cell>
          <cell r="G535" t="str">
            <v>NA</v>
          </cell>
          <cell r="H535" t="str">
            <v>Merchant Unregulated</v>
          </cell>
        </row>
        <row r="536">
          <cell r="D536" t="str">
            <v>Virginia Cogen Inc</v>
          </cell>
          <cell r="E536" t="str">
            <v>Gas</v>
          </cell>
          <cell r="G536" t="str">
            <v>NA</v>
          </cell>
          <cell r="H536" t="str">
            <v>Merchant Unregulated</v>
          </cell>
        </row>
        <row r="537">
          <cell r="D537" t="str">
            <v>Union Oil Co of California</v>
          </cell>
          <cell r="E537" t="str">
            <v>Gas</v>
          </cell>
          <cell r="G537" t="str">
            <v>NA</v>
          </cell>
          <cell r="H537" t="str">
            <v>Merchant Unregulated</v>
          </cell>
        </row>
        <row r="538">
          <cell r="D538" t="str">
            <v>Union Oil Co of California</v>
          </cell>
          <cell r="E538" t="str">
            <v>Gas</v>
          </cell>
          <cell r="G538" t="str">
            <v>NA</v>
          </cell>
          <cell r="H538" t="str">
            <v>Merchant Unregulated</v>
          </cell>
        </row>
        <row r="539">
          <cell r="D539" t="str">
            <v>Puget Holdings LLC</v>
          </cell>
          <cell r="E539" t="str">
            <v>Water</v>
          </cell>
          <cell r="G539">
            <v>349273</v>
          </cell>
          <cell r="H539" t="str">
            <v>Regulated</v>
          </cell>
        </row>
        <row r="540">
          <cell r="D540" t="str">
            <v>SunEdison, Inc.</v>
          </cell>
          <cell r="E540" t="str">
            <v>Solar</v>
          </cell>
          <cell r="G540" t="str">
            <v>NA</v>
          </cell>
          <cell r="H540" t="str">
            <v>Merchant Unregulated</v>
          </cell>
        </row>
        <row r="541">
          <cell r="D541" t="str">
            <v>Bakersfield College</v>
          </cell>
          <cell r="E541" t="str">
            <v>Solar</v>
          </cell>
          <cell r="G541" t="str">
            <v>NA</v>
          </cell>
          <cell r="H541" t="str">
            <v>Merchant Unregulated</v>
          </cell>
        </row>
        <row r="542">
          <cell r="D542" t="str">
            <v>SunEdison, Inc.</v>
          </cell>
          <cell r="E542" t="str">
            <v>Solar</v>
          </cell>
          <cell r="G542" t="str">
            <v>NA</v>
          </cell>
          <cell r="H542" t="str">
            <v>Merchant Unregulated</v>
          </cell>
        </row>
        <row r="543">
          <cell r="D543" t="str">
            <v>PG&amp;E Corporation</v>
          </cell>
          <cell r="E543" t="str">
            <v>Water</v>
          </cell>
          <cell r="G543">
            <v>104804</v>
          </cell>
          <cell r="H543" t="str">
            <v>Regulated</v>
          </cell>
        </row>
        <row r="544">
          <cell r="D544" t="str">
            <v>PG&amp;E Corporation</v>
          </cell>
          <cell r="E544" t="str">
            <v>Water</v>
          </cell>
          <cell r="G544">
            <v>278910</v>
          </cell>
          <cell r="H544" t="str">
            <v>Regulated</v>
          </cell>
        </row>
        <row r="545">
          <cell r="D545" t="str">
            <v>Portland General Electric Company</v>
          </cell>
          <cell r="E545" t="str">
            <v>Solar</v>
          </cell>
          <cell r="G545" t="str">
            <v>NA</v>
          </cell>
          <cell r="H545" t="str">
            <v>Regulated</v>
          </cell>
        </row>
        <row r="546">
          <cell r="D546" t="str">
            <v>Baldwin City City of</v>
          </cell>
          <cell r="E546" t="str">
            <v>Oil</v>
          </cell>
          <cell r="G546" t="str">
            <v>NA</v>
          </cell>
          <cell r="H546" t="str">
            <v>Regulated</v>
          </cell>
        </row>
        <row r="547">
          <cell r="D547" t="str">
            <v>Dynegy Inc.</v>
          </cell>
          <cell r="E547" t="str">
            <v>Coal</v>
          </cell>
          <cell r="G547">
            <v>12285507</v>
          </cell>
          <cell r="H547" t="str">
            <v>Merchant Unregulated</v>
          </cell>
        </row>
        <row r="548">
          <cell r="D548" t="str">
            <v>NextEra Energy, Inc.</v>
          </cell>
          <cell r="E548" t="str">
            <v>Wind</v>
          </cell>
          <cell r="G548">
            <v>361264</v>
          </cell>
          <cell r="H548" t="str">
            <v>Merchant Unregulated</v>
          </cell>
        </row>
        <row r="549">
          <cell r="D549" t="str">
            <v>Baldwin City City of</v>
          </cell>
          <cell r="E549" t="str">
            <v>Oil</v>
          </cell>
          <cell r="G549" t="str">
            <v>NA</v>
          </cell>
          <cell r="H549" t="str">
            <v>Regulated</v>
          </cell>
        </row>
        <row r="550">
          <cell r="D550" t="str">
            <v>Brookfield Renewable Energy Partners L.P.</v>
          </cell>
          <cell r="E550" t="str">
            <v>Water</v>
          </cell>
          <cell r="G550" t="str">
            <v>NA</v>
          </cell>
          <cell r="H550" t="str">
            <v>Merchant Unregulated</v>
          </cell>
        </row>
        <row r="551">
          <cell r="D551" t="str">
            <v>Brookfield Asset Management Inc.</v>
          </cell>
          <cell r="E551" t="str">
            <v>Water</v>
          </cell>
          <cell r="G551" t="str">
            <v>NA</v>
          </cell>
          <cell r="H551" t="str">
            <v>Merchant Unregulated</v>
          </cell>
        </row>
        <row r="552">
          <cell r="D552" t="str">
            <v>Wave Hydro, LLC</v>
          </cell>
          <cell r="E552" t="str">
            <v>Water</v>
          </cell>
          <cell r="G552" t="str">
            <v>NA</v>
          </cell>
          <cell r="H552" t="str">
            <v>Merchant Unregulated</v>
          </cell>
        </row>
        <row r="553">
          <cell r="D553" t="str">
            <v>North Country Community College Foundation Inc</v>
          </cell>
          <cell r="E553" t="str">
            <v>Water</v>
          </cell>
          <cell r="G553" t="str">
            <v>NA</v>
          </cell>
          <cell r="H553" t="str">
            <v>Merchant Unregulated</v>
          </cell>
        </row>
        <row r="554">
          <cell r="D554" t="str">
            <v>Village of Balsam Lake</v>
          </cell>
          <cell r="E554" t="str">
            <v>Water</v>
          </cell>
          <cell r="G554" t="str">
            <v>NA</v>
          </cell>
          <cell r="H554" t="str">
            <v>Merchant Unregulated</v>
          </cell>
        </row>
        <row r="555">
          <cell r="D555" t="str">
            <v>Tate &amp; Lyle</v>
          </cell>
          <cell r="E555" t="str">
            <v>Gas</v>
          </cell>
          <cell r="G555" t="str">
            <v>NA</v>
          </cell>
          <cell r="H555" t="str">
            <v>Merchant Unregulated</v>
          </cell>
        </row>
        <row r="556">
          <cell r="D556" t="str">
            <v>Waste Management, Inc.</v>
          </cell>
          <cell r="E556" t="str">
            <v>Biomass</v>
          </cell>
          <cell r="G556">
            <v>299831</v>
          </cell>
          <cell r="H556" t="str">
            <v>Merchant Unregulated</v>
          </cell>
        </row>
        <row r="557">
          <cell r="D557" t="str">
            <v>Bancroft Municipal Utilities</v>
          </cell>
          <cell r="E557" t="str">
            <v>Oil</v>
          </cell>
          <cell r="G557" t="str">
            <v>NA</v>
          </cell>
          <cell r="H557" t="str">
            <v>Regulated</v>
          </cell>
        </row>
        <row r="558">
          <cell r="D558" t="str">
            <v>CSC Associates</v>
          </cell>
          <cell r="E558" t="str">
            <v>Oil</v>
          </cell>
          <cell r="G558" t="str">
            <v>NA</v>
          </cell>
          <cell r="H558" t="str">
            <v>Merchant Unregulated</v>
          </cell>
        </row>
        <row r="559">
          <cell r="D559" t="str">
            <v>Southern Company</v>
          </cell>
          <cell r="E559" t="str">
            <v>Water</v>
          </cell>
          <cell r="G559">
            <v>159180</v>
          </cell>
          <cell r="H559" t="str">
            <v>Regulated</v>
          </cell>
        </row>
        <row r="560">
          <cell r="D560" t="str">
            <v>Bering Straits Native Corporation</v>
          </cell>
          <cell r="E560" t="str">
            <v>Wind</v>
          </cell>
          <cell r="G560" t="str">
            <v>NA</v>
          </cell>
          <cell r="H560" t="str">
            <v>Regulated</v>
          </cell>
        </row>
        <row r="561">
          <cell r="D561" t="str">
            <v>Sitnasuak Native Corporation</v>
          </cell>
          <cell r="E561" t="str">
            <v>Wind</v>
          </cell>
          <cell r="G561" t="str">
            <v>NA</v>
          </cell>
          <cell r="H561" t="str">
            <v>Regulated</v>
          </cell>
        </row>
        <row r="562">
          <cell r="D562" t="str">
            <v>Baptist Memorial Hospital</v>
          </cell>
          <cell r="E562" t="str">
            <v>Gas</v>
          </cell>
          <cell r="G562" t="str">
            <v>NA</v>
          </cell>
          <cell r="H562" t="str">
            <v>Merchant Unregulated</v>
          </cell>
        </row>
        <row r="563">
          <cell r="D563" t="str">
            <v>Emera Incorporated</v>
          </cell>
          <cell r="E563" t="str">
            <v>Oil</v>
          </cell>
          <cell r="G563">
            <v>0</v>
          </cell>
          <cell r="H563" t="str">
            <v>Regulated</v>
          </cell>
        </row>
        <row r="564">
          <cell r="D564" t="str">
            <v>Brookfield Renewable Energy Partners L.P.</v>
          </cell>
          <cell r="E564" t="str">
            <v>Water</v>
          </cell>
          <cell r="G564" t="str">
            <v>NA</v>
          </cell>
          <cell r="H564" t="str">
            <v>Merchant Unregulated</v>
          </cell>
        </row>
        <row r="565">
          <cell r="D565" t="str">
            <v>Brookfield Asset Management Inc.</v>
          </cell>
          <cell r="E565" t="str">
            <v>Water</v>
          </cell>
          <cell r="G565" t="str">
            <v>NA</v>
          </cell>
          <cell r="H565" t="str">
            <v>Merchant Unregulated</v>
          </cell>
        </row>
        <row r="566">
          <cell r="D566" t="str">
            <v>Basin Electric Power Cooperative</v>
          </cell>
          <cell r="E566" t="str">
            <v>Gas</v>
          </cell>
          <cell r="G566" t="str">
            <v>NA</v>
          </cell>
          <cell r="H566" t="str">
            <v>Merchant Unregulated</v>
          </cell>
        </row>
        <row r="567">
          <cell r="D567" t="str">
            <v>Enel S.p.A.</v>
          </cell>
          <cell r="E567" t="str">
            <v>Water</v>
          </cell>
          <cell r="G567" t="str">
            <v>NA</v>
          </cell>
          <cell r="H567" t="str">
            <v>Merchant Unregulated</v>
          </cell>
        </row>
        <row r="568">
          <cell r="D568" t="str">
            <v>North Carolina State University</v>
          </cell>
          <cell r="E568" t="str">
            <v>Other Nonrenewable</v>
          </cell>
          <cell r="G568" t="str">
            <v>NA</v>
          </cell>
          <cell r="H568" t="str">
            <v>Merchant Unregulated</v>
          </cell>
        </row>
        <row r="569">
          <cell r="D569" t="str">
            <v>Kruger, Inc.</v>
          </cell>
          <cell r="E569" t="str">
            <v>Water</v>
          </cell>
          <cell r="G569" t="str">
            <v>NA</v>
          </cell>
          <cell r="H569" t="str">
            <v>Merchant Unregulated</v>
          </cell>
        </row>
        <row r="570">
          <cell r="D570" t="str">
            <v>Kruger, Inc.</v>
          </cell>
          <cell r="E570" t="str">
            <v>Water</v>
          </cell>
          <cell r="G570" t="str">
            <v>NA</v>
          </cell>
          <cell r="H570" t="str">
            <v>Merchant Unregulated</v>
          </cell>
        </row>
        <row r="571">
          <cell r="D571" t="str">
            <v>United States Government</v>
          </cell>
          <cell r="E571" t="str">
            <v>Water</v>
          </cell>
          <cell r="G571">
            <v>343172</v>
          </cell>
          <cell r="H571" t="str">
            <v>Merchant Unregulated</v>
          </cell>
        </row>
        <row r="572">
          <cell r="D572" t="str">
            <v>Enel S.p.A.</v>
          </cell>
          <cell r="E572" t="str">
            <v>Water</v>
          </cell>
          <cell r="G572" t="str">
            <v>NA</v>
          </cell>
          <cell r="H572" t="str">
            <v>Merchant Unregulated</v>
          </cell>
        </row>
        <row r="573">
          <cell r="D573" t="str">
            <v>Southern Company</v>
          </cell>
          <cell r="E573" t="str">
            <v>Water</v>
          </cell>
          <cell r="G573">
            <v>0</v>
          </cell>
          <cell r="H573" t="str">
            <v>Regulated</v>
          </cell>
        </row>
        <row r="574">
          <cell r="D574" t="str">
            <v>Riverstone Holdings LLC</v>
          </cell>
          <cell r="E574" t="str">
            <v>Gas</v>
          </cell>
          <cell r="G574">
            <v>255314</v>
          </cell>
          <cell r="H574" t="str">
            <v>Merchant Unregulated</v>
          </cell>
        </row>
        <row r="575">
          <cell r="D575" t="str">
            <v>Riverstone Holdings LLC</v>
          </cell>
          <cell r="E575" t="str">
            <v>Gas</v>
          </cell>
          <cell r="G575">
            <v>2360557</v>
          </cell>
          <cell r="H575" t="str">
            <v>Merchant Unregulated</v>
          </cell>
        </row>
        <row r="576">
          <cell r="D576" t="str">
            <v>Silver Point Capital, L.P.</v>
          </cell>
          <cell r="E576" t="str">
            <v>Biomass</v>
          </cell>
          <cell r="G576" t="str">
            <v>NA</v>
          </cell>
          <cell r="H576" t="str">
            <v>Merchant Unregulated</v>
          </cell>
        </row>
        <row r="577">
          <cell r="D577" t="str">
            <v>Edison International</v>
          </cell>
          <cell r="E577" t="str">
            <v>Gas</v>
          </cell>
          <cell r="G577">
            <v>25507</v>
          </cell>
          <cell r="H577" t="str">
            <v>Regulated</v>
          </cell>
        </row>
        <row r="578">
          <cell r="D578" t="str">
            <v>National Grid plc</v>
          </cell>
          <cell r="E578" t="str">
            <v>Gas</v>
          </cell>
          <cell r="G578">
            <v>113643</v>
          </cell>
          <cell r="H578" t="str">
            <v>Merchant Unregulated</v>
          </cell>
        </row>
        <row r="579">
          <cell r="D579" t="str">
            <v>Barron City of</v>
          </cell>
          <cell r="E579" t="str">
            <v>Oil</v>
          </cell>
          <cell r="G579" t="str">
            <v>NA</v>
          </cell>
          <cell r="H579" t="str">
            <v>Regulated</v>
          </cell>
        </row>
        <row r="580">
          <cell r="D580" t="str">
            <v>Barron City of</v>
          </cell>
          <cell r="E580" t="str">
            <v>Water</v>
          </cell>
          <cell r="G580" t="str">
            <v>NA</v>
          </cell>
          <cell r="H580" t="str">
            <v>Regulated</v>
          </cell>
        </row>
        <row r="581">
          <cell r="D581" t="str">
            <v>Barrow Utils &amp; Elec Coop, Inc</v>
          </cell>
          <cell r="E581" t="str">
            <v>Gas</v>
          </cell>
          <cell r="G581" t="str">
            <v>NA</v>
          </cell>
          <cell r="H581" t="str">
            <v>Merchant Unregulated</v>
          </cell>
        </row>
        <row r="582">
          <cell r="D582" t="str">
            <v>Barrow Utils &amp; Elec Coop, Inc</v>
          </cell>
          <cell r="E582" t="str">
            <v>Gas</v>
          </cell>
          <cell r="G582" t="str">
            <v>NA</v>
          </cell>
          <cell r="H582" t="str">
            <v>Merchant Unregulated</v>
          </cell>
        </row>
        <row r="583">
          <cell r="D583" t="str">
            <v>Southern Company</v>
          </cell>
          <cell r="E583" t="str">
            <v>Coal</v>
          </cell>
          <cell r="G583">
            <v>5319147</v>
          </cell>
          <cell r="H583" t="str">
            <v>Regulated</v>
          </cell>
        </row>
        <row r="584">
          <cell r="D584" t="str">
            <v>Southern Company</v>
          </cell>
          <cell r="E584" t="str">
            <v>Gas</v>
          </cell>
          <cell r="G584">
            <v>7943382</v>
          </cell>
          <cell r="H584" t="str">
            <v>Regulated</v>
          </cell>
        </row>
        <row r="585">
          <cell r="D585" t="str">
            <v>Springville City of</v>
          </cell>
          <cell r="E585" t="str">
            <v>Water</v>
          </cell>
          <cell r="G585" t="str">
            <v>NA</v>
          </cell>
          <cell r="H585" t="str">
            <v>Regulated</v>
          </cell>
        </row>
        <row r="586">
          <cell r="D586" t="str">
            <v>Southern Company</v>
          </cell>
          <cell r="E586" t="str">
            <v>Water</v>
          </cell>
          <cell r="G586">
            <v>199189</v>
          </cell>
          <cell r="H586" t="str">
            <v>Regulated</v>
          </cell>
        </row>
        <row r="587">
          <cell r="D587" t="str">
            <v>Iberdrola, S.A.</v>
          </cell>
          <cell r="E587" t="str">
            <v>Wind</v>
          </cell>
          <cell r="G587">
            <v>316115</v>
          </cell>
          <cell r="H587" t="str">
            <v>Merchant Unregulated</v>
          </cell>
        </row>
        <row r="588">
          <cell r="D588" t="str">
            <v>Iberdrola, S.A.</v>
          </cell>
          <cell r="E588" t="str">
            <v>Wind</v>
          </cell>
          <cell r="G588">
            <v>412665</v>
          </cell>
          <cell r="H588" t="str">
            <v>Merchant Unregulated</v>
          </cell>
        </row>
        <row r="589">
          <cell r="D589" t="str">
            <v>Duke Energy Corporation</v>
          </cell>
          <cell r="E589" t="str">
            <v>Gas</v>
          </cell>
          <cell r="G589">
            <v>3803557</v>
          </cell>
          <cell r="H589" t="str">
            <v>Regulated</v>
          </cell>
        </row>
        <row r="590">
          <cell r="D590" t="str">
            <v>Duke Energy Corporation</v>
          </cell>
          <cell r="E590" t="str">
            <v>Gas</v>
          </cell>
          <cell r="G590">
            <v>0</v>
          </cell>
          <cell r="H590" t="str">
            <v>Regulated</v>
          </cell>
        </row>
        <row r="591">
          <cell r="D591" t="str">
            <v>Basin Creek Power Services LLC</v>
          </cell>
          <cell r="E591" t="str">
            <v>Gas</v>
          </cell>
          <cell r="G591" t="str">
            <v>NA</v>
          </cell>
          <cell r="H591" t="str">
            <v>Merchant Unregulated</v>
          </cell>
        </row>
        <row r="592">
          <cell r="D592" t="str">
            <v>Maxim Power Corporation</v>
          </cell>
          <cell r="E592" t="str">
            <v>Gas</v>
          </cell>
          <cell r="G592" t="str">
            <v>NA</v>
          </cell>
          <cell r="H592" t="str">
            <v>Merchant Unregulated</v>
          </cell>
        </row>
        <row r="593">
          <cell r="D593" t="str">
            <v>Bassett Healthcare</v>
          </cell>
          <cell r="E593" t="str">
            <v>Oil</v>
          </cell>
          <cell r="G593" t="str">
            <v>NA</v>
          </cell>
          <cell r="H593" t="str">
            <v>Merchant Unregulated</v>
          </cell>
        </row>
        <row r="594">
          <cell r="D594" t="str">
            <v>Centrica Plc.</v>
          </cell>
          <cell r="E594" t="str">
            <v>Gas</v>
          </cell>
          <cell r="G594">
            <v>2880688</v>
          </cell>
          <cell r="H594" t="str">
            <v>Merchant Unregulated</v>
          </cell>
        </row>
        <row r="595">
          <cell r="D595" t="str">
            <v>Alliance Energy Group LLC</v>
          </cell>
          <cell r="E595" t="str">
            <v>Oil</v>
          </cell>
          <cell r="G595" t="str">
            <v>NA</v>
          </cell>
          <cell r="H595" t="str">
            <v>Merchant Unregulated</v>
          </cell>
        </row>
        <row r="596">
          <cell r="D596" t="str">
            <v>Alliance Energy Group LLC</v>
          </cell>
          <cell r="E596" t="str">
            <v>Gas</v>
          </cell>
          <cell r="G596" t="str">
            <v>NA</v>
          </cell>
          <cell r="H596" t="str">
            <v>Merchant Unregulated</v>
          </cell>
        </row>
        <row r="597">
          <cell r="D597" t="str">
            <v>NextEra Energy, Inc.</v>
          </cell>
          <cell r="E597" t="str">
            <v>Water</v>
          </cell>
          <cell r="G597" t="str">
            <v>NA</v>
          </cell>
          <cell r="H597" t="str">
            <v>Merchant Unregulated</v>
          </cell>
        </row>
        <row r="598">
          <cell r="D598" t="str">
            <v>South Mississippi Electric Power Association</v>
          </cell>
          <cell r="E598" t="str">
            <v>Gas</v>
          </cell>
          <cell r="G598">
            <v>52127</v>
          </cell>
          <cell r="H598" t="str">
            <v>Merchant Unregulated</v>
          </cell>
        </row>
        <row r="599">
          <cell r="D599" t="str">
            <v>FirstEnergy Corp.</v>
          </cell>
          <cell r="E599" t="str">
            <v>Water</v>
          </cell>
          <cell r="G599">
            <v>1658987</v>
          </cell>
          <cell r="H599" t="str">
            <v>Regulated</v>
          </cell>
        </row>
        <row r="600">
          <cell r="D600" t="str">
            <v>Dominion Resources, Inc.</v>
          </cell>
          <cell r="E600" t="str">
            <v>Water</v>
          </cell>
          <cell r="G600">
            <v>2488481</v>
          </cell>
          <cell r="H600" t="str">
            <v>Regulated</v>
          </cell>
        </row>
        <row r="601">
          <cell r="D601" t="str">
            <v>Exxon Mobil Corporation</v>
          </cell>
          <cell r="E601" t="str">
            <v>Gas</v>
          </cell>
          <cell r="G601" t="str">
            <v>NA</v>
          </cell>
          <cell r="H601" t="str">
            <v>Merchant Unregulated</v>
          </cell>
        </row>
        <row r="602">
          <cell r="D602" t="str">
            <v>Golden Valley Electric Association Inc.</v>
          </cell>
          <cell r="E602" t="str">
            <v>Other Nonrenewable</v>
          </cell>
          <cell r="G602" t="str">
            <v>NA</v>
          </cell>
          <cell r="H602" t="str">
            <v>Merchant Unregulated</v>
          </cell>
        </row>
        <row r="603">
          <cell r="D603" t="str">
            <v>East Kentucky Power Cooperative Inc.</v>
          </cell>
          <cell r="E603" t="str">
            <v>Biomass</v>
          </cell>
          <cell r="G603" t="str">
            <v>NA</v>
          </cell>
          <cell r="H603" t="str">
            <v>Merchant Unregulated</v>
          </cell>
        </row>
        <row r="604">
          <cell r="D604" t="str">
            <v>Entergy Corporation</v>
          </cell>
          <cell r="E604" t="str">
            <v>Gas</v>
          </cell>
          <cell r="G604">
            <v>2738297</v>
          </cell>
          <cell r="H604" t="str">
            <v>Regulated</v>
          </cell>
        </row>
        <row r="605">
          <cell r="D605" t="str">
            <v>Xcel Energy Inc.</v>
          </cell>
          <cell r="E605" t="str">
            <v>Biomass</v>
          </cell>
          <cell r="G605">
            <v>192411</v>
          </cell>
          <cell r="H605" t="str">
            <v>Regulated</v>
          </cell>
        </row>
        <row r="606">
          <cell r="D606" t="str">
            <v>County of Bay, FL</v>
          </cell>
          <cell r="E606" t="str">
            <v>Biomass</v>
          </cell>
          <cell r="G606" t="str">
            <v>NA</v>
          </cell>
          <cell r="H606" t="str">
            <v>Merchant Unregulated</v>
          </cell>
        </row>
        <row r="607">
          <cell r="D607" t="str">
            <v>FirstEnergy Corp.</v>
          </cell>
          <cell r="E607" t="str">
            <v>Coal</v>
          </cell>
          <cell r="G607">
            <v>1383686</v>
          </cell>
          <cell r="H607" t="str">
            <v>Merchant Unregulated</v>
          </cell>
        </row>
        <row r="608">
          <cell r="D608" t="str">
            <v>FirstEnergy Corp.</v>
          </cell>
          <cell r="E608" t="str">
            <v>Oil</v>
          </cell>
          <cell r="G608">
            <v>-27</v>
          </cell>
          <cell r="H608" t="str">
            <v>Merchant Unregulated</v>
          </cell>
        </row>
        <row r="609">
          <cell r="D609" t="str">
            <v>Bay WindPower, LLC</v>
          </cell>
          <cell r="E609" t="str">
            <v>Wind</v>
          </cell>
          <cell r="G609" t="str">
            <v>NA</v>
          </cell>
          <cell r="H609" t="str">
            <v>Merchant Unregulated</v>
          </cell>
        </row>
        <row r="610">
          <cell r="D610" t="str">
            <v>Duke Energy Corporation</v>
          </cell>
          <cell r="E610" t="str">
            <v>Oil</v>
          </cell>
          <cell r="G610">
            <v>526</v>
          </cell>
          <cell r="H610" t="str">
            <v>Regulated</v>
          </cell>
        </row>
        <row r="611">
          <cell r="D611" t="str">
            <v>Bayer Crop Science</v>
          </cell>
          <cell r="E611" t="str">
            <v>Coal</v>
          </cell>
          <cell r="G611" t="str">
            <v>NA</v>
          </cell>
          <cell r="H611" t="str">
            <v>Merchant Unregulated</v>
          </cell>
        </row>
        <row r="612">
          <cell r="D612" t="str">
            <v>Riverstone Holdings LLC</v>
          </cell>
          <cell r="E612" t="str">
            <v>Gas</v>
          </cell>
          <cell r="G612" t="str">
            <v>NA</v>
          </cell>
          <cell r="H612" t="str">
            <v>Merchant Unregulated</v>
          </cell>
        </row>
        <row r="613">
          <cell r="D613" t="str">
            <v>ArcLight Capital Partners LLC</v>
          </cell>
          <cell r="E613" t="str">
            <v>Gas</v>
          </cell>
          <cell r="G613">
            <v>247723</v>
          </cell>
          <cell r="H613" t="str">
            <v>Merchant Unregulated</v>
          </cell>
        </row>
        <row r="614">
          <cell r="D614" t="str">
            <v>Hess Corporation</v>
          </cell>
          <cell r="E614" t="str">
            <v>Gas</v>
          </cell>
          <cell r="G614">
            <v>247723</v>
          </cell>
          <cell r="H614" t="str">
            <v>Merchant Unregulated</v>
          </cell>
        </row>
        <row r="615">
          <cell r="D615" t="str">
            <v>Public Service Enterprise Group Incorporated</v>
          </cell>
          <cell r="E615" t="str">
            <v>Solar</v>
          </cell>
          <cell r="G615" t="str">
            <v>NA</v>
          </cell>
          <cell r="H615" t="str">
            <v>Regulated</v>
          </cell>
        </row>
        <row r="616">
          <cell r="D616" t="str">
            <v>Air Liquide America Corp.</v>
          </cell>
          <cell r="E616" t="str">
            <v>Gas</v>
          </cell>
          <cell r="G616">
            <v>1850958</v>
          </cell>
          <cell r="H616" t="str">
            <v>Merchant Unregulated</v>
          </cell>
        </row>
        <row r="617">
          <cell r="D617" t="str">
            <v>NRG Energy, Inc.</v>
          </cell>
          <cell r="E617" t="str">
            <v>Gas</v>
          </cell>
          <cell r="G617">
            <v>130711</v>
          </cell>
          <cell r="H617" t="str">
            <v>Merchant Unregulated</v>
          </cell>
        </row>
        <row r="618">
          <cell r="D618" t="str">
            <v>EDF Group</v>
          </cell>
          <cell r="E618" t="str">
            <v>Solar</v>
          </cell>
          <cell r="G618" t="str">
            <v>NA</v>
          </cell>
          <cell r="H618" t="str">
            <v>Merchant Unregulated</v>
          </cell>
        </row>
        <row r="619">
          <cell r="D619" t="str">
            <v>NextEra Energy, Inc.</v>
          </cell>
          <cell r="E619" t="str">
            <v>Gas</v>
          </cell>
          <cell r="G619" t="str">
            <v>NA</v>
          </cell>
          <cell r="H619" t="str">
            <v>Merchant Unregulated</v>
          </cell>
        </row>
        <row r="620">
          <cell r="D620" t="str">
            <v>Calpine Corporation</v>
          </cell>
          <cell r="E620" t="str">
            <v>Gas</v>
          </cell>
          <cell r="G620">
            <v>4623424</v>
          </cell>
          <cell r="H620" t="str">
            <v>Merchant Unregulated</v>
          </cell>
        </row>
        <row r="621">
          <cell r="D621" t="str">
            <v>Exxon Mobil Corporation</v>
          </cell>
          <cell r="E621" t="str">
            <v>Gas</v>
          </cell>
          <cell r="G621">
            <v>2746822</v>
          </cell>
          <cell r="H621" t="str">
            <v>Merchant Unregulated</v>
          </cell>
        </row>
        <row r="622">
          <cell r="D622" t="str">
            <v>Calpine Corporation</v>
          </cell>
          <cell r="E622" t="str">
            <v>Oil</v>
          </cell>
          <cell r="G622" t="str">
            <v>NA</v>
          </cell>
          <cell r="H622" t="str">
            <v>Merchant Unregulated</v>
          </cell>
        </row>
        <row r="623">
          <cell r="D623" t="str">
            <v>Ocean County Utilities Authority</v>
          </cell>
          <cell r="E623" t="str">
            <v>Oil</v>
          </cell>
          <cell r="G623" t="str">
            <v>NA</v>
          </cell>
          <cell r="H623" t="str">
            <v>Merchant Unregulated</v>
          </cell>
        </row>
        <row r="624">
          <cell r="D624" t="str">
            <v>Ocean County Utilities Authority</v>
          </cell>
          <cell r="E624" t="str">
            <v>Solar</v>
          </cell>
          <cell r="G624" t="str">
            <v>NA</v>
          </cell>
          <cell r="H624" t="str">
            <v>Merchant Unregulated</v>
          </cell>
        </row>
        <row r="625">
          <cell r="D625" t="str">
            <v>BayWa AG</v>
          </cell>
          <cell r="E625" t="str">
            <v>Wind</v>
          </cell>
          <cell r="G625">
            <v>6051</v>
          </cell>
          <cell r="H625" t="str">
            <v>Merchant Unregulated</v>
          </cell>
        </row>
        <row r="626">
          <cell r="D626" t="str">
            <v>WKN AG</v>
          </cell>
          <cell r="E626" t="str">
            <v>Wind</v>
          </cell>
          <cell r="G626">
            <v>2593</v>
          </cell>
          <cell r="H626" t="str">
            <v>Merchant Unregulated</v>
          </cell>
        </row>
        <row r="627">
          <cell r="D627" t="str">
            <v>ConocoPhillips Company</v>
          </cell>
          <cell r="E627" t="str">
            <v>Other Nonrenewable</v>
          </cell>
          <cell r="G627" t="str">
            <v>NA</v>
          </cell>
          <cell r="H627" t="str">
            <v>Merchant Unregulated</v>
          </cell>
        </row>
        <row r="628">
          <cell r="D628" t="str">
            <v>Exelon Corporation</v>
          </cell>
          <cell r="E628" t="str">
            <v>Wind</v>
          </cell>
          <cell r="G628" t="str">
            <v>NA</v>
          </cell>
          <cell r="H628" t="str">
            <v>Merchant Unregulated</v>
          </cell>
        </row>
        <row r="629">
          <cell r="D629" t="str">
            <v>Byron Christoffer</v>
          </cell>
          <cell r="E629" t="str">
            <v>Wind</v>
          </cell>
          <cell r="G629" t="str">
            <v>NA</v>
          </cell>
          <cell r="H629" t="str">
            <v>Merchant Unregulated</v>
          </cell>
        </row>
        <row r="630">
          <cell r="D630" t="str">
            <v>Rockland Capital, LLC</v>
          </cell>
          <cell r="E630" t="str">
            <v>Other Nonrenewable</v>
          </cell>
          <cell r="G630" t="str">
            <v>NA</v>
          </cell>
          <cell r="H630" t="str">
            <v>Merchant Unregulated</v>
          </cell>
        </row>
        <row r="631">
          <cell r="D631" t="str">
            <v>Rockland Capital, LLC</v>
          </cell>
          <cell r="E631" t="str">
            <v>Other Nonrenewable</v>
          </cell>
          <cell r="G631" t="str">
            <v>NA</v>
          </cell>
          <cell r="H631" t="str">
            <v>Merchant Unregulated</v>
          </cell>
        </row>
        <row r="632">
          <cell r="D632" t="str">
            <v>Calpine Corporation</v>
          </cell>
          <cell r="E632" t="str">
            <v>Geothermal</v>
          </cell>
          <cell r="G632" t="str">
            <v>NA</v>
          </cell>
          <cell r="H632" t="str">
            <v>Merchant Unregulated</v>
          </cell>
        </row>
        <row r="633">
          <cell r="D633" t="str">
            <v>Duke Energy Corporation</v>
          </cell>
          <cell r="E633" t="str">
            <v>Water</v>
          </cell>
          <cell r="G633">
            <v>24861</v>
          </cell>
          <cell r="H633" t="str">
            <v>Regulated</v>
          </cell>
        </row>
        <row r="634">
          <cell r="D634" t="str">
            <v>Enel S.p.A.</v>
          </cell>
          <cell r="E634" t="str">
            <v>Water</v>
          </cell>
          <cell r="G634" t="str">
            <v>NA</v>
          </cell>
          <cell r="H634" t="str">
            <v>Merchant Unregulated</v>
          </cell>
        </row>
        <row r="635">
          <cell r="D635" t="str">
            <v>Fortis Inc.</v>
          </cell>
          <cell r="E635" t="str">
            <v>Wind</v>
          </cell>
          <cell r="G635" t="str">
            <v>NA</v>
          </cell>
          <cell r="H635" t="str">
            <v>Merchant Unregulated</v>
          </cell>
        </row>
        <row r="636">
          <cell r="D636" t="str">
            <v>Iberdrola, S.A.</v>
          </cell>
          <cell r="E636" t="str">
            <v>Wind</v>
          </cell>
          <cell r="G636" t="str">
            <v>NA</v>
          </cell>
          <cell r="H636" t="str">
            <v>Merchant Unregulated</v>
          </cell>
        </row>
        <row r="637">
          <cell r="D637" t="str">
            <v>JPMorgan Chase &amp; Co.</v>
          </cell>
          <cell r="E637" t="str">
            <v>Wind</v>
          </cell>
          <cell r="G637" t="str">
            <v>NA</v>
          </cell>
          <cell r="H637" t="str">
            <v>Merchant Unregulated</v>
          </cell>
        </row>
        <row r="638">
          <cell r="D638" t="str">
            <v>Infigen Energy Limited</v>
          </cell>
          <cell r="E638" t="str">
            <v>Wind</v>
          </cell>
          <cell r="G638" t="str">
            <v>NA</v>
          </cell>
          <cell r="H638" t="str">
            <v>Merchant Unregulated</v>
          </cell>
        </row>
        <row r="639">
          <cell r="D639" t="str">
            <v>Dominion Resources, Inc.</v>
          </cell>
          <cell r="E639" t="str">
            <v>Gas</v>
          </cell>
          <cell r="G639">
            <v>3998496</v>
          </cell>
          <cell r="H639" t="str">
            <v>Regulated</v>
          </cell>
        </row>
        <row r="640">
          <cell r="D640" t="str">
            <v>ArcLight Capital Partners LLC</v>
          </cell>
          <cell r="E640" t="str">
            <v>Gas</v>
          </cell>
          <cell r="G640" t="str">
            <v>NA</v>
          </cell>
          <cell r="H640" t="str">
            <v>Merchant Unregulated</v>
          </cell>
        </row>
        <row r="641">
          <cell r="D641" t="str">
            <v>Brookfield Renewable Energy Partners L.P.</v>
          </cell>
          <cell r="E641" t="str">
            <v>Water</v>
          </cell>
          <cell r="G641">
            <v>61966</v>
          </cell>
          <cell r="H641" t="str">
            <v>Merchant Unregulated</v>
          </cell>
        </row>
        <row r="642">
          <cell r="D642" t="str">
            <v>Brookfield Asset Management Inc.</v>
          </cell>
          <cell r="E642" t="str">
            <v>Water</v>
          </cell>
          <cell r="G642">
            <v>115184</v>
          </cell>
          <cell r="H642" t="str">
            <v>Merchant Unregulated</v>
          </cell>
        </row>
        <row r="643">
          <cell r="D643" t="str">
            <v>Emera Incorporated</v>
          </cell>
          <cell r="E643" t="str">
            <v>Water</v>
          </cell>
          <cell r="G643">
            <v>177152</v>
          </cell>
          <cell r="H643" t="str">
            <v>Merchant Unregulated</v>
          </cell>
        </row>
        <row r="644">
          <cell r="D644" t="str">
            <v>Escondido City of</v>
          </cell>
          <cell r="E644" t="str">
            <v>Water</v>
          </cell>
          <cell r="G644" t="str">
            <v>NA</v>
          </cell>
          <cell r="H644" t="str">
            <v>Regulated</v>
          </cell>
        </row>
        <row r="645">
          <cell r="D645" t="str">
            <v>American States Water Company</v>
          </cell>
          <cell r="E645" t="str">
            <v>Gas</v>
          </cell>
          <cell r="G645" t="str">
            <v>NA</v>
          </cell>
          <cell r="H645" t="str">
            <v>Merchant Unregulated</v>
          </cell>
        </row>
        <row r="646">
          <cell r="D646" t="str">
            <v>Brookfield Renewable Energy Partners L.P.</v>
          </cell>
          <cell r="E646" t="str">
            <v>Water</v>
          </cell>
          <cell r="G646" t="str">
            <v>NA</v>
          </cell>
          <cell r="H646" t="str">
            <v>Merchant Unregulated</v>
          </cell>
        </row>
        <row r="647">
          <cell r="D647" t="str">
            <v>Brookfield Asset Management Inc.</v>
          </cell>
          <cell r="E647" t="str">
            <v>Water</v>
          </cell>
          <cell r="G647" t="str">
            <v>NA</v>
          </cell>
          <cell r="H647" t="str">
            <v>Merchant Unregulated</v>
          </cell>
        </row>
        <row r="648">
          <cell r="D648" t="str">
            <v>Oakdale &amp; South San Joaquin Irrigation District</v>
          </cell>
          <cell r="E648" t="str">
            <v>Water</v>
          </cell>
          <cell r="G648" t="str">
            <v>NA</v>
          </cell>
          <cell r="H648" t="str">
            <v>Regulated</v>
          </cell>
        </row>
        <row r="649">
          <cell r="D649" t="str">
            <v>Nebraska Public Power District</v>
          </cell>
          <cell r="E649" t="str">
            <v>Gas</v>
          </cell>
          <cell r="G649">
            <v>284425</v>
          </cell>
          <cell r="H649" t="str">
            <v>Regulated</v>
          </cell>
        </row>
        <row r="650">
          <cell r="D650" t="str">
            <v>Exxon Mobil Corporation</v>
          </cell>
          <cell r="E650" t="str">
            <v>Gas</v>
          </cell>
          <cell r="G650">
            <v>4337591</v>
          </cell>
          <cell r="H650" t="str">
            <v>Merchant Unregulated</v>
          </cell>
        </row>
        <row r="651">
          <cell r="D651" t="str">
            <v>Portland General Electric Company</v>
          </cell>
          <cell r="E651" t="str">
            <v>Gas</v>
          </cell>
          <cell r="G651">
            <v>25474</v>
          </cell>
          <cell r="H651" t="str">
            <v>Regulated</v>
          </cell>
        </row>
        <row r="652">
          <cell r="D652" t="str">
            <v>Beaver City City of NE</v>
          </cell>
          <cell r="E652" t="str">
            <v>Gas</v>
          </cell>
          <cell r="G652" t="str">
            <v>NA</v>
          </cell>
          <cell r="H652" t="str">
            <v>Regulated</v>
          </cell>
        </row>
        <row r="653">
          <cell r="D653" t="str">
            <v>Devon Energy Corporation</v>
          </cell>
          <cell r="E653" t="str">
            <v>Gas</v>
          </cell>
          <cell r="G653" t="str">
            <v>NA</v>
          </cell>
          <cell r="H653" t="str">
            <v>Merchant Unregulated</v>
          </cell>
        </row>
        <row r="654">
          <cell r="D654" t="str">
            <v>Portland General Electric Company</v>
          </cell>
          <cell r="E654" t="str">
            <v>Gas</v>
          </cell>
          <cell r="G654">
            <v>149</v>
          </cell>
          <cell r="H654" t="str">
            <v>Regulated</v>
          </cell>
        </row>
        <row r="655">
          <cell r="D655" t="str">
            <v>United States Government</v>
          </cell>
          <cell r="E655" t="str">
            <v>Water</v>
          </cell>
          <cell r="G655">
            <v>108635</v>
          </cell>
          <cell r="H655" t="str">
            <v>Merchant Unregulated</v>
          </cell>
        </row>
        <row r="656">
          <cell r="D656" t="str">
            <v>Ketchikan Public Utilities</v>
          </cell>
          <cell r="E656" t="str">
            <v>Water</v>
          </cell>
          <cell r="G656" t="str">
            <v>NA</v>
          </cell>
          <cell r="H656" t="str">
            <v>Regulated</v>
          </cell>
        </row>
        <row r="657">
          <cell r="D657" t="str">
            <v>Hudson Clean Energy Partners LP</v>
          </cell>
          <cell r="E657" t="str">
            <v>Water</v>
          </cell>
          <cell r="G657" t="str">
            <v>NA</v>
          </cell>
          <cell r="H657" t="str">
            <v>Merchant Unregulated</v>
          </cell>
        </row>
        <row r="658">
          <cell r="D658" t="str">
            <v>Hudson Clean Energy Partners LP</v>
          </cell>
          <cell r="E658" t="str">
            <v>Water</v>
          </cell>
          <cell r="G658" t="str">
            <v>NA</v>
          </cell>
          <cell r="H658" t="str">
            <v>Merchant Unregulated</v>
          </cell>
        </row>
        <row r="659">
          <cell r="D659" t="str">
            <v>Great Lakes Energy Cooperative</v>
          </cell>
          <cell r="E659" t="str">
            <v>Oil</v>
          </cell>
          <cell r="G659" t="str">
            <v>NA</v>
          </cell>
          <cell r="H659" t="str">
            <v>Merchant Unregulated</v>
          </cell>
        </row>
        <row r="660">
          <cell r="D660" t="str">
            <v>Beaver City Corporation - UT</v>
          </cell>
          <cell r="E660" t="str">
            <v>Water</v>
          </cell>
          <cell r="G660" t="str">
            <v>NA</v>
          </cell>
          <cell r="H660" t="str">
            <v>Regulated</v>
          </cell>
        </row>
        <row r="661">
          <cell r="D661" t="str">
            <v>Beaver City Corporation - UT</v>
          </cell>
          <cell r="E661" t="str">
            <v>Water</v>
          </cell>
          <cell r="G661" t="str">
            <v>NA</v>
          </cell>
          <cell r="H661" t="str">
            <v>Regulated</v>
          </cell>
        </row>
        <row r="662">
          <cell r="D662" t="str">
            <v>MIRSAP LLC</v>
          </cell>
          <cell r="E662" t="str">
            <v>Wind</v>
          </cell>
          <cell r="G662" t="str">
            <v>NA</v>
          </cell>
          <cell r="H662" t="str">
            <v>Merchant Unregulated</v>
          </cell>
        </row>
        <row r="663">
          <cell r="D663" t="str">
            <v>Patriot Renewables, LLC</v>
          </cell>
          <cell r="E663" t="str">
            <v>Wind</v>
          </cell>
          <cell r="G663" t="str">
            <v>NA</v>
          </cell>
          <cell r="H663" t="str">
            <v>Merchant Unregulated</v>
          </cell>
        </row>
        <row r="664">
          <cell r="D664" t="str">
            <v>Beaver City Corporation - UT</v>
          </cell>
          <cell r="E664" t="str">
            <v>Water</v>
          </cell>
          <cell r="G664" t="str">
            <v>NA</v>
          </cell>
          <cell r="H664" t="str">
            <v>Regulated</v>
          </cell>
        </row>
        <row r="665">
          <cell r="D665" t="str">
            <v>FirstEnergy Corp.</v>
          </cell>
          <cell r="E665" t="str">
            <v>Nuclear</v>
          </cell>
          <cell r="G665">
            <v>38382</v>
          </cell>
          <cell r="H665" t="str">
            <v>Regulated</v>
          </cell>
        </row>
        <row r="666">
          <cell r="D666" t="str">
            <v>FirstEnergy Corp.</v>
          </cell>
          <cell r="E666" t="str">
            <v>Nuclear</v>
          </cell>
          <cell r="G666">
            <v>1951</v>
          </cell>
          <cell r="H666" t="str">
            <v>Regulated</v>
          </cell>
        </row>
        <row r="667">
          <cell r="D667" t="str">
            <v>FirstEnergy Corp.</v>
          </cell>
          <cell r="E667" t="str">
            <v>Nuclear</v>
          </cell>
          <cell r="G667">
            <v>1317639</v>
          </cell>
          <cell r="H667" t="str">
            <v>Regulated</v>
          </cell>
        </row>
        <row r="668">
          <cell r="D668" t="str">
            <v>Enel S.p.A.</v>
          </cell>
          <cell r="E668" t="str">
            <v>Water</v>
          </cell>
          <cell r="G668" t="str">
            <v>NA</v>
          </cell>
          <cell r="H668" t="str">
            <v>Merchant Unregulated</v>
          </cell>
        </row>
        <row r="669">
          <cell r="D669" t="str">
            <v>AES Corporation</v>
          </cell>
          <cell r="E669" t="str">
            <v>Coal</v>
          </cell>
          <cell r="G669" t="str">
            <v>NA</v>
          </cell>
          <cell r="H669" t="str">
            <v>Merchant Unregulated</v>
          </cell>
        </row>
        <row r="670">
          <cell r="D670" t="str">
            <v>Exelon Corporation</v>
          </cell>
          <cell r="E670" t="str">
            <v>Wind</v>
          </cell>
          <cell r="G670">
            <v>8315</v>
          </cell>
          <cell r="H670" t="str">
            <v>Merchant Unregulated</v>
          </cell>
        </row>
        <row r="671">
          <cell r="D671" t="str">
            <v>Holyoke City of MA</v>
          </cell>
          <cell r="E671" t="str">
            <v>Water</v>
          </cell>
          <cell r="G671" t="str">
            <v>NA</v>
          </cell>
          <cell r="H671" t="str">
            <v>Regulated</v>
          </cell>
        </row>
        <row r="672">
          <cell r="D672" t="str">
            <v>Brookfield Renewable Energy Partners L.P.</v>
          </cell>
          <cell r="E672" t="str">
            <v>Water</v>
          </cell>
          <cell r="G672" t="str">
            <v>NA</v>
          </cell>
          <cell r="H672" t="str">
            <v>Merchant Unregulated</v>
          </cell>
        </row>
        <row r="673">
          <cell r="D673" t="str">
            <v>Brookfield Asset Management Inc.</v>
          </cell>
          <cell r="E673" t="str">
            <v>Water</v>
          </cell>
          <cell r="G673" t="str">
            <v>NA</v>
          </cell>
          <cell r="H673" t="str">
            <v>Merchant Unregulated</v>
          </cell>
        </row>
        <row r="674">
          <cell r="D674" t="str">
            <v>Invenergy LLC</v>
          </cell>
          <cell r="E674" t="str">
            <v>Wind</v>
          </cell>
          <cell r="G674">
            <v>198709</v>
          </cell>
          <cell r="H674" t="str">
            <v>Merchant Unregulated</v>
          </cell>
        </row>
        <row r="675">
          <cell r="D675" t="str">
            <v>Beecher Energy, LLC</v>
          </cell>
          <cell r="E675" t="str">
            <v>Biomass</v>
          </cell>
          <cell r="G675" t="str">
            <v>NA</v>
          </cell>
          <cell r="H675" t="str">
            <v>Merchant Unregulated</v>
          </cell>
        </row>
        <row r="676">
          <cell r="D676" t="str">
            <v>Exelon Corporation</v>
          </cell>
          <cell r="E676" t="str">
            <v>Solar</v>
          </cell>
          <cell r="G676" t="str">
            <v>NA</v>
          </cell>
          <cell r="H676" t="str">
            <v>Merchant Unregulated</v>
          </cell>
        </row>
        <row r="677">
          <cell r="D677" t="str">
            <v>PG&amp;E Corporation</v>
          </cell>
          <cell r="E677" t="str">
            <v>Water</v>
          </cell>
          <cell r="G677">
            <v>202966</v>
          </cell>
          <cell r="H677" t="str">
            <v>Regulated</v>
          </cell>
        </row>
        <row r="678">
          <cell r="D678" t="str">
            <v>Gaz Métro Limited Partnership</v>
          </cell>
          <cell r="E678" t="str">
            <v>Water</v>
          </cell>
          <cell r="G678" t="str">
            <v>NA</v>
          </cell>
          <cell r="H678" t="str">
            <v>Regulated</v>
          </cell>
        </row>
        <row r="679">
          <cell r="D679" t="str">
            <v>Duke Energy Corporation</v>
          </cell>
          <cell r="E679" t="str">
            <v>Coal</v>
          </cell>
          <cell r="G679">
            <v>13990125</v>
          </cell>
          <cell r="H679" t="str">
            <v>Regulated</v>
          </cell>
        </row>
        <row r="680">
          <cell r="D680" t="str">
            <v>Brookfield Renewable Energy Partners L.P.</v>
          </cell>
          <cell r="E680" t="str">
            <v>Water</v>
          </cell>
          <cell r="G680" t="str">
            <v>NA</v>
          </cell>
          <cell r="H680" t="str">
            <v>Merchant Unregulated</v>
          </cell>
        </row>
        <row r="681">
          <cell r="D681" t="str">
            <v>Brookfield Asset Management Inc.</v>
          </cell>
          <cell r="E681" t="str">
            <v>Water</v>
          </cell>
          <cell r="G681" t="str">
            <v>NA</v>
          </cell>
          <cell r="H681" t="str">
            <v>Merchant Unregulated</v>
          </cell>
        </row>
        <row r="682">
          <cell r="D682" t="str">
            <v>Michigan Public Power Agency</v>
          </cell>
          <cell r="E682" t="str">
            <v>Coal</v>
          </cell>
          <cell r="G682">
            <v>1359824</v>
          </cell>
          <cell r="H682" t="str">
            <v>Regulated</v>
          </cell>
        </row>
        <row r="683">
          <cell r="D683" t="str">
            <v>DTE Energy Company</v>
          </cell>
          <cell r="E683" t="str">
            <v>Coal</v>
          </cell>
          <cell r="G683">
            <v>5947128</v>
          </cell>
          <cell r="H683" t="str">
            <v>Regulated</v>
          </cell>
        </row>
        <row r="684">
          <cell r="D684" t="str">
            <v>DTE Energy Company</v>
          </cell>
          <cell r="E684" t="str">
            <v>Gas</v>
          </cell>
          <cell r="G684">
            <v>130344</v>
          </cell>
          <cell r="H684" t="str">
            <v>Regulated</v>
          </cell>
        </row>
        <row r="685">
          <cell r="D685" t="str">
            <v>DTE Energy Company</v>
          </cell>
          <cell r="E685" t="str">
            <v>Oil</v>
          </cell>
          <cell r="G685">
            <v>-22</v>
          </cell>
          <cell r="H685" t="str">
            <v>Regulated</v>
          </cell>
        </row>
        <row r="686">
          <cell r="D686" t="str">
            <v>Chicago Bridge &amp; Iron Company N.V.</v>
          </cell>
          <cell r="E686" t="str">
            <v>Biomass</v>
          </cell>
          <cell r="G686" t="str">
            <v>NA</v>
          </cell>
          <cell r="H686" t="str">
            <v>Merchant Unregulated</v>
          </cell>
        </row>
        <row r="687">
          <cell r="D687" t="str">
            <v>DTE Energy Company</v>
          </cell>
          <cell r="E687" t="str">
            <v>Biomass</v>
          </cell>
          <cell r="G687" t="str">
            <v>NA</v>
          </cell>
          <cell r="H687" t="str">
            <v>Merchant Unregulated</v>
          </cell>
        </row>
        <row r="688">
          <cell r="D688" t="str">
            <v>Tennessee Valley Authority</v>
          </cell>
          <cell r="E688" t="str">
            <v>Oil</v>
          </cell>
          <cell r="G688" t="str">
            <v>NA</v>
          </cell>
          <cell r="H688" t="str">
            <v>Merchant Unregulated</v>
          </cell>
        </row>
        <row r="689">
          <cell r="D689" t="str">
            <v>Dominion Resources, Inc.</v>
          </cell>
          <cell r="E689" t="str">
            <v>Gas</v>
          </cell>
          <cell r="G689">
            <v>1199452</v>
          </cell>
          <cell r="H689" t="str">
            <v>Regulated</v>
          </cell>
        </row>
        <row r="690">
          <cell r="D690" t="str">
            <v>American Municipal Power, Inc.</v>
          </cell>
          <cell r="E690" t="str">
            <v>Water</v>
          </cell>
          <cell r="G690" t="str">
            <v>NA</v>
          </cell>
          <cell r="H690" t="str">
            <v>Merchant Unregulated</v>
          </cell>
        </row>
        <row r="691">
          <cell r="D691" t="str">
            <v>Belleville City of</v>
          </cell>
          <cell r="E691" t="str">
            <v>Oil</v>
          </cell>
          <cell r="G691" t="str">
            <v>NA</v>
          </cell>
          <cell r="H691" t="str">
            <v>Regulated</v>
          </cell>
        </row>
        <row r="692">
          <cell r="D692" t="str">
            <v>Bellevue City of</v>
          </cell>
          <cell r="E692" t="str">
            <v>Oil</v>
          </cell>
          <cell r="G692" t="str">
            <v>NA</v>
          </cell>
          <cell r="H692" t="str">
            <v>Regulated</v>
          </cell>
        </row>
        <row r="693">
          <cell r="D693" t="str">
            <v>EDF Group</v>
          </cell>
          <cell r="E693" t="str">
            <v>Solar</v>
          </cell>
          <cell r="G693" t="str">
            <v>NA</v>
          </cell>
          <cell r="H693" t="str">
            <v>Merchant Unregulated</v>
          </cell>
        </row>
        <row r="694">
          <cell r="D694" t="str">
            <v>GDF Suez SA</v>
          </cell>
          <cell r="E694" t="str">
            <v>Gas</v>
          </cell>
          <cell r="G694">
            <v>1728447</v>
          </cell>
          <cell r="H694" t="str">
            <v>Merchant Unregulated</v>
          </cell>
        </row>
        <row r="695">
          <cell r="D695" t="str">
            <v>GDF Suez SA</v>
          </cell>
          <cell r="E695" t="str">
            <v>Gas</v>
          </cell>
          <cell r="G695">
            <v>187722</v>
          </cell>
          <cell r="H695" t="str">
            <v>Merchant Unregulated</v>
          </cell>
        </row>
        <row r="696">
          <cell r="D696" t="str">
            <v>NextEra Energy, Inc.</v>
          </cell>
          <cell r="E696" t="str">
            <v>Gas</v>
          </cell>
          <cell r="G696">
            <v>187722</v>
          </cell>
          <cell r="H696" t="str">
            <v>Merchant Unregulated</v>
          </cell>
        </row>
        <row r="697">
          <cell r="D697" t="str">
            <v>TransCanada Corporation</v>
          </cell>
          <cell r="E697" t="str">
            <v>Water</v>
          </cell>
          <cell r="G697" t="str">
            <v>NA</v>
          </cell>
          <cell r="H697" t="str">
            <v>Merchant Unregulated</v>
          </cell>
        </row>
        <row r="698">
          <cell r="D698" t="str">
            <v>SunEdison, Inc.</v>
          </cell>
          <cell r="E698" t="str">
            <v>Solar</v>
          </cell>
          <cell r="G698" t="str">
            <v>NA</v>
          </cell>
          <cell r="H698" t="str">
            <v>Merchant Unregulated</v>
          </cell>
        </row>
        <row r="699">
          <cell r="D699" t="str">
            <v>MMA Solar Fund III GP, Inc.</v>
          </cell>
          <cell r="E699" t="str">
            <v>Solar</v>
          </cell>
          <cell r="G699" t="str">
            <v>NA</v>
          </cell>
          <cell r="H699" t="str">
            <v>Merchant Unregulated</v>
          </cell>
        </row>
        <row r="700">
          <cell r="D700" t="str">
            <v>Beloit City of</v>
          </cell>
          <cell r="E700" t="str">
            <v>Oil</v>
          </cell>
          <cell r="G700" t="str">
            <v>NA</v>
          </cell>
          <cell r="H700" t="str">
            <v>Regulated</v>
          </cell>
        </row>
        <row r="701">
          <cell r="D701" t="str">
            <v>Chugach Electric Association, Inc.</v>
          </cell>
          <cell r="E701" t="str">
            <v>Gas</v>
          </cell>
          <cell r="G701">
            <v>1380513</v>
          </cell>
          <cell r="H701" t="str">
            <v>Merchant Unregulated</v>
          </cell>
        </row>
        <row r="702">
          <cell r="D702" t="str">
            <v>Chugach Electric Association, Inc.</v>
          </cell>
          <cell r="E702" t="str">
            <v>Gas</v>
          </cell>
          <cell r="G702">
            <v>629058</v>
          </cell>
          <cell r="H702" t="str">
            <v>Merchant Unregulated</v>
          </cell>
        </row>
        <row r="703">
          <cell r="D703" t="str">
            <v>Strata Solar LLC</v>
          </cell>
          <cell r="E703" t="str">
            <v>Solar</v>
          </cell>
          <cell r="G703" t="str">
            <v>NA</v>
          </cell>
          <cell r="H703" t="str">
            <v>Merchant Unregulated</v>
          </cell>
        </row>
        <row r="704">
          <cell r="D704" t="str">
            <v>Otter Tail Corporation</v>
          </cell>
          <cell r="E704" t="str">
            <v>Water</v>
          </cell>
          <cell r="G704">
            <v>186</v>
          </cell>
          <cell r="H704" t="str">
            <v>Regulated</v>
          </cell>
        </row>
        <row r="705">
          <cell r="D705" t="str">
            <v>Black Hills Corporation</v>
          </cell>
          <cell r="E705" t="str">
            <v>Gas</v>
          </cell>
          <cell r="G705">
            <v>3689</v>
          </cell>
          <cell r="H705" t="str">
            <v>Regulated</v>
          </cell>
        </row>
        <row r="706">
          <cell r="D706" t="str">
            <v>Black Hills Corporation</v>
          </cell>
          <cell r="E706" t="str">
            <v>Oil</v>
          </cell>
          <cell r="G706">
            <v>-285</v>
          </cell>
          <cell r="H706" t="str">
            <v>Regulated</v>
          </cell>
        </row>
        <row r="707">
          <cell r="D707" t="str">
            <v>University of Alaska Fairbanks</v>
          </cell>
          <cell r="E707" t="str">
            <v>Coal</v>
          </cell>
          <cell r="G707" t="str">
            <v>NA</v>
          </cell>
          <cell r="H707" t="str">
            <v>Merchant Unregulated</v>
          </cell>
        </row>
        <row r="708">
          <cell r="D708" t="str">
            <v>Berkshire Hathaway Inc.</v>
          </cell>
          <cell r="E708" t="str">
            <v>Water</v>
          </cell>
          <cell r="G708">
            <v>3003</v>
          </cell>
          <cell r="H708" t="str">
            <v>Regulated</v>
          </cell>
        </row>
        <row r="709">
          <cell r="D709" t="str">
            <v>MidAmerican Energy Holdings Company</v>
          </cell>
          <cell r="E709" t="str">
            <v>Water</v>
          </cell>
          <cell r="G709">
            <v>341</v>
          </cell>
          <cell r="H709" t="str">
            <v>Regulated</v>
          </cell>
        </row>
        <row r="710">
          <cell r="D710" t="str">
            <v>Atlas Pipeline Partners, L.P.</v>
          </cell>
          <cell r="E710" t="str">
            <v>Gas</v>
          </cell>
          <cell r="G710" t="str">
            <v>NA</v>
          </cell>
          <cell r="H710" t="str">
            <v>Merchant Unregulated</v>
          </cell>
        </row>
        <row r="711">
          <cell r="D711" t="str">
            <v>Atlas Energy, L.P.</v>
          </cell>
          <cell r="E711" t="str">
            <v>Gas</v>
          </cell>
          <cell r="G711" t="str">
            <v>NA</v>
          </cell>
          <cell r="H711" t="str">
            <v>Merchant Unregulated</v>
          </cell>
        </row>
        <row r="712">
          <cell r="D712" t="str">
            <v>Benkelman City of</v>
          </cell>
          <cell r="E712" t="str">
            <v>Oil</v>
          </cell>
          <cell r="G712" t="str">
            <v>NA</v>
          </cell>
          <cell r="H712" t="str">
            <v>Regulated</v>
          </cell>
        </row>
        <row r="713">
          <cell r="D713" t="str">
            <v>South Mississippi Electric Power Association</v>
          </cell>
          <cell r="E713" t="str">
            <v>Gas</v>
          </cell>
          <cell r="G713" t="str">
            <v>NA</v>
          </cell>
          <cell r="H713" t="str">
            <v>Merchant Unregulated</v>
          </cell>
        </row>
        <row r="714">
          <cell r="D714" t="str">
            <v>Exelon Corporation</v>
          </cell>
          <cell r="E714" t="str">
            <v>Wind</v>
          </cell>
          <cell r="G714" t="str">
            <v>NA</v>
          </cell>
          <cell r="H714" t="str">
            <v>Merchant Unregulated</v>
          </cell>
        </row>
        <row r="715">
          <cell r="D715" t="str">
            <v>IDACORP, Inc.</v>
          </cell>
          <cell r="E715" t="str">
            <v>Gas</v>
          </cell>
          <cell r="G715">
            <v>53006</v>
          </cell>
          <cell r="H715" t="str">
            <v>Regulated</v>
          </cell>
        </row>
        <row r="716">
          <cell r="D716" t="str">
            <v>Brookfield Renewable Energy Partners L.P.</v>
          </cell>
          <cell r="E716" t="str">
            <v>Water</v>
          </cell>
          <cell r="G716" t="str">
            <v>NA</v>
          </cell>
          <cell r="H716" t="str">
            <v>Merchant Unregulated</v>
          </cell>
        </row>
        <row r="717">
          <cell r="D717" t="str">
            <v>Brookfield Asset Management Inc.</v>
          </cell>
          <cell r="E717" t="str">
            <v>Water</v>
          </cell>
          <cell r="G717" t="str">
            <v>NA</v>
          </cell>
          <cell r="H717" t="str">
            <v>Merchant Unregulated</v>
          </cell>
        </row>
        <row r="718">
          <cell r="D718" t="str">
            <v>Benson City of</v>
          </cell>
          <cell r="E718" t="str">
            <v>Oil</v>
          </cell>
          <cell r="G718" t="str">
            <v>NA</v>
          </cell>
          <cell r="H718" t="str">
            <v>Regulated</v>
          </cell>
        </row>
        <row r="719">
          <cell r="D719" t="str">
            <v>Alliant Energy Corporation</v>
          </cell>
          <cell r="E719" t="str">
            <v>Wind</v>
          </cell>
          <cell r="G719">
            <v>430668</v>
          </cell>
          <cell r="H719" t="str">
            <v>Regulated</v>
          </cell>
        </row>
        <row r="720">
          <cell r="D720" t="str">
            <v>Orion Energy Group LLC</v>
          </cell>
          <cell r="E720" t="str">
            <v>Wind</v>
          </cell>
          <cell r="G720">
            <v>315503</v>
          </cell>
          <cell r="H720" t="str">
            <v>Merchant Unregulated</v>
          </cell>
        </row>
        <row r="721">
          <cell r="D721" t="str">
            <v>Vision Energy LLC</v>
          </cell>
          <cell r="E721" t="str">
            <v>Wind</v>
          </cell>
          <cell r="G721">
            <v>25581</v>
          </cell>
          <cell r="H721" t="str">
            <v>Merchant Unregulated</v>
          </cell>
        </row>
        <row r="722">
          <cell r="D722" t="str">
            <v>Essex Hydro Associates, LLC</v>
          </cell>
          <cell r="E722" t="str">
            <v>Water</v>
          </cell>
          <cell r="G722" t="str">
            <v>NA</v>
          </cell>
          <cell r="H722" t="str">
            <v>Merchant Unregulated</v>
          </cell>
        </row>
        <row r="723">
          <cell r="D723" t="str">
            <v>ArcLight Capital Holdings, LLC</v>
          </cell>
          <cell r="E723" t="str">
            <v>Geothermal</v>
          </cell>
          <cell r="G723" t="str">
            <v>NA</v>
          </cell>
          <cell r="H723" t="str">
            <v>Merchant Unregulated</v>
          </cell>
        </row>
        <row r="724">
          <cell r="D724" t="str">
            <v>Global Infrastructure Management, LLC</v>
          </cell>
          <cell r="E724" t="str">
            <v>Geothermal</v>
          </cell>
          <cell r="G724" t="str">
            <v>NA</v>
          </cell>
          <cell r="H724" t="str">
            <v>Merchant Unregulated</v>
          </cell>
        </row>
        <row r="725">
          <cell r="D725" t="str">
            <v>Public Service Enterprise Group Incorporated</v>
          </cell>
          <cell r="E725" t="str">
            <v>Gas</v>
          </cell>
          <cell r="G725">
            <v>5940494</v>
          </cell>
          <cell r="H725" t="str">
            <v>Merchant Unregulated</v>
          </cell>
        </row>
        <row r="726">
          <cell r="D726" t="str">
            <v>Bergen County Utilities Authority</v>
          </cell>
          <cell r="E726" t="str">
            <v>Biomass</v>
          </cell>
          <cell r="G726" t="str">
            <v>NA</v>
          </cell>
          <cell r="H726" t="str">
            <v>Merchant Unregulated</v>
          </cell>
        </row>
        <row r="727">
          <cell r="D727" t="str">
            <v>DCO Energy LLC</v>
          </cell>
          <cell r="E727" t="str">
            <v>Gas</v>
          </cell>
          <cell r="G727" t="str">
            <v>NA</v>
          </cell>
          <cell r="H727" t="str">
            <v>Merchant Unregulated</v>
          </cell>
        </row>
        <row r="728">
          <cell r="D728" t="str">
            <v>Public Service Enterprise Group Incorporated</v>
          </cell>
          <cell r="E728" t="str">
            <v>Gas</v>
          </cell>
          <cell r="G728">
            <v>367</v>
          </cell>
          <cell r="H728" t="str">
            <v>Merchant Unregulated</v>
          </cell>
        </row>
        <row r="729">
          <cell r="D729" t="str">
            <v>SunEdison, Inc.</v>
          </cell>
          <cell r="E729" t="str">
            <v>Solar</v>
          </cell>
          <cell r="G729" t="str">
            <v>NA</v>
          </cell>
          <cell r="H729" t="str">
            <v>Merchant Unregulated</v>
          </cell>
        </row>
        <row r="730">
          <cell r="D730" t="str">
            <v>Icicle Seafoods Inc</v>
          </cell>
          <cell r="E730" t="str">
            <v>Oil</v>
          </cell>
          <cell r="G730" t="str">
            <v>NA</v>
          </cell>
          <cell r="H730" t="str">
            <v>Merchant Unregulated</v>
          </cell>
        </row>
        <row r="731">
          <cell r="D731" t="str">
            <v>Olympus Holdings, LLC</v>
          </cell>
          <cell r="E731" t="str">
            <v>Gas</v>
          </cell>
          <cell r="G731" t="str">
            <v>NA</v>
          </cell>
          <cell r="H731" t="str">
            <v>Merchant Unregulated</v>
          </cell>
        </row>
        <row r="732">
          <cell r="D732" t="str">
            <v>South Carolina Public Service Authority</v>
          </cell>
          <cell r="E732" t="str">
            <v>Biomass</v>
          </cell>
          <cell r="G732" t="str">
            <v>NA</v>
          </cell>
          <cell r="H732" t="str">
            <v>Regulated</v>
          </cell>
        </row>
        <row r="733">
          <cell r="D733" t="str">
            <v>Integrys Energy Group, Inc.</v>
          </cell>
          <cell r="E733" t="str">
            <v>Solar</v>
          </cell>
          <cell r="G733" t="str">
            <v>NA</v>
          </cell>
          <cell r="H733" t="str">
            <v>Merchant Unregulated</v>
          </cell>
        </row>
        <row r="734">
          <cell r="D734" t="str">
            <v>Duke Energy Corporation</v>
          </cell>
          <cell r="E734" t="str">
            <v>Solar</v>
          </cell>
          <cell r="G734" t="str">
            <v>NA</v>
          </cell>
          <cell r="H734" t="str">
            <v>Merchant Unregulated</v>
          </cell>
        </row>
        <row r="735">
          <cell r="D735" t="str">
            <v>Canadian Solar Inc.</v>
          </cell>
          <cell r="E735" t="str">
            <v>Solar</v>
          </cell>
          <cell r="G735" t="str">
            <v>NA</v>
          </cell>
          <cell r="H735" t="str">
            <v>Merchant Unregulated</v>
          </cell>
        </row>
        <row r="736">
          <cell r="D736" t="str">
            <v>EIF Management, LLC</v>
          </cell>
          <cell r="E736" t="str">
            <v>Gas</v>
          </cell>
          <cell r="G736">
            <v>502853</v>
          </cell>
          <cell r="H736" t="str">
            <v>Merchant Unregulated</v>
          </cell>
        </row>
        <row r="737">
          <cell r="D737" t="str">
            <v>Manulife Financial Corporation</v>
          </cell>
          <cell r="E737" t="str">
            <v>Gas</v>
          </cell>
          <cell r="G737">
            <v>259048</v>
          </cell>
          <cell r="H737" t="str">
            <v>Merchant Unregulated</v>
          </cell>
        </row>
        <row r="738">
          <cell r="D738" t="str">
            <v>Berkshire Wind Power Cooperative Corporation</v>
          </cell>
          <cell r="E738" t="str">
            <v>Wind</v>
          </cell>
          <cell r="G738" t="str">
            <v>NA</v>
          </cell>
          <cell r="H738" t="str">
            <v>Merchant Unregulated</v>
          </cell>
        </row>
        <row r="739">
          <cell r="D739" t="str">
            <v>Berlin City of</v>
          </cell>
          <cell r="E739" t="str">
            <v>Oil</v>
          </cell>
          <cell r="G739" t="str">
            <v>NA</v>
          </cell>
          <cell r="H739" t="str">
            <v>Regulated</v>
          </cell>
        </row>
        <row r="740">
          <cell r="D740" t="str">
            <v>Gaz Métro Limited Partnership</v>
          </cell>
          <cell r="E740" t="str">
            <v>Oil</v>
          </cell>
          <cell r="G740">
            <v>1932</v>
          </cell>
          <cell r="H740" t="str">
            <v>Regulated</v>
          </cell>
        </row>
        <row r="741">
          <cell r="D741" t="str">
            <v>Brookfield Renewable Energy Partners L.P.</v>
          </cell>
          <cell r="E741" t="str">
            <v>Water</v>
          </cell>
          <cell r="G741" t="str">
            <v>NA</v>
          </cell>
          <cell r="H741" t="str">
            <v>Merchant Unregulated</v>
          </cell>
        </row>
        <row r="742">
          <cell r="D742" t="str">
            <v>Brookfield Asset Management Inc.</v>
          </cell>
          <cell r="E742" t="str">
            <v>Water</v>
          </cell>
          <cell r="G742" t="str">
            <v>NA</v>
          </cell>
          <cell r="H742" t="str">
            <v>Merchant Unregulated</v>
          </cell>
        </row>
        <row r="743">
          <cell r="D743" t="str">
            <v>Homer Electric Association, Inc.</v>
          </cell>
          <cell r="E743" t="str">
            <v>Gas</v>
          </cell>
          <cell r="G743" t="str">
            <v>NA</v>
          </cell>
          <cell r="H743" t="str">
            <v>Merchant Unregulated</v>
          </cell>
        </row>
        <row r="744">
          <cell r="D744" t="str">
            <v>American Electric Power Company, Inc.</v>
          </cell>
          <cell r="E744" t="str">
            <v>Water</v>
          </cell>
          <cell r="G744">
            <v>29705</v>
          </cell>
          <cell r="H744" t="str">
            <v>Regulated</v>
          </cell>
        </row>
        <row r="745">
          <cell r="D745" t="str">
            <v>Berry Petroleum Company</v>
          </cell>
          <cell r="E745" t="str">
            <v>Gas</v>
          </cell>
          <cell r="G745" t="str">
            <v>NA</v>
          </cell>
          <cell r="H745" t="str">
            <v>Merchant Unregulated</v>
          </cell>
        </row>
        <row r="746">
          <cell r="D746" t="str">
            <v>Berry Petroleum Company</v>
          </cell>
          <cell r="E746" t="str">
            <v>Gas</v>
          </cell>
          <cell r="G746" t="str">
            <v>NA</v>
          </cell>
          <cell r="H746" t="str">
            <v>Merchant Unregulated</v>
          </cell>
        </row>
        <row r="747">
          <cell r="D747" t="str">
            <v>Berryman Health Incorporated</v>
          </cell>
          <cell r="E747" t="str">
            <v>Gas</v>
          </cell>
          <cell r="G747" t="str">
            <v>NA</v>
          </cell>
          <cell r="H747" t="str">
            <v>Merchant Unregulated</v>
          </cell>
        </row>
        <row r="748">
          <cell r="D748" t="str">
            <v>Boulder, City of</v>
          </cell>
          <cell r="E748" t="str">
            <v>Water</v>
          </cell>
          <cell r="G748" t="str">
            <v>NA</v>
          </cell>
          <cell r="H748" t="str">
            <v>Merchant Unregulated</v>
          </cell>
        </row>
        <row r="749">
          <cell r="D749" t="str">
            <v>Bethany City of</v>
          </cell>
          <cell r="E749" t="str">
            <v>Oil</v>
          </cell>
          <cell r="G749" t="str">
            <v>NA</v>
          </cell>
          <cell r="H749" t="str">
            <v>Regulated</v>
          </cell>
        </row>
        <row r="750">
          <cell r="D750" t="str">
            <v>Bethany City of</v>
          </cell>
          <cell r="E750" t="str">
            <v>Oil</v>
          </cell>
          <cell r="G750" t="str">
            <v>NA</v>
          </cell>
          <cell r="H750" t="str">
            <v>Regulated</v>
          </cell>
        </row>
        <row r="751">
          <cell r="D751" t="str">
            <v>Waste Management, Inc.</v>
          </cell>
          <cell r="E751" t="str">
            <v>Biomass</v>
          </cell>
          <cell r="G751" t="str">
            <v>NA</v>
          </cell>
          <cell r="H751" t="str">
            <v>Merchant Unregulated</v>
          </cell>
        </row>
        <row r="752">
          <cell r="D752" t="str">
            <v>Bethel Utilities Corp., Inc.</v>
          </cell>
          <cell r="E752" t="str">
            <v>Oil</v>
          </cell>
          <cell r="G752" t="str">
            <v>NA</v>
          </cell>
          <cell r="H752" t="str">
            <v>Merchant Unregulated</v>
          </cell>
        </row>
        <row r="753">
          <cell r="D753" t="str">
            <v>Calpine Corporation</v>
          </cell>
          <cell r="E753" t="str">
            <v>Gas</v>
          </cell>
          <cell r="G753">
            <v>5811660</v>
          </cell>
          <cell r="H753" t="str">
            <v>Merchant Unregulated</v>
          </cell>
        </row>
        <row r="754">
          <cell r="D754" t="str">
            <v>Public Service Enterprise Group Incorporated</v>
          </cell>
          <cell r="E754" t="str">
            <v>Gas</v>
          </cell>
          <cell r="G754">
            <v>4903684</v>
          </cell>
          <cell r="H754" t="str">
            <v>Merchant Unregulated</v>
          </cell>
        </row>
        <row r="755">
          <cell r="D755" t="str">
            <v>Commonwealth Landfill Gas</v>
          </cell>
          <cell r="E755" t="str">
            <v>Biomass</v>
          </cell>
          <cell r="G755" t="str">
            <v>NA</v>
          </cell>
          <cell r="H755" t="str">
            <v>Merchant Unregulated</v>
          </cell>
        </row>
        <row r="756">
          <cell r="D756" t="str">
            <v>Pepco Holdings, Inc.</v>
          </cell>
          <cell r="E756" t="str">
            <v>Biomass</v>
          </cell>
          <cell r="G756" t="str">
            <v>NA</v>
          </cell>
          <cell r="H756" t="str">
            <v>Merchant Unregulated</v>
          </cell>
        </row>
        <row r="757">
          <cell r="D757" t="str">
            <v>Calpine Corporation</v>
          </cell>
          <cell r="E757" t="str">
            <v>Gas</v>
          </cell>
          <cell r="G757">
            <v>401609</v>
          </cell>
          <cell r="H757" t="str">
            <v>Merchant Unregulated</v>
          </cell>
        </row>
        <row r="758">
          <cell r="D758" t="str">
            <v>Calpine Corporation</v>
          </cell>
          <cell r="E758" t="str">
            <v>Gas</v>
          </cell>
          <cell r="G758">
            <v>106552</v>
          </cell>
          <cell r="H758" t="str">
            <v>Merchant Unregulated</v>
          </cell>
        </row>
        <row r="759">
          <cell r="D759" t="str">
            <v>Calpine Corporation</v>
          </cell>
          <cell r="E759" t="str">
            <v>Oil</v>
          </cell>
          <cell r="G759">
            <v>0</v>
          </cell>
          <cell r="H759" t="str">
            <v>Merchant Unregulated</v>
          </cell>
        </row>
        <row r="760">
          <cell r="D760" t="str">
            <v>Cargill, Inc.</v>
          </cell>
          <cell r="E760" t="str">
            <v>Biomass</v>
          </cell>
          <cell r="G760" t="str">
            <v>NA</v>
          </cell>
          <cell r="H760" t="str">
            <v>Merchant Unregulated</v>
          </cell>
        </row>
        <row r="761">
          <cell r="D761" t="str">
            <v>Cargill, Inc.</v>
          </cell>
          <cell r="E761" t="str">
            <v>Biomass</v>
          </cell>
          <cell r="G761" t="str">
            <v>NA</v>
          </cell>
          <cell r="H761" t="str">
            <v>Merchant Unregulated</v>
          </cell>
        </row>
        <row r="762">
          <cell r="D762" t="str">
            <v>Alaska Power &amp; Telephone Co.</v>
          </cell>
          <cell r="E762" t="str">
            <v>Oil</v>
          </cell>
          <cell r="G762" t="str">
            <v>NA</v>
          </cell>
          <cell r="H762" t="str">
            <v>Merchant Unregulated</v>
          </cell>
        </row>
        <row r="763">
          <cell r="D763" t="str">
            <v>Alaska Energy &amp; Resources Company</v>
          </cell>
          <cell r="E763" t="str">
            <v>Oil</v>
          </cell>
          <cell r="G763" t="str">
            <v>NA</v>
          </cell>
          <cell r="H763" t="str">
            <v>Merchant Unregulated</v>
          </cell>
        </row>
        <row r="764">
          <cell r="D764" t="str">
            <v>Black Hills Corporation</v>
          </cell>
          <cell r="E764" t="str">
            <v>Gas</v>
          </cell>
          <cell r="G764">
            <v>768142</v>
          </cell>
          <cell r="H764" t="str">
            <v>Merchant Unregulated</v>
          </cell>
        </row>
        <row r="765">
          <cell r="D765" t="str">
            <v>ABEC Bidart-Stockdale LLC</v>
          </cell>
          <cell r="E765" t="str">
            <v>Biomass</v>
          </cell>
          <cell r="G765" t="str">
            <v>NA</v>
          </cell>
          <cell r="H765" t="str">
            <v>Merchant Unregulated</v>
          </cell>
        </row>
        <row r="766">
          <cell r="D766" t="str">
            <v>KCP&amp;L Greater Missouri Operations Company</v>
          </cell>
          <cell r="E766" t="str">
            <v>Water</v>
          </cell>
          <cell r="G766" t="str">
            <v>NA</v>
          </cell>
          <cell r="H766" t="str">
            <v>Merchant Unregulated</v>
          </cell>
        </row>
        <row r="767">
          <cell r="D767" t="str">
            <v>Mega Renewables</v>
          </cell>
          <cell r="E767" t="str">
            <v>Water</v>
          </cell>
          <cell r="G767" t="str">
            <v>NA</v>
          </cell>
          <cell r="H767" t="str">
            <v>Merchant Unregulated</v>
          </cell>
        </row>
        <row r="768">
          <cell r="D768" t="str">
            <v>TECO Energy, Inc.</v>
          </cell>
          <cell r="E768" t="str">
            <v>Coal</v>
          </cell>
          <cell r="G768">
            <v>9544754</v>
          </cell>
          <cell r="H768" t="str">
            <v>Regulated</v>
          </cell>
        </row>
        <row r="769">
          <cell r="D769" t="str">
            <v>TECO Energy, Inc.</v>
          </cell>
          <cell r="E769" t="str">
            <v>Gas</v>
          </cell>
          <cell r="G769">
            <v>11596</v>
          </cell>
          <cell r="H769" t="str">
            <v>Regulated</v>
          </cell>
        </row>
        <row r="770">
          <cell r="D770" t="str">
            <v>United States Government</v>
          </cell>
          <cell r="E770" t="str">
            <v>Water</v>
          </cell>
          <cell r="G770">
            <v>1106245</v>
          </cell>
          <cell r="H770" t="str">
            <v>Merchant Unregulated</v>
          </cell>
        </row>
        <row r="771">
          <cell r="D771" t="str">
            <v>Fagen Inc.</v>
          </cell>
          <cell r="E771" t="str">
            <v>Wind</v>
          </cell>
          <cell r="G771">
            <v>4596</v>
          </cell>
          <cell r="H771" t="str">
            <v>Merchant Unregulated</v>
          </cell>
        </row>
        <row r="772">
          <cell r="D772" t="str">
            <v>Texas Energy Future Holdings LP</v>
          </cell>
          <cell r="E772" t="str">
            <v>Coal</v>
          </cell>
          <cell r="G772">
            <v>7276173</v>
          </cell>
          <cell r="H772" t="str">
            <v>Merchant Unregulated</v>
          </cell>
        </row>
        <row r="773">
          <cell r="D773" t="str">
            <v>NRG Energy, Inc.</v>
          </cell>
          <cell r="E773" t="str">
            <v>Gas</v>
          </cell>
          <cell r="G773">
            <v>0</v>
          </cell>
          <cell r="H773" t="str">
            <v>Merchant Unregulated</v>
          </cell>
        </row>
        <row r="774">
          <cell r="D774" t="str">
            <v>NRG Energy, Inc.</v>
          </cell>
          <cell r="E774" t="str">
            <v>Gas</v>
          </cell>
          <cell r="G774">
            <v>107590</v>
          </cell>
          <cell r="H774" t="str">
            <v>Merchant Unregulated</v>
          </cell>
        </row>
        <row r="775">
          <cell r="D775" t="str">
            <v>Entergy Corporation</v>
          </cell>
          <cell r="E775" t="str">
            <v>Coal</v>
          </cell>
          <cell r="G775">
            <v>837576</v>
          </cell>
          <cell r="H775" t="str">
            <v>Regulated</v>
          </cell>
        </row>
        <row r="776">
          <cell r="D776" t="str">
            <v>Entergy Corporation</v>
          </cell>
          <cell r="E776" t="str">
            <v>Coal</v>
          </cell>
          <cell r="G776">
            <v>618677</v>
          </cell>
          <cell r="H776" t="str">
            <v>Regulated</v>
          </cell>
        </row>
        <row r="777">
          <cell r="D777" t="str">
            <v>NRG Energy, Inc.</v>
          </cell>
          <cell r="E777" t="str">
            <v>Coal</v>
          </cell>
          <cell r="G777">
            <v>8820757</v>
          </cell>
          <cell r="H777" t="str">
            <v>Regulated</v>
          </cell>
        </row>
        <row r="778">
          <cell r="D778" t="str">
            <v>United States Government</v>
          </cell>
          <cell r="E778" t="str">
            <v>Water</v>
          </cell>
          <cell r="G778" t="str">
            <v>NA</v>
          </cell>
          <cell r="H778" t="str">
            <v>Merchant Unregulated</v>
          </cell>
        </row>
        <row r="779">
          <cell r="D779" t="str">
            <v>Edison International</v>
          </cell>
          <cell r="E779" t="str">
            <v>Water</v>
          </cell>
          <cell r="G779">
            <v>260614</v>
          </cell>
          <cell r="H779" t="str">
            <v>Regulated</v>
          </cell>
        </row>
        <row r="780">
          <cell r="D780" t="str">
            <v>Edison International</v>
          </cell>
          <cell r="E780" t="str">
            <v>Water</v>
          </cell>
          <cell r="G780">
            <v>243281</v>
          </cell>
          <cell r="H780" t="str">
            <v>Regulated</v>
          </cell>
        </row>
        <row r="781">
          <cell r="D781" t="str">
            <v>Edison International</v>
          </cell>
          <cell r="E781" t="str">
            <v>Water</v>
          </cell>
          <cell r="G781">
            <v>257709</v>
          </cell>
          <cell r="H781" t="str">
            <v>Regulated</v>
          </cell>
        </row>
        <row r="782">
          <cell r="D782" t="str">
            <v>Edison International</v>
          </cell>
          <cell r="E782" t="str">
            <v>Water</v>
          </cell>
          <cell r="G782">
            <v>450156</v>
          </cell>
          <cell r="H782" t="str">
            <v>Regulated</v>
          </cell>
        </row>
        <row r="783">
          <cell r="D783" t="str">
            <v>Edison International</v>
          </cell>
          <cell r="E783" t="str">
            <v>Water</v>
          </cell>
          <cell r="G783">
            <v>248387</v>
          </cell>
          <cell r="H783" t="str">
            <v>Regulated</v>
          </cell>
        </row>
        <row r="784">
          <cell r="D784" t="str">
            <v>Edison International</v>
          </cell>
          <cell r="E784" t="str">
            <v>Water</v>
          </cell>
          <cell r="G784">
            <v>154780</v>
          </cell>
          <cell r="H784" t="str">
            <v>Regulated</v>
          </cell>
        </row>
        <row r="785">
          <cell r="D785" t="str">
            <v>Big Creek Water Works, Ltd.</v>
          </cell>
          <cell r="E785" t="str">
            <v>Water</v>
          </cell>
          <cell r="G785" t="str">
            <v>NA</v>
          </cell>
          <cell r="H785" t="str">
            <v>Merchant Unregulated</v>
          </cell>
        </row>
        <row r="786">
          <cell r="D786" t="str">
            <v>Exxon Mobil Corporation</v>
          </cell>
          <cell r="E786" t="str">
            <v>Gas</v>
          </cell>
          <cell r="G786" t="str">
            <v>NA</v>
          </cell>
          <cell r="H786" t="str">
            <v>Merchant Unregulated</v>
          </cell>
        </row>
        <row r="787">
          <cell r="D787" t="str">
            <v>Xcel Energy Inc.</v>
          </cell>
          <cell r="E787" t="str">
            <v>Water</v>
          </cell>
          <cell r="G787">
            <v>23884</v>
          </cell>
          <cell r="H787" t="str">
            <v>Regulated</v>
          </cell>
        </row>
        <row r="788">
          <cell r="D788" t="str">
            <v>Berkshire Hathaway Inc.</v>
          </cell>
          <cell r="E788" t="str">
            <v>Water</v>
          </cell>
          <cell r="G788">
            <v>30017</v>
          </cell>
          <cell r="H788" t="str">
            <v>Regulated</v>
          </cell>
        </row>
        <row r="789">
          <cell r="D789" t="str">
            <v>MidAmerican Energy Holdings Company</v>
          </cell>
          <cell r="E789" t="str">
            <v>Water</v>
          </cell>
          <cell r="G789">
            <v>3409</v>
          </cell>
          <cell r="H789" t="str">
            <v>Regulated</v>
          </cell>
        </row>
        <row r="790">
          <cell r="D790" t="str">
            <v>Iberdrola, S.A.</v>
          </cell>
          <cell r="E790" t="str">
            <v>Wind</v>
          </cell>
          <cell r="G790">
            <v>519867</v>
          </cell>
          <cell r="H790" t="str">
            <v>Merchant Unregulated</v>
          </cell>
        </row>
        <row r="791">
          <cell r="D791" t="str">
            <v>Iberdrola, S.A.</v>
          </cell>
          <cell r="E791" t="str">
            <v>Wind</v>
          </cell>
          <cell r="G791">
            <v>121070</v>
          </cell>
          <cell r="H791" t="str">
            <v>Merchant Unregulated</v>
          </cell>
        </row>
        <row r="792">
          <cell r="D792" t="str">
            <v>Koch Industries, Inc.</v>
          </cell>
          <cell r="E792" t="str">
            <v>Biomass</v>
          </cell>
          <cell r="G792" t="str">
            <v>NA</v>
          </cell>
          <cell r="H792" t="str">
            <v>Merchant Unregulated</v>
          </cell>
        </row>
        <row r="793">
          <cell r="D793" t="str">
            <v>Koch Industries, Inc.</v>
          </cell>
          <cell r="E793" t="str">
            <v>Water</v>
          </cell>
          <cell r="G793" t="str">
            <v>NA</v>
          </cell>
          <cell r="H793" t="str">
            <v>Merchant Unregulated</v>
          </cell>
        </row>
        <row r="794">
          <cell r="D794" t="str">
            <v>SunEdison, Inc.</v>
          </cell>
          <cell r="E794" t="str">
            <v>Solar</v>
          </cell>
          <cell r="G794" t="str">
            <v>NA</v>
          </cell>
          <cell r="H794" t="str">
            <v>Merchant Unregulated</v>
          </cell>
        </row>
        <row r="795">
          <cell r="D795" t="str">
            <v>SunEdison, Inc.</v>
          </cell>
          <cell r="E795" t="str">
            <v>Solar</v>
          </cell>
          <cell r="G795" t="str">
            <v>NA</v>
          </cell>
          <cell r="H795" t="str">
            <v>Merchant Unregulated</v>
          </cell>
        </row>
        <row r="796">
          <cell r="D796" t="str">
            <v>Los Angeles Department of Water and Power</v>
          </cell>
          <cell r="E796" t="str">
            <v>Water</v>
          </cell>
          <cell r="G796" t="str">
            <v>NA</v>
          </cell>
          <cell r="H796" t="str">
            <v>Regulated</v>
          </cell>
        </row>
        <row r="797">
          <cell r="D797" t="str">
            <v>Wisconsin Energy Corporation</v>
          </cell>
          <cell r="E797" t="str">
            <v>Water</v>
          </cell>
          <cell r="G797">
            <v>8222</v>
          </cell>
          <cell r="H797" t="str">
            <v>Regulated</v>
          </cell>
        </row>
        <row r="798">
          <cell r="D798" t="str">
            <v>Wisconsin Energy Corporation</v>
          </cell>
          <cell r="E798" t="str">
            <v>Water</v>
          </cell>
          <cell r="G798">
            <v>60983</v>
          </cell>
          <cell r="H798" t="str">
            <v>Regulated</v>
          </cell>
        </row>
        <row r="799">
          <cell r="D799" t="str">
            <v>American Electric Power Company, Inc.</v>
          </cell>
          <cell r="E799" t="str">
            <v>Coal</v>
          </cell>
          <cell r="G799">
            <v>2661344</v>
          </cell>
          <cell r="H799" t="str">
            <v>Regulated</v>
          </cell>
        </row>
        <row r="800">
          <cell r="D800" t="str">
            <v>Tenaska Inc.</v>
          </cell>
          <cell r="E800" t="str">
            <v>Gas</v>
          </cell>
          <cell r="G800">
            <v>39301</v>
          </cell>
          <cell r="H800" t="str">
            <v>Merchant Unregulated</v>
          </cell>
        </row>
        <row r="801">
          <cell r="D801" t="str">
            <v>AgPower Partners, LLC</v>
          </cell>
          <cell r="E801" t="str">
            <v>Biomass</v>
          </cell>
          <cell r="G801" t="str">
            <v>NA</v>
          </cell>
          <cell r="H801" t="str">
            <v>Merchant Unregulated</v>
          </cell>
        </row>
        <row r="802">
          <cell r="D802" t="str">
            <v>Dean Foods Company</v>
          </cell>
          <cell r="E802" t="str">
            <v>Biomass</v>
          </cell>
          <cell r="G802" t="str">
            <v>NA</v>
          </cell>
          <cell r="H802" t="str">
            <v>Merchant Unregulated</v>
          </cell>
        </row>
        <row r="803">
          <cell r="D803" t="str">
            <v>Edison International</v>
          </cell>
          <cell r="E803" t="str">
            <v>Wind</v>
          </cell>
          <cell r="G803">
            <v>491570</v>
          </cell>
          <cell r="H803" t="str">
            <v>Merchant Unregulated</v>
          </cell>
        </row>
        <row r="804">
          <cell r="D804" t="str">
            <v>Acciona, S.A.</v>
          </cell>
          <cell r="E804" t="str">
            <v>Wind</v>
          </cell>
          <cell r="G804">
            <v>286665</v>
          </cell>
          <cell r="H804" t="str">
            <v>Merchant Unregulated</v>
          </cell>
        </row>
        <row r="805">
          <cell r="D805" t="str">
            <v>Sid Richardson Carbon &amp; Energy</v>
          </cell>
          <cell r="E805" t="str">
            <v>Gas</v>
          </cell>
          <cell r="G805" t="str">
            <v>NA</v>
          </cell>
          <cell r="H805" t="str">
            <v>Merchant Unregulated</v>
          </cell>
        </row>
        <row r="806">
          <cell r="D806" t="str">
            <v>Alon USA Energy Inc.</v>
          </cell>
          <cell r="E806" t="str">
            <v>Other Nonrenewable</v>
          </cell>
          <cell r="G806" t="str">
            <v>NA</v>
          </cell>
          <cell r="H806" t="str">
            <v>Merchant Unregulated</v>
          </cell>
        </row>
        <row r="807">
          <cell r="D807" t="str">
            <v>ArcLight Capital Holdings, LLC</v>
          </cell>
          <cell r="E807" t="str">
            <v>Wind</v>
          </cell>
          <cell r="G807" t="str">
            <v>NA</v>
          </cell>
          <cell r="H807" t="str">
            <v>Merchant Unregulated</v>
          </cell>
        </row>
        <row r="808">
          <cell r="D808" t="str">
            <v>Global Infrastructure Management, LLC</v>
          </cell>
          <cell r="E808" t="str">
            <v>Wind</v>
          </cell>
          <cell r="G808" t="str">
            <v>NA</v>
          </cell>
          <cell r="H808" t="str">
            <v>Merchant Unregulated</v>
          </cell>
        </row>
        <row r="809">
          <cell r="D809" t="str">
            <v>NorthWestern Corporation</v>
          </cell>
          <cell r="E809" t="str">
            <v>Coal</v>
          </cell>
          <cell r="G809">
            <v>662305</v>
          </cell>
          <cell r="H809" t="str">
            <v>Regulated</v>
          </cell>
        </row>
        <row r="810">
          <cell r="D810" t="str">
            <v>MDU Resources Group, Inc.</v>
          </cell>
          <cell r="E810" t="str">
            <v>Coal</v>
          </cell>
          <cell r="G810">
            <v>642493</v>
          </cell>
          <cell r="H810" t="str">
            <v>Regulated</v>
          </cell>
        </row>
        <row r="811">
          <cell r="D811" t="str">
            <v>Otter Tail Corporation</v>
          </cell>
          <cell r="E811" t="str">
            <v>Coal</v>
          </cell>
          <cell r="G811">
            <v>1525567</v>
          </cell>
          <cell r="H811" t="str">
            <v>Regulated</v>
          </cell>
        </row>
        <row r="812">
          <cell r="D812" t="str">
            <v>NorthWestern Corporation</v>
          </cell>
          <cell r="E812" t="str">
            <v>Oil</v>
          </cell>
          <cell r="G812">
            <v>0</v>
          </cell>
          <cell r="H812" t="str">
            <v>Regulated</v>
          </cell>
        </row>
        <row r="813">
          <cell r="D813" t="str">
            <v>Otter Tail Corporation</v>
          </cell>
          <cell r="E813" t="str">
            <v>Oil</v>
          </cell>
          <cell r="G813">
            <v>0</v>
          </cell>
          <cell r="H813" t="str">
            <v>Regulated</v>
          </cell>
        </row>
        <row r="814">
          <cell r="D814" t="str">
            <v>MDU Resources Group, Inc.</v>
          </cell>
          <cell r="E814" t="str">
            <v>Oil</v>
          </cell>
          <cell r="G814">
            <v>0</v>
          </cell>
          <cell r="H814" t="str">
            <v>Regulated</v>
          </cell>
        </row>
        <row r="815">
          <cell r="D815" t="str">
            <v>United States Government</v>
          </cell>
          <cell r="E815" t="str">
            <v>Water</v>
          </cell>
          <cell r="G815">
            <v>4805</v>
          </cell>
          <cell r="H815" t="str">
            <v>Merchant Unregulated</v>
          </cell>
        </row>
        <row r="816">
          <cell r="D816" t="str">
            <v>Exelon Corporation</v>
          </cell>
          <cell r="E816" t="str">
            <v>Wind</v>
          </cell>
          <cell r="G816" t="str">
            <v>NA</v>
          </cell>
          <cell r="H816" t="str">
            <v>Merchant Unregulated</v>
          </cell>
        </row>
        <row r="817">
          <cell r="D817" t="str">
            <v>LaVonne Mader</v>
          </cell>
          <cell r="E817" t="str">
            <v>Wind</v>
          </cell>
          <cell r="G817" t="str">
            <v>NA</v>
          </cell>
          <cell r="H817" t="str">
            <v>Merchant Unregulated</v>
          </cell>
        </row>
        <row r="818">
          <cell r="D818" t="str">
            <v>Frank Mader</v>
          </cell>
          <cell r="E818" t="str">
            <v>Wind</v>
          </cell>
          <cell r="G818" t="str">
            <v>NA</v>
          </cell>
          <cell r="H818" t="str">
            <v>Merchant Unregulated</v>
          </cell>
        </row>
        <row r="819">
          <cell r="D819" t="str">
            <v>Big Valley Power LLC</v>
          </cell>
          <cell r="E819" t="str">
            <v>Biomass</v>
          </cell>
          <cell r="G819" t="str">
            <v>NA</v>
          </cell>
          <cell r="H819" t="str">
            <v>Merchant Unregulated</v>
          </cell>
        </row>
        <row r="820">
          <cell r="D820" t="str">
            <v>Portland General Electric Company</v>
          </cell>
          <cell r="E820" t="str">
            <v>Wind</v>
          </cell>
          <cell r="G820">
            <v>1108517</v>
          </cell>
          <cell r="H820" t="str">
            <v>Regulated</v>
          </cell>
        </row>
        <row r="821">
          <cell r="D821" t="str">
            <v>Arizona State University</v>
          </cell>
          <cell r="E821" t="str">
            <v>Solar</v>
          </cell>
          <cell r="G821" t="str">
            <v>NA</v>
          </cell>
          <cell r="H821" t="str">
            <v>Merchant Unregulated</v>
          </cell>
        </row>
        <row r="822">
          <cell r="D822" t="str">
            <v>Resource Technology Corp</v>
          </cell>
          <cell r="E822" t="str">
            <v>Biomass</v>
          </cell>
          <cell r="G822" t="str">
            <v>NA</v>
          </cell>
          <cell r="H822" t="str">
            <v>Merchant Unregulated</v>
          </cell>
        </row>
        <row r="823">
          <cell r="D823" t="str">
            <v>Biola University</v>
          </cell>
          <cell r="E823" t="str">
            <v>Gas</v>
          </cell>
          <cell r="G823" t="str">
            <v>NA</v>
          </cell>
          <cell r="H823" t="str">
            <v>Merchant Unregulated</v>
          </cell>
        </row>
        <row r="824">
          <cell r="D824" t="str">
            <v>Biomass One, LP</v>
          </cell>
          <cell r="E824" t="str">
            <v>Biomass</v>
          </cell>
          <cell r="G824" t="str">
            <v>NA</v>
          </cell>
          <cell r="H824" t="str">
            <v>Merchant Unregulated</v>
          </cell>
        </row>
        <row r="825">
          <cell r="D825" t="str">
            <v>Decisions Investments Corp</v>
          </cell>
          <cell r="E825" t="str">
            <v>Gas</v>
          </cell>
          <cell r="G825" t="str">
            <v>NA</v>
          </cell>
          <cell r="H825" t="str">
            <v>Merchant Unregulated</v>
          </cell>
        </row>
        <row r="826">
          <cell r="D826" t="str">
            <v>Washington State University</v>
          </cell>
          <cell r="E826" t="str">
            <v>Oil</v>
          </cell>
          <cell r="G826" t="str">
            <v>NA</v>
          </cell>
          <cell r="H826" t="str">
            <v>Merchant Unregulated</v>
          </cell>
        </row>
        <row r="827">
          <cell r="D827" t="str">
            <v>Birch Power Co.</v>
          </cell>
          <cell r="E827" t="str">
            <v>Water</v>
          </cell>
          <cell r="G827" t="str">
            <v>NA</v>
          </cell>
          <cell r="H827" t="str">
            <v>Merchant Unregulated</v>
          </cell>
        </row>
        <row r="828">
          <cell r="D828" t="str">
            <v>Electric Power Development Co. Ltd.</v>
          </cell>
          <cell r="E828" t="str">
            <v>Coal</v>
          </cell>
          <cell r="G828">
            <v>203038</v>
          </cell>
          <cell r="H828" t="str">
            <v>Merchant Unregulated</v>
          </cell>
        </row>
        <row r="829">
          <cell r="D829" t="str">
            <v>General Electric Company</v>
          </cell>
          <cell r="E829" t="str">
            <v>Coal</v>
          </cell>
          <cell r="G829">
            <v>203038</v>
          </cell>
          <cell r="H829" t="str">
            <v>Merchant Unregulated</v>
          </cell>
        </row>
        <row r="830">
          <cell r="D830" t="str">
            <v>Midwest Energy, Inc.</v>
          </cell>
          <cell r="E830" t="str">
            <v>Oil</v>
          </cell>
          <cell r="G830">
            <v>80</v>
          </cell>
          <cell r="H830" t="str">
            <v>Regulated</v>
          </cell>
        </row>
        <row r="831">
          <cell r="D831" t="str">
            <v>Colorado Springs Utilities</v>
          </cell>
          <cell r="E831" t="str">
            <v>Gas</v>
          </cell>
          <cell r="G831" t="str">
            <v>NA</v>
          </cell>
          <cell r="H831" t="str">
            <v>Regulated</v>
          </cell>
        </row>
        <row r="832">
          <cell r="D832" t="str">
            <v>NewPage Holdings Inc.</v>
          </cell>
          <cell r="E832" t="str">
            <v>Water</v>
          </cell>
          <cell r="G832" t="str">
            <v>NA</v>
          </cell>
          <cell r="H832" t="str">
            <v>Regulated</v>
          </cell>
        </row>
        <row r="833">
          <cell r="D833" t="str">
            <v>NewPage Holdings Inc.</v>
          </cell>
          <cell r="E833" t="str">
            <v>Coal</v>
          </cell>
          <cell r="G833">
            <v>7280</v>
          </cell>
          <cell r="H833" t="str">
            <v>Merchant Unregulated</v>
          </cell>
        </row>
        <row r="834">
          <cell r="D834" t="str">
            <v>Edison International</v>
          </cell>
          <cell r="E834" t="str">
            <v>Water</v>
          </cell>
          <cell r="G834">
            <v>29160</v>
          </cell>
          <cell r="H834" t="str">
            <v>Regulated</v>
          </cell>
        </row>
        <row r="835">
          <cell r="D835" t="str">
            <v>Edison International</v>
          </cell>
          <cell r="E835" t="str">
            <v>Water</v>
          </cell>
          <cell r="G835">
            <v>26890</v>
          </cell>
          <cell r="H835" t="str">
            <v>Regulated</v>
          </cell>
        </row>
        <row r="836">
          <cell r="D836" t="str">
            <v>Edison International</v>
          </cell>
          <cell r="E836" t="str">
            <v>Water</v>
          </cell>
          <cell r="G836">
            <v>37647</v>
          </cell>
          <cell r="H836" t="str">
            <v>Regulated</v>
          </cell>
        </row>
        <row r="837">
          <cell r="D837" t="str">
            <v>Edison International</v>
          </cell>
          <cell r="E837" t="str">
            <v>Water</v>
          </cell>
          <cell r="G837">
            <v>12176</v>
          </cell>
          <cell r="H837" t="str">
            <v>Regulated</v>
          </cell>
        </row>
        <row r="838">
          <cell r="D838" t="str">
            <v>Edison International</v>
          </cell>
          <cell r="E838" t="str">
            <v>Water</v>
          </cell>
          <cell r="G838">
            <v>10572</v>
          </cell>
          <cell r="H838" t="str">
            <v>Regulated</v>
          </cell>
        </row>
        <row r="839">
          <cell r="D839" t="str">
            <v>Berkshire Hathaway Inc.</v>
          </cell>
          <cell r="E839" t="str">
            <v>Wind</v>
          </cell>
          <cell r="G839">
            <v>24299</v>
          </cell>
          <cell r="H839" t="str">
            <v>Merchant Unregulated</v>
          </cell>
        </row>
        <row r="840">
          <cell r="D840" t="str">
            <v>MidAmerican Energy Holdings Company</v>
          </cell>
          <cell r="E840" t="str">
            <v>Wind</v>
          </cell>
          <cell r="G840">
            <v>2757</v>
          </cell>
          <cell r="H840" t="str">
            <v>Merchant Unregulated</v>
          </cell>
        </row>
        <row r="841">
          <cell r="D841" t="str">
            <v>Invenergy LLC</v>
          </cell>
          <cell r="E841" t="str">
            <v>Wind</v>
          </cell>
          <cell r="G841">
            <v>179474</v>
          </cell>
          <cell r="H841" t="str">
            <v>Merchant Unregulated</v>
          </cell>
        </row>
        <row r="842">
          <cell r="D842" t="str">
            <v>ALLETE, Inc.</v>
          </cell>
          <cell r="E842" t="str">
            <v>Wind</v>
          </cell>
          <cell r="G842">
            <v>280347</v>
          </cell>
          <cell r="H842" t="str">
            <v>Regulated</v>
          </cell>
        </row>
        <row r="843">
          <cell r="D843" t="str">
            <v>ALLETE, Inc.</v>
          </cell>
          <cell r="E843" t="str">
            <v>Wind</v>
          </cell>
          <cell r="G843" t="str">
            <v>NA</v>
          </cell>
          <cell r="H843" t="str">
            <v>Regulated</v>
          </cell>
        </row>
        <row r="844">
          <cell r="D844" t="str">
            <v>ALLETE, Inc.</v>
          </cell>
          <cell r="E844" t="str">
            <v>Wind</v>
          </cell>
          <cell r="G844" t="str">
            <v>NA</v>
          </cell>
          <cell r="H844" t="str">
            <v>Regulated</v>
          </cell>
        </row>
        <row r="845">
          <cell r="D845" t="str">
            <v>Bisson Windfarm LLC</v>
          </cell>
          <cell r="E845" t="str">
            <v>Wind</v>
          </cell>
          <cell r="G845" t="str">
            <v>NA</v>
          </cell>
          <cell r="H845" t="str">
            <v>Merchant Unregulated</v>
          </cell>
        </row>
        <row r="846">
          <cell r="D846" t="str">
            <v>Edison International</v>
          </cell>
          <cell r="E846" t="str">
            <v>Wind</v>
          </cell>
          <cell r="G846" t="str">
            <v>NA</v>
          </cell>
          <cell r="H846" t="str">
            <v>Merchant Unregulated</v>
          </cell>
        </row>
        <row r="847">
          <cell r="D847" t="str">
            <v>Bob Jones University</v>
          </cell>
          <cell r="E847" t="str">
            <v>Oil</v>
          </cell>
          <cell r="G847" t="str">
            <v>NA</v>
          </cell>
          <cell r="H847" t="str">
            <v>Merchant Unregulated</v>
          </cell>
        </row>
        <row r="848">
          <cell r="D848" t="str">
            <v>Fortistar LLC</v>
          </cell>
          <cell r="E848" t="str">
            <v>Biomass</v>
          </cell>
          <cell r="G848" t="str">
            <v>NA</v>
          </cell>
          <cell r="H848" t="str">
            <v>Merchant Unregulated</v>
          </cell>
        </row>
        <row r="849">
          <cell r="D849" t="str">
            <v>Fortistar LLC</v>
          </cell>
          <cell r="E849" t="str">
            <v>Biomass</v>
          </cell>
          <cell r="G849" t="str">
            <v>NA</v>
          </cell>
          <cell r="H849" t="str">
            <v>Merchant Unregulated</v>
          </cell>
        </row>
        <row r="850">
          <cell r="D850" t="str">
            <v>Alaska Power &amp; Telephone Co.</v>
          </cell>
          <cell r="E850" t="str">
            <v>Water</v>
          </cell>
          <cell r="G850" t="str">
            <v>NA</v>
          </cell>
          <cell r="H850" t="str">
            <v>Merchant Unregulated</v>
          </cell>
        </row>
        <row r="851">
          <cell r="D851" t="str">
            <v>Alaska Energy &amp; Resources Company</v>
          </cell>
          <cell r="E851" t="str">
            <v>Water</v>
          </cell>
          <cell r="G851" t="str">
            <v>NA</v>
          </cell>
          <cell r="H851" t="str">
            <v>Merchant Unregulated</v>
          </cell>
        </row>
        <row r="852">
          <cell r="D852" t="str">
            <v>Renewable World Energies, LLC</v>
          </cell>
          <cell r="E852" t="str">
            <v>Water</v>
          </cell>
          <cell r="G852" t="str">
            <v>NA</v>
          </cell>
          <cell r="H852" t="str">
            <v>Merchant Unregulated</v>
          </cell>
        </row>
        <row r="853">
          <cell r="D853" t="str">
            <v>Oakvale Construction Co., Ltd.</v>
          </cell>
          <cell r="E853" t="str">
            <v>Water</v>
          </cell>
          <cell r="G853" t="str">
            <v>NA</v>
          </cell>
          <cell r="H853" t="str">
            <v>Merchant Unregulated</v>
          </cell>
        </row>
        <row r="854">
          <cell r="D854" t="str">
            <v>Silicon Valley Power</v>
          </cell>
          <cell r="E854" t="str">
            <v>Water</v>
          </cell>
          <cell r="G854" t="str">
            <v>NA</v>
          </cell>
          <cell r="H854" t="str">
            <v>Regulated</v>
          </cell>
        </row>
        <row r="855">
          <cell r="D855" t="str">
            <v>United States Government</v>
          </cell>
          <cell r="E855" t="str">
            <v>Water</v>
          </cell>
          <cell r="G855" t="str">
            <v>NA</v>
          </cell>
          <cell r="H855" t="str">
            <v>Merchant Unregulated</v>
          </cell>
        </row>
        <row r="856">
          <cell r="D856" t="str">
            <v>Berkshire Hathaway Inc.</v>
          </cell>
          <cell r="E856" t="str">
            <v>Solar</v>
          </cell>
          <cell r="G856">
            <v>525</v>
          </cell>
          <cell r="H856" t="str">
            <v>Regulated</v>
          </cell>
        </row>
        <row r="857">
          <cell r="D857" t="str">
            <v>MidAmerican Energy Holdings Company</v>
          </cell>
          <cell r="E857" t="str">
            <v>Solar</v>
          </cell>
          <cell r="G857">
            <v>60</v>
          </cell>
          <cell r="H857" t="str">
            <v>Regulated</v>
          </cell>
        </row>
        <row r="858">
          <cell r="D858" t="str">
            <v>Valtec Power, LLC</v>
          </cell>
          <cell r="E858" t="str">
            <v>Water</v>
          </cell>
          <cell r="G858" t="str">
            <v>NA</v>
          </cell>
          <cell r="H858" t="str">
            <v>Merchant Unregulated</v>
          </cell>
        </row>
        <row r="859">
          <cell r="D859" t="str">
            <v>Xcel Energy Inc.</v>
          </cell>
          <cell r="E859" t="str">
            <v>Gas</v>
          </cell>
          <cell r="G859">
            <v>161428</v>
          </cell>
          <cell r="H859" t="str">
            <v>Regulated</v>
          </cell>
        </row>
        <row r="860">
          <cell r="D860" t="str">
            <v>Xcel Energy Inc.</v>
          </cell>
          <cell r="E860" t="str">
            <v>Coal</v>
          </cell>
          <cell r="G860">
            <v>1228921</v>
          </cell>
          <cell r="H860" t="str">
            <v>Regulated</v>
          </cell>
        </row>
        <row r="861">
          <cell r="D861" t="str">
            <v>PPL Corporation</v>
          </cell>
          <cell r="E861" t="str">
            <v>Water</v>
          </cell>
          <cell r="G861" t="str">
            <v>NA</v>
          </cell>
          <cell r="H861" t="str">
            <v>Merchant Unregulated</v>
          </cell>
        </row>
        <row r="862">
          <cell r="D862" t="str">
            <v>Dynegy Inc.</v>
          </cell>
          <cell r="E862" t="str">
            <v>Gas</v>
          </cell>
          <cell r="G862" t="str">
            <v>NA</v>
          </cell>
          <cell r="H862" t="str">
            <v>Merchant Unregulated</v>
          </cell>
        </row>
        <row r="863">
          <cell r="D863" t="str">
            <v>Chevron Corporation</v>
          </cell>
          <cell r="E863" t="str">
            <v>Gas</v>
          </cell>
          <cell r="G863" t="str">
            <v>NA</v>
          </cell>
          <cell r="H863" t="str">
            <v>Merchant Unregulated</v>
          </cell>
        </row>
        <row r="864">
          <cell r="D864" t="str">
            <v>UNS Energy Corporation</v>
          </cell>
          <cell r="E864" t="str">
            <v>Gas</v>
          </cell>
          <cell r="G864">
            <v>75615</v>
          </cell>
          <cell r="H864" t="str">
            <v>Regulated</v>
          </cell>
        </row>
        <row r="865">
          <cell r="D865" t="str">
            <v>NV Energy, Inc.</v>
          </cell>
          <cell r="E865" t="str">
            <v>Solar</v>
          </cell>
          <cell r="G865">
            <v>39</v>
          </cell>
          <cell r="H865" t="str">
            <v>Regulated</v>
          </cell>
        </row>
        <row r="866">
          <cell r="D866" t="str">
            <v>Duke Energy Corporation</v>
          </cell>
          <cell r="E866" t="str">
            <v>Solar</v>
          </cell>
          <cell r="G866" t="str">
            <v>NA</v>
          </cell>
          <cell r="H866" t="str">
            <v>Merchant Unregulated</v>
          </cell>
        </row>
        <row r="867">
          <cell r="D867" t="str">
            <v>Brookfield Renewable Energy Partners L.P.</v>
          </cell>
          <cell r="E867" t="str">
            <v>Water</v>
          </cell>
          <cell r="G867" t="str">
            <v>NA</v>
          </cell>
          <cell r="H867" t="str">
            <v>Merchant Unregulated</v>
          </cell>
        </row>
        <row r="868">
          <cell r="D868" t="str">
            <v>Brookfield Asset Management Inc.</v>
          </cell>
          <cell r="E868" t="str">
            <v>Water</v>
          </cell>
          <cell r="G868" t="str">
            <v>NA</v>
          </cell>
          <cell r="H868" t="str">
            <v>Merchant Unregulated</v>
          </cell>
        </row>
        <row r="869">
          <cell r="D869" t="str">
            <v>Black River Falls City of</v>
          </cell>
          <cell r="E869" t="str">
            <v>Water</v>
          </cell>
          <cell r="G869" t="str">
            <v>NA</v>
          </cell>
          <cell r="H869" t="str">
            <v>Regulated</v>
          </cell>
        </row>
        <row r="870">
          <cell r="D870" t="str">
            <v>EDF Group</v>
          </cell>
          <cell r="E870" t="str">
            <v>Solar</v>
          </cell>
          <cell r="G870" t="str">
            <v>NA</v>
          </cell>
          <cell r="H870" t="str">
            <v>Merchant Unregulated</v>
          </cell>
        </row>
        <row r="871">
          <cell r="D871" t="str">
            <v>Enel S.p.A.</v>
          </cell>
          <cell r="E871" t="str">
            <v>Water</v>
          </cell>
          <cell r="G871" t="str">
            <v>NA</v>
          </cell>
          <cell r="H871" t="str">
            <v>Merchant Unregulated</v>
          </cell>
        </row>
        <row r="872">
          <cell r="D872" t="str">
            <v>Catawba County</v>
          </cell>
          <cell r="E872" t="str">
            <v>Biomass</v>
          </cell>
          <cell r="G872" t="str">
            <v>NA</v>
          </cell>
          <cell r="H872" t="str">
            <v>Merchant Unregulated</v>
          </cell>
        </row>
        <row r="873">
          <cell r="D873" t="str">
            <v>First Reserve Corporation</v>
          </cell>
          <cell r="E873" t="str">
            <v>Gas</v>
          </cell>
          <cell r="G873">
            <v>1204056</v>
          </cell>
          <cell r="H873" t="str">
            <v>Merchant Unregulated</v>
          </cell>
        </row>
        <row r="874">
          <cell r="D874" t="str">
            <v>Public Service Enterprise Group Incorporated</v>
          </cell>
          <cell r="E874" t="str">
            <v>Solar</v>
          </cell>
          <cell r="G874" t="str">
            <v>NA</v>
          </cell>
          <cell r="H874" t="str">
            <v>Merchant Unregulated</v>
          </cell>
        </row>
        <row r="875">
          <cell r="D875" t="str">
            <v>QEP Resources, Inc.</v>
          </cell>
          <cell r="E875" t="str">
            <v>Gas</v>
          </cell>
          <cell r="G875" t="str">
            <v>NA</v>
          </cell>
          <cell r="H875" t="str">
            <v>Merchant Unregulated</v>
          </cell>
        </row>
        <row r="876">
          <cell r="D876" t="str">
            <v>GDF Suez SA</v>
          </cell>
          <cell r="E876" t="str">
            <v>Gas</v>
          </cell>
          <cell r="G876">
            <v>2098048</v>
          </cell>
          <cell r="H876" t="str">
            <v>Merchant Unregulated</v>
          </cell>
        </row>
        <row r="877">
          <cell r="D877" t="str">
            <v>EDP - Energias de Portugal SA</v>
          </cell>
          <cell r="E877" t="str">
            <v>Wind</v>
          </cell>
          <cell r="G877" t="str">
            <v>NA</v>
          </cell>
          <cell r="H877" t="str">
            <v>Merchant Unregulated</v>
          </cell>
        </row>
        <row r="878">
          <cell r="D878" t="str">
            <v>PARPÚBLICA - Participações Públicas (SGPS), S.A.</v>
          </cell>
          <cell r="E878" t="str">
            <v>Wind</v>
          </cell>
          <cell r="G878" t="str">
            <v>NA</v>
          </cell>
          <cell r="H878" t="str">
            <v>Merchant Unregulated</v>
          </cell>
        </row>
        <row r="879">
          <cell r="D879" t="str">
            <v>HidroCantábrico Energia S.A.</v>
          </cell>
          <cell r="E879" t="str">
            <v>Wind</v>
          </cell>
          <cell r="G879" t="str">
            <v>NA</v>
          </cell>
          <cell r="H879" t="str">
            <v>Merchant Unregulated</v>
          </cell>
        </row>
        <row r="880">
          <cell r="D880" t="str">
            <v>China Three Gorges Corporation</v>
          </cell>
          <cell r="E880" t="str">
            <v>Wind</v>
          </cell>
          <cell r="G880" t="str">
            <v>NA</v>
          </cell>
          <cell r="H880" t="str">
            <v>Merchant Unregulated</v>
          </cell>
        </row>
        <row r="881">
          <cell r="D881" t="str">
            <v>EDP Renováveis</v>
          </cell>
          <cell r="E881" t="str">
            <v>Wind</v>
          </cell>
          <cell r="G881" t="str">
            <v>NA</v>
          </cell>
          <cell r="H881" t="str">
            <v>Merchant Unregulated</v>
          </cell>
        </row>
        <row r="882">
          <cell r="D882" t="str">
            <v>EDP - Energias de Portugal SA</v>
          </cell>
          <cell r="E882" t="str">
            <v>Wind</v>
          </cell>
          <cell r="G882">
            <v>148630</v>
          </cell>
          <cell r="H882" t="str">
            <v>Merchant Unregulated</v>
          </cell>
        </row>
        <row r="883">
          <cell r="D883" t="str">
            <v>PARPÚBLICA - Participações Públicas (SGPS), S.A.</v>
          </cell>
          <cell r="E883" t="str">
            <v>Wind</v>
          </cell>
          <cell r="G883">
            <v>7336</v>
          </cell>
          <cell r="H883" t="str">
            <v>Merchant Unregulated</v>
          </cell>
        </row>
        <row r="884">
          <cell r="D884" t="str">
            <v>HidroCantábrico Energia S.A.</v>
          </cell>
          <cell r="E884" t="str">
            <v>Wind</v>
          </cell>
          <cell r="G884">
            <v>1209</v>
          </cell>
          <cell r="H884" t="str">
            <v>Merchant Unregulated</v>
          </cell>
        </row>
        <row r="885">
          <cell r="D885" t="str">
            <v>China Three Gorges Corporation</v>
          </cell>
          <cell r="E885" t="str">
            <v>Wind</v>
          </cell>
          <cell r="G885">
            <v>42352</v>
          </cell>
          <cell r="H885" t="str">
            <v>Merchant Unregulated</v>
          </cell>
        </row>
        <row r="886">
          <cell r="D886" t="str">
            <v>EDP Renováveis</v>
          </cell>
          <cell r="E886" t="str">
            <v>Wind</v>
          </cell>
          <cell r="G886">
            <v>57928</v>
          </cell>
          <cell r="H886" t="str">
            <v>Merchant Unregulated</v>
          </cell>
        </row>
        <row r="887">
          <cell r="D887" t="str">
            <v>ESA Renewables, LLC</v>
          </cell>
          <cell r="E887" t="str">
            <v>Solar</v>
          </cell>
          <cell r="G887" t="str">
            <v>NA</v>
          </cell>
          <cell r="H887" t="str">
            <v>Merchant Unregulated</v>
          </cell>
        </row>
        <row r="888">
          <cell r="D888" t="str">
            <v>Brookfield Renewable Energy Partners L.P.</v>
          </cell>
          <cell r="E888" t="str">
            <v>Water</v>
          </cell>
          <cell r="G888" t="str">
            <v>NA</v>
          </cell>
          <cell r="H888" t="str">
            <v>Merchant Unregulated</v>
          </cell>
        </row>
        <row r="889">
          <cell r="D889" t="str">
            <v>Brookfield Asset Management Inc.</v>
          </cell>
          <cell r="E889" t="str">
            <v>Water</v>
          </cell>
          <cell r="G889" t="str">
            <v>NA</v>
          </cell>
          <cell r="H889" t="str">
            <v>Merchant Unregulated</v>
          </cell>
        </row>
        <row r="890">
          <cell r="D890" t="str">
            <v>United States Government</v>
          </cell>
          <cell r="E890" t="str">
            <v>Water</v>
          </cell>
          <cell r="G890" t="str">
            <v>NA</v>
          </cell>
          <cell r="H890" t="str">
            <v>Merchant Unregulated</v>
          </cell>
        </row>
        <row r="891">
          <cell r="D891" t="str">
            <v>ALLETE, Inc.</v>
          </cell>
          <cell r="E891" t="str">
            <v>Water</v>
          </cell>
          <cell r="G891">
            <v>75558</v>
          </cell>
          <cell r="H891" t="str">
            <v>Regulated</v>
          </cell>
        </row>
        <row r="892">
          <cell r="D892" t="str">
            <v>New York Power Authority</v>
          </cell>
          <cell r="E892" t="str">
            <v>Water</v>
          </cell>
          <cell r="G892">
            <v>-102479</v>
          </cell>
          <cell r="H892" t="str">
            <v>Merchant Unregulated</v>
          </cell>
        </row>
        <row r="893">
          <cell r="D893" t="str">
            <v>Duke Energy Corporation</v>
          </cell>
          <cell r="E893" t="str">
            <v>Water</v>
          </cell>
          <cell r="G893">
            <v>49050</v>
          </cell>
          <cell r="H893" t="str">
            <v>Regulated</v>
          </cell>
        </row>
        <row r="894">
          <cell r="D894" t="str">
            <v>Duke Energy Corporation</v>
          </cell>
          <cell r="E894" t="str">
            <v>Oil</v>
          </cell>
          <cell r="G894">
            <v>-142</v>
          </cell>
          <cell r="H894" t="str">
            <v>Regulated</v>
          </cell>
        </row>
        <row r="895">
          <cell r="D895" t="str">
            <v>Blind Canyon Aqua Ranch, Inc.</v>
          </cell>
          <cell r="E895" t="str">
            <v>Water</v>
          </cell>
          <cell r="G895" t="str">
            <v>NA</v>
          </cell>
          <cell r="H895" t="str">
            <v>Merchant Unregulated</v>
          </cell>
        </row>
        <row r="896">
          <cell r="D896" t="str">
            <v>IDACORP, Inc.</v>
          </cell>
          <cell r="E896" t="str">
            <v>Water</v>
          </cell>
          <cell r="G896">
            <v>367568</v>
          </cell>
          <cell r="H896" t="str">
            <v>Regulated</v>
          </cell>
        </row>
        <row r="897">
          <cell r="D897" t="str">
            <v>MSD Capital, L.P.</v>
          </cell>
          <cell r="E897" t="str">
            <v>Wind</v>
          </cell>
          <cell r="G897">
            <v>96472</v>
          </cell>
          <cell r="H897" t="str">
            <v>Merchant Unregulated</v>
          </cell>
        </row>
        <row r="898">
          <cell r="D898" t="str">
            <v>JPMorgan Chase &amp; Co.</v>
          </cell>
          <cell r="E898" t="str">
            <v>Wind</v>
          </cell>
          <cell r="G898">
            <v>64315</v>
          </cell>
          <cell r="H898" t="str">
            <v>Merchant Unregulated</v>
          </cell>
        </row>
        <row r="899">
          <cell r="D899" t="str">
            <v>Noble Power, LLC</v>
          </cell>
          <cell r="E899" t="str">
            <v>Wind</v>
          </cell>
          <cell r="G899">
            <v>31772</v>
          </cell>
          <cell r="H899" t="str">
            <v>Merchant Unregulated</v>
          </cell>
        </row>
        <row r="900">
          <cell r="D900" t="str">
            <v>ArcLight Capital Holdings, LLC</v>
          </cell>
          <cell r="E900" t="str">
            <v>Geothermal</v>
          </cell>
          <cell r="G900">
            <v>222488</v>
          </cell>
          <cell r="H900" t="str">
            <v>Merchant Unregulated</v>
          </cell>
        </row>
        <row r="901">
          <cell r="D901" t="str">
            <v>Global Infrastructure Management, LLC</v>
          </cell>
          <cell r="E901" t="str">
            <v>Geothermal</v>
          </cell>
          <cell r="G901">
            <v>136361</v>
          </cell>
          <cell r="H901" t="str">
            <v>Merchant Unregulated</v>
          </cell>
        </row>
        <row r="902">
          <cell r="D902" t="str">
            <v>Block Island Power Co.</v>
          </cell>
          <cell r="E902" t="str">
            <v>Oil</v>
          </cell>
          <cell r="G902" t="str">
            <v>NA</v>
          </cell>
          <cell r="H902" t="str">
            <v>Merchant Unregulated</v>
          </cell>
        </row>
        <row r="903">
          <cell r="D903" t="str">
            <v>Bloomfield City of</v>
          </cell>
          <cell r="E903" t="str">
            <v>Gas</v>
          </cell>
          <cell r="G903" t="str">
            <v>NA</v>
          </cell>
          <cell r="H903" t="str">
            <v>Regulated</v>
          </cell>
        </row>
        <row r="904">
          <cell r="D904" t="str">
            <v>Blooming Prairie City of</v>
          </cell>
          <cell r="E904" t="str">
            <v>Oil</v>
          </cell>
          <cell r="G904" t="str">
            <v>NA</v>
          </cell>
          <cell r="H904" t="str">
            <v>Regulated</v>
          </cell>
        </row>
        <row r="905">
          <cell r="D905" t="str">
            <v>St George City of</v>
          </cell>
          <cell r="E905" t="str">
            <v>Oil</v>
          </cell>
          <cell r="G905" t="str">
            <v>NA</v>
          </cell>
          <cell r="H905" t="str">
            <v>Regulated</v>
          </cell>
        </row>
        <row r="906">
          <cell r="D906" t="str">
            <v>NRG Energy, Inc.</v>
          </cell>
          <cell r="E906" t="str">
            <v>Gas</v>
          </cell>
          <cell r="G906" t="str">
            <v>NA</v>
          </cell>
          <cell r="H906" t="str">
            <v>Merchant Unregulated</v>
          </cell>
        </row>
        <row r="907">
          <cell r="D907" t="str">
            <v>Alcoa Gas Producers, LLC</v>
          </cell>
          <cell r="E907" t="str">
            <v>Biomass</v>
          </cell>
          <cell r="G907" t="str">
            <v>NA</v>
          </cell>
          <cell r="H907" t="str">
            <v>Merchant Unregulated</v>
          </cell>
        </row>
        <row r="908">
          <cell r="D908" t="str">
            <v>MGE Energy, Inc.</v>
          </cell>
          <cell r="E908" t="str">
            <v>Coal</v>
          </cell>
          <cell r="G908">
            <v>47689</v>
          </cell>
          <cell r="H908" t="str">
            <v>Regulated</v>
          </cell>
        </row>
        <row r="909">
          <cell r="D909" t="str">
            <v>Exelon Corporation</v>
          </cell>
          <cell r="E909" t="str">
            <v>Wind</v>
          </cell>
          <cell r="G909" t="str">
            <v>NA</v>
          </cell>
          <cell r="H909" t="str">
            <v>Merchant Unregulated</v>
          </cell>
        </row>
        <row r="910">
          <cell r="D910" t="str">
            <v>Exelon Corporation</v>
          </cell>
          <cell r="E910" t="str">
            <v>Wind</v>
          </cell>
          <cell r="G910" t="str">
            <v>NA</v>
          </cell>
          <cell r="H910" t="str">
            <v>Merchant Unregulated</v>
          </cell>
        </row>
        <row r="911">
          <cell r="D911" t="str">
            <v>EDP - Energias de Portugal SA</v>
          </cell>
          <cell r="E911" t="str">
            <v>Wind</v>
          </cell>
          <cell r="G911" t="str">
            <v>NA</v>
          </cell>
          <cell r="H911" t="str">
            <v>Merchant Unregulated</v>
          </cell>
        </row>
        <row r="912">
          <cell r="D912" t="str">
            <v>PARPÚBLICA - Participações Públicas (SGPS), S.A.</v>
          </cell>
          <cell r="E912" t="str">
            <v>Wind</v>
          </cell>
          <cell r="G912" t="str">
            <v>NA</v>
          </cell>
          <cell r="H912" t="str">
            <v>Merchant Unregulated</v>
          </cell>
        </row>
        <row r="913">
          <cell r="D913" t="str">
            <v>HidroCantábrico Energia S.A.</v>
          </cell>
          <cell r="E913" t="str">
            <v>Wind</v>
          </cell>
          <cell r="G913" t="str">
            <v>NA</v>
          </cell>
          <cell r="H913" t="str">
            <v>Merchant Unregulated</v>
          </cell>
        </row>
        <row r="914">
          <cell r="D914" t="str">
            <v>China Three Gorges Corporation</v>
          </cell>
          <cell r="E914" t="str">
            <v>Wind</v>
          </cell>
          <cell r="G914" t="str">
            <v>NA</v>
          </cell>
          <cell r="H914" t="str">
            <v>Merchant Unregulated</v>
          </cell>
        </row>
        <row r="915">
          <cell r="D915" t="str">
            <v>EDP Renováveis</v>
          </cell>
          <cell r="E915" t="str">
            <v>Wind</v>
          </cell>
          <cell r="G915" t="str">
            <v>NA</v>
          </cell>
          <cell r="H915" t="str">
            <v>Merchant Unregulated</v>
          </cell>
        </row>
        <row r="916">
          <cell r="D916" t="str">
            <v>Acciona, S.A.</v>
          </cell>
          <cell r="E916" t="str">
            <v>Wind</v>
          </cell>
          <cell r="G916" t="str">
            <v>NA</v>
          </cell>
          <cell r="H916" t="str">
            <v>Merchant Unregulated</v>
          </cell>
        </row>
        <row r="917">
          <cell r="D917" t="str">
            <v>Infigen Energy Limited</v>
          </cell>
          <cell r="E917" t="str">
            <v>Wind</v>
          </cell>
          <cell r="G917" t="str">
            <v>NA</v>
          </cell>
          <cell r="H917" t="str">
            <v>Merchant Unregulated</v>
          </cell>
        </row>
        <row r="918">
          <cell r="D918" t="str">
            <v>EDP - Energias de Portugal SA</v>
          </cell>
          <cell r="E918" t="str">
            <v>Wind</v>
          </cell>
          <cell r="G918">
            <v>148952</v>
          </cell>
          <cell r="H918" t="str">
            <v>Merchant Unregulated</v>
          </cell>
        </row>
        <row r="919">
          <cell r="D919" t="str">
            <v>PARPÚBLICA - Participações Públicas (SGPS), S.A.</v>
          </cell>
          <cell r="E919" t="str">
            <v>Wind</v>
          </cell>
          <cell r="G919">
            <v>7353</v>
          </cell>
          <cell r="H919" t="str">
            <v>Merchant Unregulated</v>
          </cell>
        </row>
        <row r="920">
          <cell r="D920" t="str">
            <v>HidroCantábrico Energia S.A.</v>
          </cell>
          <cell r="E920" t="str">
            <v>Wind</v>
          </cell>
          <cell r="G920">
            <v>1213</v>
          </cell>
          <cell r="H920" t="str">
            <v>Merchant Unregulated</v>
          </cell>
        </row>
        <row r="921">
          <cell r="D921" t="str">
            <v>China Three Gorges Corporation</v>
          </cell>
          <cell r="E921" t="str">
            <v>Wind</v>
          </cell>
          <cell r="G921">
            <v>42442</v>
          </cell>
          <cell r="H921" t="str">
            <v>Merchant Unregulated</v>
          </cell>
        </row>
        <row r="922">
          <cell r="D922" t="str">
            <v>EDP Renováveis</v>
          </cell>
          <cell r="E922" t="str">
            <v>Wind</v>
          </cell>
          <cell r="G922">
            <v>58053</v>
          </cell>
          <cell r="H922" t="str">
            <v>Merchant Unregulated</v>
          </cell>
        </row>
        <row r="923">
          <cell r="D923" t="str">
            <v>EDP - Energias de Portugal SA</v>
          </cell>
          <cell r="E923" t="str">
            <v>Wind</v>
          </cell>
          <cell r="G923" t="str">
            <v>NA</v>
          </cell>
          <cell r="H923" t="str">
            <v>Merchant Unregulated</v>
          </cell>
        </row>
        <row r="924">
          <cell r="D924" t="str">
            <v>PARPÚBLICA - Participações Públicas (SGPS), S.A.</v>
          </cell>
          <cell r="E924" t="str">
            <v>Wind</v>
          </cell>
          <cell r="G924" t="str">
            <v>NA</v>
          </cell>
          <cell r="H924" t="str">
            <v>Merchant Unregulated</v>
          </cell>
        </row>
        <row r="925">
          <cell r="D925" t="str">
            <v>HidroCantábrico Energia S.A.</v>
          </cell>
          <cell r="E925" t="str">
            <v>Wind</v>
          </cell>
          <cell r="G925" t="str">
            <v>NA</v>
          </cell>
          <cell r="H925" t="str">
            <v>Merchant Unregulated</v>
          </cell>
        </row>
        <row r="926">
          <cell r="D926" t="str">
            <v>China Three Gorges Corporation</v>
          </cell>
          <cell r="E926" t="str">
            <v>Wind</v>
          </cell>
          <cell r="G926" t="str">
            <v>NA</v>
          </cell>
          <cell r="H926" t="str">
            <v>Merchant Unregulated</v>
          </cell>
        </row>
        <row r="927">
          <cell r="D927" t="str">
            <v>EDP Renováveis</v>
          </cell>
          <cell r="E927" t="str">
            <v>Wind</v>
          </cell>
          <cell r="G927" t="str">
            <v>NA</v>
          </cell>
          <cell r="H927" t="str">
            <v>Merchant Unregulated</v>
          </cell>
        </row>
        <row r="928">
          <cell r="D928" t="str">
            <v>EDP - Energias de Portugal SA</v>
          </cell>
          <cell r="E928" t="str">
            <v>Wind</v>
          </cell>
          <cell r="G928">
            <v>132023</v>
          </cell>
          <cell r="H928" t="str">
            <v>Merchant Unregulated</v>
          </cell>
        </row>
        <row r="929">
          <cell r="D929" t="str">
            <v>PARPÚBLICA - Participações Públicas (SGPS), S.A.</v>
          </cell>
          <cell r="E929" t="str">
            <v>Wind</v>
          </cell>
          <cell r="G929">
            <v>6518</v>
          </cell>
          <cell r="H929" t="str">
            <v>Merchant Unregulated</v>
          </cell>
        </row>
        <row r="930">
          <cell r="D930" t="str">
            <v>HidroCantábrico Energia S.A.</v>
          </cell>
          <cell r="E930" t="str">
            <v>Wind</v>
          </cell>
          <cell r="G930">
            <v>1075</v>
          </cell>
          <cell r="H930" t="str">
            <v>Merchant Unregulated</v>
          </cell>
        </row>
        <row r="931">
          <cell r="D931" t="str">
            <v>China Three Gorges Corporation</v>
          </cell>
          <cell r="E931" t="str">
            <v>Wind</v>
          </cell>
          <cell r="G931">
            <v>37619</v>
          </cell>
          <cell r="H931" t="str">
            <v>Merchant Unregulated</v>
          </cell>
        </row>
        <row r="932">
          <cell r="D932" t="str">
            <v>EDP Renováveis</v>
          </cell>
          <cell r="E932" t="str">
            <v>Wind</v>
          </cell>
          <cell r="G932">
            <v>51455</v>
          </cell>
          <cell r="H932" t="str">
            <v>Merchant Unregulated</v>
          </cell>
        </row>
        <row r="933">
          <cell r="D933" t="str">
            <v>Iberdrola, S.A.</v>
          </cell>
          <cell r="E933" t="str">
            <v>Wind</v>
          </cell>
          <cell r="G933">
            <v>712479</v>
          </cell>
          <cell r="H933" t="str">
            <v>Merchant Unregulated</v>
          </cell>
        </row>
        <row r="934">
          <cell r="D934" t="str">
            <v>Blue Earth City of</v>
          </cell>
          <cell r="E934" t="str">
            <v>Oil</v>
          </cell>
          <cell r="G934" t="str">
            <v>NA</v>
          </cell>
          <cell r="H934" t="str">
            <v>Regulated</v>
          </cell>
        </row>
        <row r="935">
          <cell r="D935" t="str">
            <v>Blue Hill City of</v>
          </cell>
          <cell r="E935" t="str">
            <v>Oil</v>
          </cell>
          <cell r="G935" t="str">
            <v>NA</v>
          </cell>
          <cell r="H935" t="str">
            <v>Regulated</v>
          </cell>
        </row>
        <row r="936">
          <cell r="D936" t="str">
            <v>Xcel Energy Inc.</v>
          </cell>
          <cell r="E936" t="str">
            <v>Gas</v>
          </cell>
          <cell r="G936">
            <v>246468</v>
          </cell>
          <cell r="H936" t="str">
            <v>Regulated</v>
          </cell>
        </row>
        <row r="937">
          <cell r="D937" t="str">
            <v>Blue Lake Power, LLC</v>
          </cell>
          <cell r="E937" t="str">
            <v>Biomass</v>
          </cell>
          <cell r="G937" t="str">
            <v>NA</v>
          </cell>
          <cell r="H937" t="str">
            <v>Merchant Unregulated</v>
          </cell>
        </row>
        <row r="938">
          <cell r="D938" t="str">
            <v>Sitka City of &amp; Borough of</v>
          </cell>
          <cell r="E938" t="str">
            <v>Water</v>
          </cell>
          <cell r="G938" t="str">
            <v>NA</v>
          </cell>
          <cell r="H938" t="str">
            <v>Regulated</v>
          </cell>
        </row>
        <row r="939">
          <cell r="D939" t="str">
            <v>Sitka City of &amp; Borough of</v>
          </cell>
          <cell r="E939" t="str">
            <v>Water</v>
          </cell>
          <cell r="G939" t="str">
            <v>NA</v>
          </cell>
          <cell r="H939" t="str">
            <v>Regulated</v>
          </cell>
        </row>
        <row r="940">
          <cell r="D940" t="str">
            <v>Sitka City of &amp; Borough of</v>
          </cell>
          <cell r="E940" t="str">
            <v>Water</v>
          </cell>
          <cell r="G940" t="str">
            <v>NA</v>
          </cell>
          <cell r="H940" t="str">
            <v>Regulated</v>
          </cell>
        </row>
        <row r="941">
          <cell r="D941" t="str">
            <v>United States Government</v>
          </cell>
          <cell r="E941" t="str">
            <v>Water</v>
          </cell>
          <cell r="G941" t="str">
            <v>NA</v>
          </cell>
          <cell r="H941" t="str">
            <v>Merchant Unregulated</v>
          </cell>
        </row>
        <row r="942">
          <cell r="D942" t="str">
            <v>Alpental Energy Partners LLC</v>
          </cell>
          <cell r="E942" t="str">
            <v>Biomass</v>
          </cell>
          <cell r="G942" t="str">
            <v>NA</v>
          </cell>
          <cell r="H942" t="str">
            <v>Merchant Unregulated</v>
          </cell>
        </row>
        <row r="943">
          <cell r="D943" t="str">
            <v>EIG Asset Management, LLC</v>
          </cell>
          <cell r="E943" t="str">
            <v>Geothermal</v>
          </cell>
          <cell r="G943" t="str">
            <v>NA</v>
          </cell>
          <cell r="H943" t="str">
            <v>Merchant Unregulated</v>
          </cell>
        </row>
        <row r="944">
          <cell r="D944" t="str">
            <v>EIG Global Energy Partners, LLC</v>
          </cell>
          <cell r="E944" t="str">
            <v>Geothermal</v>
          </cell>
          <cell r="G944" t="str">
            <v>NA</v>
          </cell>
          <cell r="H944" t="str">
            <v>Merchant Unregulated</v>
          </cell>
        </row>
        <row r="945">
          <cell r="D945" t="str">
            <v>Tennessee Valley Authority</v>
          </cell>
          <cell r="E945" t="str">
            <v>Water</v>
          </cell>
          <cell r="G945" t="str">
            <v>NA</v>
          </cell>
          <cell r="H945" t="str">
            <v>Merchant Unregulated</v>
          </cell>
        </row>
        <row r="946">
          <cell r="D946" t="str">
            <v>Wisconsin Energy Corporation</v>
          </cell>
          <cell r="E946" t="str">
            <v>Wind</v>
          </cell>
          <cell r="G946">
            <v>336215</v>
          </cell>
          <cell r="H946" t="str">
            <v>Regulated</v>
          </cell>
        </row>
        <row r="947">
          <cell r="D947" t="str">
            <v>Tomstemark Limited Partnership</v>
          </cell>
          <cell r="E947" t="str">
            <v>Solar</v>
          </cell>
          <cell r="G947" t="str">
            <v>NA</v>
          </cell>
          <cell r="H947" t="str">
            <v>Merchant Unregulated</v>
          </cell>
        </row>
        <row r="948">
          <cell r="D948" t="str">
            <v>Xcel Energy Inc.</v>
          </cell>
          <cell r="E948" t="str">
            <v>Gas</v>
          </cell>
          <cell r="G948">
            <v>152861</v>
          </cell>
          <cell r="H948" t="str">
            <v>Regulated</v>
          </cell>
        </row>
        <row r="949">
          <cell r="D949" t="str">
            <v>NextEra Energy, Inc.</v>
          </cell>
          <cell r="E949" t="str">
            <v>Wind</v>
          </cell>
          <cell r="G949" t="str">
            <v>NA</v>
          </cell>
          <cell r="H949" t="str">
            <v>Merchant Unregulated</v>
          </cell>
        </row>
        <row r="950">
          <cell r="D950" t="str">
            <v>Independence City of MO</v>
          </cell>
          <cell r="E950" t="str">
            <v>Coal</v>
          </cell>
          <cell r="G950" t="str">
            <v>NA</v>
          </cell>
          <cell r="H950" t="str">
            <v>Regulated</v>
          </cell>
        </row>
        <row r="951">
          <cell r="D951" t="str">
            <v>Independence City of MO</v>
          </cell>
          <cell r="E951" t="str">
            <v>Gas</v>
          </cell>
          <cell r="G951" t="str">
            <v>NA</v>
          </cell>
          <cell r="H951" t="str">
            <v>Regulated</v>
          </cell>
        </row>
        <row r="952">
          <cell r="D952" t="str">
            <v>Exxon Mobil Corporation</v>
          </cell>
          <cell r="E952" t="str">
            <v>Gas</v>
          </cell>
          <cell r="G952" t="str">
            <v>NA</v>
          </cell>
          <cell r="H952" t="str">
            <v>Merchant Unregulated</v>
          </cell>
        </row>
        <row r="953">
          <cell r="D953" t="str">
            <v>Duke Energy Corporation</v>
          </cell>
          <cell r="E953" t="str">
            <v>Solar</v>
          </cell>
          <cell r="G953" t="str">
            <v>NA</v>
          </cell>
          <cell r="H953" t="str">
            <v>Merchant Unregulated</v>
          </cell>
        </row>
        <row r="954">
          <cell r="D954" t="str">
            <v>Montauk Energy Holdings, LLC</v>
          </cell>
          <cell r="E954" t="str">
            <v>Biomass</v>
          </cell>
          <cell r="G954" t="str">
            <v>NA</v>
          </cell>
          <cell r="H954" t="str">
            <v>Merchant Unregulated</v>
          </cell>
        </row>
        <row r="955">
          <cell r="D955" t="str">
            <v>Hosken Consolidated Investments Limited</v>
          </cell>
          <cell r="E955" t="str">
            <v>Biomass</v>
          </cell>
          <cell r="G955" t="str">
            <v>NA</v>
          </cell>
          <cell r="H955" t="str">
            <v>Merchant Unregulated</v>
          </cell>
        </row>
        <row r="956">
          <cell r="D956" t="str">
            <v>LS Power Group</v>
          </cell>
          <cell r="E956" t="str">
            <v>Gas</v>
          </cell>
          <cell r="G956">
            <v>56820</v>
          </cell>
          <cell r="H956" t="str">
            <v>Merchant Unregulated</v>
          </cell>
        </row>
        <row r="957">
          <cell r="D957" t="str">
            <v>NTR plc</v>
          </cell>
          <cell r="E957" t="str">
            <v>Wind</v>
          </cell>
          <cell r="G957">
            <v>1381</v>
          </cell>
          <cell r="H957" t="str">
            <v>Merchant Unregulated</v>
          </cell>
        </row>
        <row r="958">
          <cell r="D958" t="str">
            <v>Exelon Corporation</v>
          </cell>
          <cell r="E958" t="str">
            <v>Wind</v>
          </cell>
          <cell r="G958">
            <v>140976</v>
          </cell>
          <cell r="H958" t="str">
            <v>Merchant Unregulated</v>
          </cell>
        </row>
        <row r="959">
          <cell r="D959" t="str">
            <v>Wind Capital Group, LLC</v>
          </cell>
          <cell r="E959" t="str">
            <v>Wind</v>
          </cell>
          <cell r="G959">
            <v>43</v>
          </cell>
          <cell r="H959" t="str">
            <v>Merchant Unregulated</v>
          </cell>
        </row>
        <row r="960">
          <cell r="D960" t="str">
            <v>Farmington City of NM</v>
          </cell>
          <cell r="E960" t="str">
            <v>Gas</v>
          </cell>
          <cell r="G960" t="str">
            <v>NA</v>
          </cell>
          <cell r="H960" t="str">
            <v>Regulated</v>
          </cell>
        </row>
        <row r="961">
          <cell r="D961" t="str">
            <v>Berkshire Hathaway Inc.</v>
          </cell>
          <cell r="E961" t="str">
            <v>Geothermal</v>
          </cell>
          <cell r="G961">
            <v>241151</v>
          </cell>
          <cell r="H961" t="str">
            <v>Regulated</v>
          </cell>
        </row>
        <row r="962">
          <cell r="D962" t="str">
            <v>MidAmerican Energy Holdings Company</v>
          </cell>
          <cell r="E962" t="str">
            <v>Geothermal</v>
          </cell>
          <cell r="G962">
            <v>27391</v>
          </cell>
          <cell r="H962" t="str">
            <v>Regulated</v>
          </cell>
        </row>
        <row r="963">
          <cell r="D963" t="str">
            <v>AltaGas Ltd.</v>
          </cell>
          <cell r="E963" t="str">
            <v>Gas</v>
          </cell>
          <cell r="G963" t="str">
            <v>NA</v>
          </cell>
          <cell r="H963" t="str">
            <v>Merchant Unregulated</v>
          </cell>
        </row>
        <row r="964">
          <cell r="D964" t="str">
            <v>SunEdison, Inc.</v>
          </cell>
          <cell r="E964" t="str">
            <v>Solar</v>
          </cell>
          <cell r="G964" t="str">
            <v>NA</v>
          </cell>
          <cell r="H964" t="str">
            <v>Merchant Unregulated</v>
          </cell>
        </row>
        <row r="965">
          <cell r="D965" t="str">
            <v>SunEdison, Inc.</v>
          </cell>
          <cell r="E965" t="str">
            <v>Solar</v>
          </cell>
          <cell r="G965" t="str">
            <v>NA</v>
          </cell>
          <cell r="H965" t="str">
            <v>Merchant Unregulated</v>
          </cell>
        </row>
        <row r="966">
          <cell r="D966" t="str">
            <v>Corn Belt Energy Corporation</v>
          </cell>
          <cell r="E966" t="str">
            <v>Oil</v>
          </cell>
          <cell r="G966" t="str">
            <v>NA</v>
          </cell>
          <cell r="H966" t="str">
            <v>Merchant Unregulated</v>
          </cell>
        </row>
        <row r="967">
          <cell r="D967" t="str">
            <v>Bank of America Leasing LLC</v>
          </cell>
          <cell r="E967" t="str">
            <v>Coal</v>
          </cell>
          <cell r="G967">
            <v>396040</v>
          </cell>
          <cell r="H967" t="str">
            <v>Regulated</v>
          </cell>
        </row>
        <row r="968">
          <cell r="D968" t="str">
            <v>Power Resources Cooperative</v>
          </cell>
          <cell r="E968" t="str">
            <v>Coal</v>
          </cell>
          <cell r="G968">
            <v>264026</v>
          </cell>
          <cell r="H968" t="str">
            <v>Regulated</v>
          </cell>
        </row>
        <row r="969">
          <cell r="D969" t="str">
            <v>Portland General Electric Company</v>
          </cell>
          <cell r="E969" t="str">
            <v>Coal</v>
          </cell>
          <cell r="G969">
            <v>1716169</v>
          </cell>
          <cell r="H969" t="str">
            <v>Regulated</v>
          </cell>
        </row>
        <row r="970">
          <cell r="D970" t="str">
            <v>IDACORP, Inc.</v>
          </cell>
          <cell r="E970" t="str">
            <v>Coal</v>
          </cell>
          <cell r="G970">
            <v>264026</v>
          </cell>
          <cell r="H970" t="str">
            <v>Regulated</v>
          </cell>
        </row>
        <row r="971">
          <cell r="D971" t="str">
            <v>Holyoke City of MA</v>
          </cell>
          <cell r="E971" t="str">
            <v>Water</v>
          </cell>
          <cell r="G971" t="str">
            <v>NA</v>
          </cell>
          <cell r="H971" t="str">
            <v>Regulated</v>
          </cell>
        </row>
        <row r="972">
          <cell r="D972" t="str">
            <v>EDF Group</v>
          </cell>
          <cell r="E972" t="str">
            <v>Wind</v>
          </cell>
          <cell r="G972">
            <v>9472</v>
          </cell>
          <cell r="H972" t="str">
            <v>Merchant Unregulated</v>
          </cell>
        </row>
        <row r="973">
          <cell r="D973" t="str">
            <v>Boeve Windfarm LLC</v>
          </cell>
          <cell r="E973" t="str">
            <v>Wind</v>
          </cell>
          <cell r="G973" t="str">
            <v>NA</v>
          </cell>
          <cell r="H973" t="str">
            <v>Merchant Unregulated</v>
          </cell>
        </row>
        <row r="974">
          <cell r="D974" t="str">
            <v>Edison International</v>
          </cell>
          <cell r="E974" t="str">
            <v>Wind</v>
          </cell>
          <cell r="G974" t="str">
            <v>NA</v>
          </cell>
          <cell r="H974" t="str">
            <v>Merchant Unregulated</v>
          </cell>
        </row>
        <row r="975">
          <cell r="D975" t="str">
            <v>Temple-Inland, Inc.</v>
          </cell>
          <cell r="E975" t="str">
            <v>Biomass</v>
          </cell>
          <cell r="G975">
            <v>210948</v>
          </cell>
          <cell r="H975" t="str">
            <v>Merchant Unregulated</v>
          </cell>
        </row>
        <row r="976">
          <cell r="D976" t="str">
            <v>Boise Cascade, LLC</v>
          </cell>
          <cell r="E976" t="str">
            <v>Gas</v>
          </cell>
          <cell r="G976" t="str">
            <v>NA</v>
          </cell>
          <cell r="H976" t="str">
            <v>Merchant Unregulated</v>
          </cell>
        </row>
        <row r="977">
          <cell r="D977" t="str">
            <v>Boise Cascade, LLC</v>
          </cell>
          <cell r="E977" t="str">
            <v>Gas</v>
          </cell>
          <cell r="G977" t="str">
            <v>NA</v>
          </cell>
          <cell r="H977" t="str">
            <v>Merchant Unregulated</v>
          </cell>
        </row>
        <row r="978">
          <cell r="D978" t="str">
            <v>United States Government</v>
          </cell>
          <cell r="E978" t="str">
            <v>Water</v>
          </cell>
          <cell r="G978" t="str">
            <v>NA</v>
          </cell>
          <cell r="H978" t="str">
            <v>Merchant Unregulated</v>
          </cell>
        </row>
        <row r="979">
          <cell r="D979" t="str">
            <v>SunEdison, Inc.</v>
          </cell>
          <cell r="E979" t="str">
            <v>Solar</v>
          </cell>
          <cell r="G979" t="str">
            <v>NA</v>
          </cell>
          <cell r="H979" t="str">
            <v>Merchant Unregulated</v>
          </cell>
        </row>
        <row r="980">
          <cell r="D980" t="str">
            <v>MMA Solar Fund III GP, Inc.</v>
          </cell>
          <cell r="E980" t="str">
            <v>Solar</v>
          </cell>
          <cell r="G980" t="str">
            <v>NA</v>
          </cell>
          <cell r="H980" t="str">
            <v>Merchant Unregulated</v>
          </cell>
        </row>
        <row r="981">
          <cell r="D981" t="str">
            <v>Enbridge Inc.</v>
          </cell>
          <cell r="E981" t="str">
            <v>Water</v>
          </cell>
          <cell r="G981">
            <v>6</v>
          </cell>
          <cell r="H981" t="str">
            <v>Regulated</v>
          </cell>
        </row>
        <row r="982">
          <cell r="D982" t="str">
            <v>Trencap s.e.c.</v>
          </cell>
          <cell r="E982" t="str">
            <v>Water</v>
          </cell>
          <cell r="G982">
            <v>10</v>
          </cell>
          <cell r="H982" t="str">
            <v>Regulated</v>
          </cell>
        </row>
        <row r="983">
          <cell r="D983" t="str">
            <v>Valener Inc.</v>
          </cell>
          <cell r="E983" t="str">
            <v>Water</v>
          </cell>
          <cell r="G983">
            <v>7</v>
          </cell>
          <cell r="H983" t="str">
            <v>Regulated</v>
          </cell>
        </row>
        <row r="984">
          <cell r="D984" t="str">
            <v>Strata Solar LLC</v>
          </cell>
          <cell r="E984" t="str">
            <v>Solar</v>
          </cell>
          <cell r="G984" t="str">
            <v>NA</v>
          </cell>
          <cell r="H984" t="str">
            <v>Merchant Unregulated</v>
          </cell>
        </row>
        <row r="985">
          <cell r="D985" t="str">
            <v>Essex Hydro Associates, LLC</v>
          </cell>
          <cell r="E985" t="str">
            <v>Water</v>
          </cell>
          <cell r="G985" t="str">
            <v>NA</v>
          </cell>
          <cell r="H985" t="str">
            <v>Merchant Unregulated</v>
          </cell>
        </row>
        <row r="986">
          <cell r="D986" t="str">
            <v>Deseret Generation &amp; Transmission Cooperative</v>
          </cell>
          <cell r="E986" t="str">
            <v>Coal</v>
          </cell>
          <cell r="G986">
            <v>2974539</v>
          </cell>
          <cell r="H986" t="str">
            <v>Regulated</v>
          </cell>
        </row>
        <row r="987">
          <cell r="D987" t="str">
            <v>Utah Municipal Power Agency</v>
          </cell>
          <cell r="E987" t="str">
            <v>Coal</v>
          </cell>
          <cell r="G987">
            <v>115894</v>
          </cell>
          <cell r="H987" t="str">
            <v>Regulated</v>
          </cell>
        </row>
        <row r="988">
          <cell r="D988" t="str">
            <v>United States Government</v>
          </cell>
          <cell r="E988" t="str">
            <v>Water</v>
          </cell>
          <cell r="G988">
            <v>5549149</v>
          </cell>
          <cell r="H988" t="str">
            <v>Merchant Unregulated</v>
          </cell>
        </row>
        <row r="989">
          <cell r="D989" t="str">
            <v>Brookfield Renewable Energy Partners L.P.</v>
          </cell>
          <cell r="E989" t="str">
            <v>Water</v>
          </cell>
          <cell r="G989" t="str">
            <v>NA</v>
          </cell>
          <cell r="H989" t="str">
            <v>Merchant Unregulated</v>
          </cell>
        </row>
        <row r="990">
          <cell r="D990" t="str">
            <v>Brookfield Asset Management Inc.</v>
          </cell>
          <cell r="E990" t="str">
            <v>Water</v>
          </cell>
          <cell r="G990" t="str">
            <v>NA</v>
          </cell>
          <cell r="H990" t="str">
            <v>Merchant Unregulated</v>
          </cell>
        </row>
        <row r="991">
          <cell r="D991" t="str">
            <v>Stillwater Utilities Authority</v>
          </cell>
          <cell r="E991" t="str">
            <v>Gas</v>
          </cell>
          <cell r="G991" t="str">
            <v>NA</v>
          </cell>
          <cell r="H991" t="str">
            <v>Merchant Unregulated</v>
          </cell>
        </row>
        <row r="992">
          <cell r="D992" t="str">
            <v>Stillwater Utilities Authority</v>
          </cell>
          <cell r="E992" t="str">
            <v>Oil</v>
          </cell>
          <cell r="G992" t="str">
            <v>NA</v>
          </cell>
          <cell r="H992" t="str">
            <v>Merchant Unregulated</v>
          </cell>
        </row>
        <row r="993">
          <cell r="D993" t="str">
            <v>Tennessee Valley Authority</v>
          </cell>
          <cell r="E993" t="str">
            <v>Water</v>
          </cell>
          <cell r="G993" t="str">
            <v>NA</v>
          </cell>
          <cell r="H993" t="str">
            <v>Merchant Unregulated</v>
          </cell>
        </row>
        <row r="994">
          <cell r="D994" t="str">
            <v>Enel S.p.A.</v>
          </cell>
          <cell r="E994" t="str">
            <v>Water</v>
          </cell>
          <cell r="G994" t="str">
            <v>NA</v>
          </cell>
          <cell r="H994" t="str">
            <v>Merchant Unregulated</v>
          </cell>
        </row>
        <row r="995">
          <cell r="D995" t="str">
            <v>Carlyle Group L.P.</v>
          </cell>
          <cell r="E995" t="str">
            <v>Gas</v>
          </cell>
          <cell r="G995" t="str">
            <v>NA</v>
          </cell>
          <cell r="H995" t="str">
            <v>Merchant Unregulated</v>
          </cell>
        </row>
        <row r="996">
          <cell r="D996" t="str">
            <v>Edison International</v>
          </cell>
          <cell r="E996" t="str">
            <v>Water</v>
          </cell>
          <cell r="G996">
            <v>49140</v>
          </cell>
          <cell r="H996" t="str">
            <v>Regulated</v>
          </cell>
        </row>
        <row r="997">
          <cell r="D997" t="str">
            <v>Sid Richardson Carbon &amp; Energy</v>
          </cell>
          <cell r="E997" t="str">
            <v>Other Nonrenewable</v>
          </cell>
          <cell r="G997" t="str">
            <v>NA</v>
          </cell>
          <cell r="H997" t="str">
            <v>Merchant Unregulated</v>
          </cell>
        </row>
        <row r="998">
          <cell r="D998" t="str">
            <v>T&amp;M Limited Partnership</v>
          </cell>
          <cell r="E998" t="str">
            <v>Biomass</v>
          </cell>
          <cell r="G998" t="str">
            <v>NA</v>
          </cell>
          <cell r="H998" t="str">
            <v>Merchant Unregulated</v>
          </cell>
        </row>
        <row r="999">
          <cell r="D999" t="str">
            <v>North Carolina Municipal Power Agency Number 1</v>
          </cell>
          <cell r="E999" t="str">
            <v>Oil</v>
          </cell>
          <cell r="G999" t="str">
            <v>NA</v>
          </cell>
          <cell r="H999" t="str">
            <v>Regulated</v>
          </cell>
        </row>
        <row r="1000">
          <cell r="D1000" t="str">
            <v>IBEW Local 103</v>
          </cell>
          <cell r="E1000" t="str">
            <v>Wind</v>
          </cell>
          <cell r="G1000" t="str">
            <v>NA</v>
          </cell>
          <cell r="H1000" t="str">
            <v>Merchant Unregulated</v>
          </cell>
        </row>
        <row r="1001">
          <cell r="D1001" t="str">
            <v>Consolidated Edison, Inc.</v>
          </cell>
          <cell r="E1001" t="str">
            <v>Solar</v>
          </cell>
          <cell r="G1001" t="str">
            <v>NA</v>
          </cell>
          <cell r="H1001" t="str">
            <v>Merchant Unregulated</v>
          </cell>
        </row>
        <row r="1002">
          <cell r="D1002" t="str">
            <v>TCG Holdings, L.L.C.</v>
          </cell>
          <cell r="E1002" t="str">
            <v>Geothermal</v>
          </cell>
          <cell r="G1002" t="str">
            <v>NA</v>
          </cell>
          <cell r="H1002" t="str">
            <v>Merchant Unregulated</v>
          </cell>
        </row>
        <row r="1003">
          <cell r="D1003" t="str">
            <v>Riverstone Holdings LLC</v>
          </cell>
          <cell r="E1003" t="str">
            <v>Geothermal</v>
          </cell>
          <cell r="G1003" t="str">
            <v>NA</v>
          </cell>
          <cell r="H1003" t="str">
            <v>Merchant Unregulated</v>
          </cell>
        </row>
        <row r="1004">
          <cell r="D1004" t="str">
            <v>Garkane Energy Cooperative Inc.</v>
          </cell>
          <cell r="E1004" t="str">
            <v>Water</v>
          </cell>
          <cell r="G1004" t="str">
            <v>NA</v>
          </cell>
          <cell r="H1004" t="str">
            <v>Merchant Unregulated</v>
          </cell>
        </row>
        <row r="1005">
          <cell r="D1005" t="str">
            <v>Boulder, City of</v>
          </cell>
          <cell r="E1005" t="str">
            <v>Water</v>
          </cell>
          <cell r="G1005" t="str">
            <v>NA</v>
          </cell>
          <cell r="H1005" t="str">
            <v>Merchant Unregulated</v>
          </cell>
        </row>
        <row r="1006">
          <cell r="D1006" t="str">
            <v>Boulder, City of</v>
          </cell>
          <cell r="E1006" t="str">
            <v>Water</v>
          </cell>
          <cell r="G1006" t="str">
            <v>NA</v>
          </cell>
          <cell r="H1006" t="str">
            <v>Merchant Unregulated</v>
          </cell>
        </row>
        <row r="1007">
          <cell r="D1007" t="str">
            <v>Avista Corporation</v>
          </cell>
          <cell r="E1007" t="str">
            <v>Gas</v>
          </cell>
          <cell r="G1007">
            <v>5577</v>
          </cell>
          <cell r="H1007" t="str">
            <v>Regulated</v>
          </cell>
        </row>
        <row r="1008">
          <cell r="D1008" t="str">
            <v>SunEdison, Inc.</v>
          </cell>
          <cell r="E1008" t="str">
            <v>Solar</v>
          </cell>
          <cell r="G1008" t="str">
            <v>NA</v>
          </cell>
          <cell r="H1008" t="str">
            <v>Merchant Unregulated</v>
          </cell>
        </row>
        <row r="1009">
          <cell r="D1009" t="str">
            <v>Southern Company</v>
          </cell>
          <cell r="E1009" t="str">
            <v>Gas</v>
          </cell>
          <cell r="G1009">
            <v>105</v>
          </cell>
          <cell r="H1009" t="str">
            <v>Regulated</v>
          </cell>
        </row>
        <row r="1010">
          <cell r="D1010" t="str">
            <v>SunE Solar Fund I, LLC</v>
          </cell>
          <cell r="E1010" t="str">
            <v>Solar</v>
          </cell>
          <cell r="G1010" t="str">
            <v>NA</v>
          </cell>
          <cell r="H1010" t="str">
            <v>Merchant Unregulated</v>
          </cell>
        </row>
        <row r="1011">
          <cell r="D1011" t="str">
            <v>Seattle City Light</v>
          </cell>
          <cell r="E1011" t="str">
            <v>Water</v>
          </cell>
          <cell r="G1011">
            <v>3795417</v>
          </cell>
          <cell r="H1011" t="str">
            <v>Regulated</v>
          </cell>
        </row>
        <row r="1012">
          <cell r="D1012" t="str">
            <v>Bountiful City City of</v>
          </cell>
          <cell r="E1012" t="str">
            <v>Gas</v>
          </cell>
          <cell r="G1012" t="str">
            <v>NA</v>
          </cell>
          <cell r="H1012" t="str">
            <v>Regulated</v>
          </cell>
        </row>
        <row r="1013">
          <cell r="D1013" t="str">
            <v>Bountiful City City of</v>
          </cell>
          <cell r="E1013" t="str">
            <v>Gas</v>
          </cell>
          <cell r="G1013" t="str">
            <v>NA</v>
          </cell>
          <cell r="H1013" t="str">
            <v>Regulated</v>
          </cell>
        </row>
        <row r="1014">
          <cell r="D1014" t="str">
            <v>Resolute Forest Products</v>
          </cell>
          <cell r="E1014" t="str">
            <v>Biomass</v>
          </cell>
          <cell r="G1014" t="str">
            <v>NA</v>
          </cell>
          <cell r="H1014" t="str">
            <v>Merchant Unregulated</v>
          </cell>
        </row>
        <row r="1015">
          <cell r="D1015" t="str">
            <v>Southern Company</v>
          </cell>
          <cell r="E1015" t="str">
            <v>Coal</v>
          </cell>
          <cell r="G1015">
            <v>9565743</v>
          </cell>
          <cell r="H1015" t="str">
            <v>Regulated</v>
          </cell>
        </row>
        <row r="1016">
          <cell r="D1016" t="str">
            <v>Southern Company</v>
          </cell>
          <cell r="E1016" t="str">
            <v>Oil</v>
          </cell>
          <cell r="G1016">
            <v>43</v>
          </cell>
          <cell r="H1016" t="str">
            <v>Regulated</v>
          </cell>
        </row>
        <row r="1017">
          <cell r="D1017" t="str">
            <v>Bowersock Mills &amp; Power Co.</v>
          </cell>
          <cell r="E1017" t="str">
            <v>Water</v>
          </cell>
          <cell r="G1017" t="str">
            <v>NA</v>
          </cell>
          <cell r="H1017" t="str">
            <v>Merchant Unregulated</v>
          </cell>
        </row>
        <row r="1018">
          <cell r="D1018" t="str">
            <v>NRG Energy, Inc.</v>
          </cell>
          <cell r="E1018" t="str">
            <v>Gas</v>
          </cell>
          <cell r="G1018" t="str">
            <v>NA</v>
          </cell>
          <cell r="H1018" t="str">
            <v>Merchant Unregulated</v>
          </cell>
        </row>
        <row r="1019">
          <cell r="D1019" t="str">
            <v>American Municipal Power, Inc.</v>
          </cell>
          <cell r="E1019" t="str">
            <v>Oil</v>
          </cell>
          <cell r="G1019" t="str">
            <v>NA</v>
          </cell>
          <cell r="H1019" t="str">
            <v>Merchant Unregulated</v>
          </cell>
        </row>
        <row r="1020">
          <cell r="D1020" t="str">
            <v>American Municipal Power, Inc.</v>
          </cell>
          <cell r="E1020" t="str">
            <v>Gas</v>
          </cell>
          <cell r="G1020" t="str">
            <v>NA</v>
          </cell>
          <cell r="H1020" t="str">
            <v>Merchant Unregulated</v>
          </cell>
        </row>
        <row r="1021">
          <cell r="D1021" t="str">
            <v>American Municipal Power, Inc.</v>
          </cell>
          <cell r="E1021" t="str">
            <v>Gas</v>
          </cell>
          <cell r="G1021" t="str">
            <v>NA</v>
          </cell>
          <cell r="H1021" t="str">
            <v>Merchant Unregulated</v>
          </cell>
        </row>
        <row r="1022">
          <cell r="D1022" t="str">
            <v>Scotty's Development Company</v>
          </cell>
          <cell r="E1022" t="str">
            <v>Solar</v>
          </cell>
          <cell r="G1022" t="str">
            <v>NA</v>
          </cell>
          <cell r="H1022" t="str">
            <v>Merchant Unregulated</v>
          </cell>
        </row>
        <row r="1023">
          <cell r="D1023" t="str">
            <v>American Municipal Power, Inc.</v>
          </cell>
          <cell r="E1023" t="str">
            <v>Wind</v>
          </cell>
          <cell r="G1023" t="str">
            <v>NA</v>
          </cell>
          <cell r="H1023" t="str">
            <v>Merchant Unregulated</v>
          </cell>
        </row>
        <row r="1024">
          <cell r="D1024" t="str">
            <v>Nevada Irrigation District</v>
          </cell>
          <cell r="E1024" t="str">
            <v>Water</v>
          </cell>
          <cell r="G1024" t="str">
            <v>NA</v>
          </cell>
          <cell r="H1024" t="str">
            <v>Merchant Unregulated</v>
          </cell>
        </row>
        <row r="1025">
          <cell r="D1025" t="str">
            <v>Kruger, Inc.</v>
          </cell>
          <cell r="E1025" t="str">
            <v>Water</v>
          </cell>
          <cell r="G1025" t="str">
            <v>NA</v>
          </cell>
          <cell r="H1025" t="str">
            <v>Merchant Unregulated</v>
          </cell>
        </row>
        <row r="1026">
          <cell r="D1026" t="str">
            <v>PUD No 1 of Pend Oreille County</v>
          </cell>
          <cell r="E1026" t="str">
            <v>Water</v>
          </cell>
          <cell r="G1026" t="str">
            <v>NA</v>
          </cell>
          <cell r="H1026" t="str">
            <v>Regulated</v>
          </cell>
        </row>
        <row r="1027">
          <cell r="D1027" t="str">
            <v>Brigham City Corporation</v>
          </cell>
          <cell r="E1027" t="str">
            <v>Water</v>
          </cell>
          <cell r="G1027" t="str">
            <v>NA</v>
          </cell>
          <cell r="H1027" t="str">
            <v>Regulated</v>
          </cell>
        </row>
        <row r="1028">
          <cell r="D1028" t="str">
            <v>EIF Management, LLC</v>
          </cell>
          <cell r="E1028" t="str">
            <v>Water</v>
          </cell>
          <cell r="G1028" t="str">
            <v>NA</v>
          </cell>
          <cell r="H1028" t="str">
            <v>Merchant Unregulated</v>
          </cell>
        </row>
        <row r="1029">
          <cell r="D1029" t="str">
            <v>Ingenco Investors LLC</v>
          </cell>
          <cell r="E1029" t="str">
            <v>Oil</v>
          </cell>
          <cell r="G1029" t="str">
            <v>NA</v>
          </cell>
          <cell r="H1029" t="str">
            <v>Merchant Unregulated</v>
          </cell>
        </row>
        <row r="1030">
          <cell r="D1030" t="str">
            <v>Ingenco Holdings LLC</v>
          </cell>
          <cell r="E1030" t="str">
            <v>Oil</v>
          </cell>
          <cell r="G1030" t="str">
            <v>NA</v>
          </cell>
          <cell r="H1030" t="str">
            <v>Merchant Unregulated</v>
          </cell>
        </row>
        <row r="1031">
          <cell r="D1031" t="str">
            <v>United States Government</v>
          </cell>
          <cell r="E1031" t="str">
            <v>Water</v>
          </cell>
          <cell r="G1031">
            <v>38145</v>
          </cell>
          <cell r="H1031" t="str">
            <v>Merchant Unregulated</v>
          </cell>
        </row>
        <row r="1032">
          <cell r="D1032" t="str">
            <v>BP plc</v>
          </cell>
          <cell r="E1032" t="str">
            <v>Other Nonrenewable</v>
          </cell>
          <cell r="G1032" t="str">
            <v>NA</v>
          </cell>
          <cell r="H1032" t="str">
            <v>Merchant Unregulated</v>
          </cell>
        </row>
        <row r="1033">
          <cell r="D1033" t="str">
            <v>INEOS USA LLC</v>
          </cell>
          <cell r="E1033" t="str">
            <v>Gas</v>
          </cell>
          <cell r="G1033" t="str">
            <v>NA</v>
          </cell>
          <cell r="H1033" t="str">
            <v>Merchant Unregulated</v>
          </cell>
        </row>
        <row r="1034">
          <cell r="D1034" t="str">
            <v>Tropicana Products Inc</v>
          </cell>
          <cell r="E1034" t="str">
            <v>Gas</v>
          </cell>
          <cell r="G1034" t="str">
            <v>NA</v>
          </cell>
          <cell r="H1034" t="str">
            <v>Merchant Unregulated</v>
          </cell>
        </row>
        <row r="1035">
          <cell r="D1035" t="str">
            <v>Nephi City Corporation</v>
          </cell>
          <cell r="E1035" t="str">
            <v>Water</v>
          </cell>
          <cell r="G1035" t="str">
            <v>NA</v>
          </cell>
          <cell r="H1035" t="str">
            <v>Regulated</v>
          </cell>
        </row>
        <row r="1036">
          <cell r="D1036" t="str">
            <v>Waste Management, Inc.</v>
          </cell>
          <cell r="E1036" t="str">
            <v>Biomass</v>
          </cell>
          <cell r="G1036" t="str">
            <v>NA</v>
          </cell>
          <cell r="H1036" t="str">
            <v>Merchant Unregulated</v>
          </cell>
        </row>
        <row r="1037">
          <cell r="D1037" t="str">
            <v>Alaska Energy Authority</v>
          </cell>
          <cell r="E1037" t="str">
            <v>Water</v>
          </cell>
          <cell r="G1037">
            <v>397373</v>
          </cell>
          <cell r="H1037" t="str">
            <v>Merchant Unregulated</v>
          </cell>
        </row>
        <row r="1038">
          <cell r="D1038" t="str">
            <v>Ormat Industries Ltd.</v>
          </cell>
          <cell r="E1038" t="str">
            <v>Geothermal</v>
          </cell>
          <cell r="G1038" t="str">
            <v>NA</v>
          </cell>
          <cell r="H1038" t="str">
            <v>Merchant Unregulated</v>
          </cell>
        </row>
        <row r="1039">
          <cell r="D1039" t="str">
            <v>Ormat Technologies, Inc.</v>
          </cell>
          <cell r="E1039" t="str">
            <v>Geothermal</v>
          </cell>
          <cell r="G1039" t="str">
            <v>NA</v>
          </cell>
          <cell r="H1039" t="str">
            <v>Merchant Unregulated</v>
          </cell>
        </row>
        <row r="1040">
          <cell r="D1040" t="str">
            <v>JPMorgan Chase &amp; Co.</v>
          </cell>
          <cell r="E1040" t="str">
            <v>Geothermal</v>
          </cell>
          <cell r="G1040" t="str">
            <v>NA</v>
          </cell>
          <cell r="H1040" t="str">
            <v>Merchant Unregulated</v>
          </cell>
        </row>
        <row r="1041">
          <cell r="D1041" t="str">
            <v>Exelon Corporation</v>
          </cell>
          <cell r="E1041" t="str">
            <v>Nuclear</v>
          </cell>
          <cell r="G1041">
            <v>18806334</v>
          </cell>
          <cell r="H1041" t="str">
            <v>Merchant Unregulated</v>
          </cell>
        </row>
        <row r="1042">
          <cell r="D1042" t="str">
            <v>Cleco Corporation</v>
          </cell>
          <cell r="E1042" t="str">
            <v>Gas</v>
          </cell>
          <cell r="G1042">
            <v>623504</v>
          </cell>
          <cell r="H1042" t="str">
            <v>Regulated</v>
          </cell>
        </row>
        <row r="1043">
          <cell r="D1043" t="str">
            <v>Lafayette Public Power Authority</v>
          </cell>
          <cell r="E1043" t="str">
            <v>Coal</v>
          </cell>
          <cell r="G1043">
            <v>1338932</v>
          </cell>
          <cell r="H1043" t="str">
            <v>Regulated</v>
          </cell>
        </row>
        <row r="1044">
          <cell r="D1044" t="str">
            <v>Louisiana Energy &amp; Power Authority</v>
          </cell>
          <cell r="E1044" t="str">
            <v>Coal</v>
          </cell>
          <cell r="G1044">
            <v>535570</v>
          </cell>
          <cell r="H1044" t="str">
            <v>Regulated</v>
          </cell>
        </row>
        <row r="1045">
          <cell r="D1045" t="str">
            <v>Cleco Corporation</v>
          </cell>
          <cell r="E1045" t="str">
            <v>Coal</v>
          </cell>
          <cell r="G1045">
            <v>803359</v>
          </cell>
          <cell r="H1045" t="str">
            <v>Regulated</v>
          </cell>
        </row>
        <row r="1046">
          <cell r="D1046" t="str">
            <v>Cleco Corporation</v>
          </cell>
          <cell r="E1046" t="str">
            <v>Coal</v>
          </cell>
          <cell r="G1046">
            <v>1992364</v>
          </cell>
          <cell r="H1046" t="str">
            <v>Regulated</v>
          </cell>
        </row>
        <row r="1047">
          <cell r="D1047" t="str">
            <v>Manitoba Hydro</v>
          </cell>
          <cell r="E1047" t="str">
            <v>Gas</v>
          </cell>
          <cell r="G1047" t="str">
            <v>NA</v>
          </cell>
          <cell r="H1047" t="str">
            <v>Foreign</v>
          </cell>
        </row>
        <row r="1048">
          <cell r="D1048" t="str">
            <v>Riverstone Holdings LLC</v>
          </cell>
          <cell r="E1048" t="str">
            <v>Coal</v>
          </cell>
          <cell r="G1048">
            <v>234372</v>
          </cell>
          <cell r="H1048" t="str">
            <v>Merchant Unregulated</v>
          </cell>
        </row>
        <row r="1049">
          <cell r="D1049" t="str">
            <v>Lubbock City of</v>
          </cell>
          <cell r="E1049" t="str">
            <v>Gas</v>
          </cell>
          <cell r="G1049" t="str">
            <v>NA</v>
          </cell>
          <cell r="H1049" t="str">
            <v>Regulated</v>
          </cell>
        </row>
        <row r="1050">
          <cell r="D1050" t="str">
            <v>JEA</v>
          </cell>
          <cell r="E1050" t="str">
            <v>Gas</v>
          </cell>
          <cell r="G1050">
            <v>3933359</v>
          </cell>
          <cell r="H1050" t="str">
            <v>Regulated</v>
          </cell>
        </row>
        <row r="1051">
          <cell r="D1051" t="str">
            <v>JEA</v>
          </cell>
          <cell r="E1051" t="str">
            <v>Gas</v>
          </cell>
          <cell r="G1051">
            <v>28784</v>
          </cell>
          <cell r="H1051" t="str">
            <v>Regulated</v>
          </cell>
        </row>
        <row r="1052">
          <cell r="D1052" t="str">
            <v>NRG Energy, Inc.</v>
          </cell>
          <cell r="E1052" t="str">
            <v>Oil</v>
          </cell>
          <cell r="G1052" t="str">
            <v>NA</v>
          </cell>
          <cell r="H1052" t="str">
            <v>Merchant Unregulated</v>
          </cell>
        </row>
        <row r="1053">
          <cell r="D1053" t="str">
            <v>100809 Delaware Inc</v>
          </cell>
          <cell r="E1053" t="str">
            <v>Water</v>
          </cell>
          <cell r="G1053" t="str">
            <v>NA</v>
          </cell>
          <cell r="H1053" t="str">
            <v>Merchant Unregulated</v>
          </cell>
        </row>
        <row r="1054">
          <cell r="D1054" t="str">
            <v>UPM-Kymmene Corporation</v>
          </cell>
          <cell r="E1054" t="str">
            <v>Water</v>
          </cell>
          <cell r="G1054" t="str">
            <v>NA</v>
          </cell>
          <cell r="H1054" t="str">
            <v>Merchant Unregulated</v>
          </cell>
        </row>
        <row r="1055">
          <cell r="D1055" t="str">
            <v>Brookfield Asset Management Inc.</v>
          </cell>
          <cell r="E1055" t="str">
            <v>Water</v>
          </cell>
          <cell r="G1055" t="str">
            <v>NA</v>
          </cell>
          <cell r="H1055" t="str">
            <v>Merchant Unregulated</v>
          </cell>
        </row>
        <row r="1056">
          <cell r="D1056" t="str">
            <v>Brookfield Renewable Energy Partners L.P.</v>
          </cell>
          <cell r="E1056" t="str">
            <v>Water</v>
          </cell>
          <cell r="G1056" t="str">
            <v>NA</v>
          </cell>
          <cell r="H1056" t="str">
            <v>Merchant Unregulated</v>
          </cell>
        </row>
        <row r="1057">
          <cell r="D1057" t="str">
            <v>Madison Paper Industries Inc</v>
          </cell>
          <cell r="E1057" t="str">
            <v>Water</v>
          </cell>
          <cell r="G1057" t="str">
            <v>NA</v>
          </cell>
          <cell r="H1057" t="str">
            <v>Merchant Unregulated</v>
          </cell>
        </row>
        <row r="1058">
          <cell r="D1058" t="str">
            <v>Energy Capital Partners LLC</v>
          </cell>
          <cell r="E1058" t="str">
            <v>Coal</v>
          </cell>
          <cell r="G1058" t="str">
            <v>NA</v>
          </cell>
          <cell r="H1058" t="str">
            <v>Merchant Unregulated</v>
          </cell>
        </row>
        <row r="1059">
          <cell r="D1059" t="str">
            <v>Energy Capital Partners LLC</v>
          </cell>
          <cell r="E1059" t="str">
            <v>Oil</v>
          </cell>
          <cell r="G1059" t="str">
            <v>NA</v>
          </cell>
          <cell r="H1059" t="str">
            <v>Merchant Unregulated</v>
          </cell>
        </row>
        <row r="1060">
          <cell r="D1060" t="str">
            <v>Energy Capital Partners LLC</v>
          </cell>
          <cell r="E1060" t="str">
            <v>Oil</v>
          </cell>
          <cell r="G1060" t="str">
            <v>NA</v>
          </cell>
          <cell r="H1060" t="str">
            <v>Merchant Unregulated</v>
          </cell>
        </row>
        <row r="1061">
          <cell r="D1061" t="str">
            <v>Calpine Corporation</v>
          </cell>
          <cell r="E1061" t="str">
            <v>Gas</v>
          </cell>
          <cell r="G1061">
            <v>3384915</v>
          </cell>
          <cell r="H1061" t="str">
            <v>Merchant Unregulated</v>
          </cell>
        </row>
        <row r="1062">
          <cell r="D1062" t="str">
            <v>Mitsui &amp; Co., Ltd.</v>
          </cell>
          <cell r="E1062" t="str">
            <v>Wind</v>
          </cell>
          <cell r="G1062">
            <v>255597</v>
          </cell>
          <cell r="H1062" t="str">
            <v>Merchant Unregulated</v>
          </cell>
        </row>
        <row r="1063">
          <cell r="D1063" t="str">
            <v>Royal Dutch Shell plc</v>
          </cell>
          <cell r="E1063" t="str">
            <v>Wind</v>
          </cell>
          <cell r="G1063">
            <v>255597</v>
          </cell>
          <cell r="H1063" t="str">
            <v>Merchant Unregulated</v>
          </cell>
        </row>
        <row r="1064">
          <cell r="D1064" t="str">
            <v>Brea Olinda Unified School District</v>
          </cell>
          <cell r="E1064" t="str">
            <v>Gas</v>
          </cell>
          <cell r="G1064" t="str">
            <v>NA</v>
          </cell>
          <cell r="H1064" t="str">
            <v>Merchant Unregulated</v>
          </cell>
        </row>
        <row r="1065">
          <cell r="D1065" t="str">
            <v>Brea City Of</v>
          </cell>
          <cell r="E1065" t="str">
            <v>Solar</v>
          </cell>
          <cell r="G1065" t="str">
            <v>NA</v>
          </cell>
          <cell r="H1065" t="str">
            <v>Merchant Unregulated</v>
          </cell>
        </row>
        <row r="1066">
          <cell r="D1066" t="str">
            <v>Morgan Stanley</v>
          </cell>
          <cell r="E1066" t="str">
            <v>Solar</v>
          </cell>
          <cell r="G1066" t="str">
            <v>NA</v>
          </cell>
          <cell r="H1066" t="str">
            <v>Merchant Unregulated</v>
          </cell>
        </row>
        <row r="1067">
          <cell r="D1067" t="str">
            <v>Breese City of</v>
          </cell>
          <cell r="E1067" t="str">
            <v>Oil</v>
          </cell>
          <cell r="G1067" t="str">
            <v>NA</v>
          </cell>
          <cell r="H1067" t="str">
            <v>Regulated</v>
          </cell>
        </row>
        <row r="1068">
          <cell r="D1068" t="str">
            <v>Exelon Corporation</v>
          </cell>
          <cell r="E1068" t="str">
            <v>Wind</v>
          </cell>
          <cell r="G1068" t="str">
            <v>NA</v>
          </cell>
          <cell r="H1068" t="str">
            <v>Merchant Unregulated</v>
          </cell>
        </row>
        <row r="1069">
          <cell r="D1069" t="str">
            <v>Individual Owner</v>
          </cell>
          <cell r="E1069" t="str">
            <v>Wind</v>
          </cell>
          <cell r="G1069" t="str">
            <v>NA</v>
          </cell>
          <cell r="H1069" t="str">
            <v>Merchant Unregulated</v>
          </cell>
        </row>
        <row r="1070">
          <cell r="D1070" t="str">
            <v>Exelon Corporation</v>
          </cell>
          <cell r="E1070" t="str">
            <v>Wind</v>
          </cell>
          <cell r="G1070" t="str">
            <v>NA</v>
          </cell>
          <cell r="H1070" t="str">
            <v>Merchant Unregulated</v>
          </cell>
        </row>
        <row r="1071">
          <cell r="D1071" t="str">
            <v>Individual Owner</v>
          </cell>
          <cell r="E1071" t="str">
            <v>Wind</v>
          </cell>
          <cell r="G1071" t="str">
            <v>NA</v>
          </cell>
          <cell r="H1071" t="str">
            <v>Merchant Unregulated</v>
          </cell>
        </row>
        <row r="1072">
          <cell r="D1072" t="str">
            <v>Dominion Resources, Inc.</v>
          </cell>
          <cell r="E1072" t="str">
            <v>Coal</v>
          </cell>
          <cell r="G1072">
            <v>351866</v>
          </cell>
          <cell r="H1072" t="str">
            <v>Regulated</v>
          </cell>
        </row>
        <row r="1073">
          <cell r="D1073" t="str">
            <v>Granger Electric Co</v>
          </cell>
          <cell r="E1073" t="str">
            <v>Biomass</v>
          </cell>
          <cell r="G1073" t="str">
            <v>NA</v>
          </cell>
          <cell r="H1073" t="str">
            <v>Merchant Unregulated</v>
          </cell>
        </row>
        <row r="1074">
          <cell r="D1074" t="str">
            <v>New York Power Authority</v>
          </cell>
          <cell r="E1074" t="str">
            <v>Gas</v>
          </cell>
          <cell r="G1074" t="str">
            <v>NA</v>
          </cell>
          <cell r="H1074" t="str">
            <v>Merchant Unregulated</v>
          </cell>
        </row>
        <row r="1075">
          <cell r="D1075" t="str">
            <v>SunEdison, Inc.</v>
          </cell>
          <cell r="E1075" t="str">
            <v>Solar</v>
          </cell>
          <cell r="G1075" t="str">
            <v>NA</v>
          </cell>
          <cell r="H1075" t="str">
            <v>Merchant Unregulated</v>
          </cell>
        </row>
        <row r="1076">
          <cell r="D1076" t="str">
            <v>Capital Dynamics Holding AG</v>
          </cell>
          <cell r="E1076" t="str">
            <v>Solar</v>
          </cell>
          <cell r="G1076" t="str">
            <v>NA</v>
          </cell>
          <cell r="H1076" t="str">
            <v>Merchant Unregulated</v>
          </cell>
        </row>
        <row r="1077">
          <cell r="D1077" t="str">
            <v>Cascade Power Co.</v>
          </cell>
          <cell r="E1077" t="str">
            <v>Water</v>
          </cell>
          <cell r="G1077" t="str">
            <v>NA</v>
          </cell>
          <cell r="H1077" t="str">
            <v>Merchant Unregulated</v>
          </cell>
        </row>
        <row r="1078">
          <cell r="D1078" t="str">
            <v>Enpower Corp.</v>
          </cell>
          <cell r="E1078" t="str">
            <v>Biomass</v>
          </cell>
          <cell r="G1078" t="str">
            <v>NA</v>
          </cell>
          <cell r="H1078" t="str">
            <v>Merchant Unregulated</v>
          </cell>
        </row>
        <row r="1079">
          <cell r="D1079" t="str">
            <v>EIF Management, LLC</v>
          </cell>
          <cell r="E1079" t="str">
            <v>Biomass</v>
          </cell>
          <cell r="G1079" t="str">
            <v>NA</v>
          </cell>
          <cell r="H1079" t="str">
            <v>Merchant Unregulated</v>
          </cell>
        </row>
        <row r="1080">
          <cell r="D1080" t="str">
            <v>Alaska Village Electric Cooperative, Inc.</v>
          </cell>
          <cell r="E1080" t="str">
            <v>Oil</v>
          </cell>
          <cell r="G1080" t="str">
            <v>NA</v>
          </cell>
          <cell r="H1080" t="str">
            <v>Merchant Unregulated</v>
          </cell>
        </row>
        <row r="1081">
          <cell r="D1081" t="str">
            <v>Stone Brewing Co.</v>
          </cell>
          <cell r="E1081" t="str">
            <v>Solar</v>
          </cell>
          <cell r="G1081" t="str">
            <v>NA</v>
          </cell>
          <cell r="H1081" t="str">
            <v>Merchant Unregulated</v>
          </cell>
        </row>
        <row r="1082">
          <cell r="D1082" t="str">
            <v>Nobles Cooperative Electric</v>
          </cell>
          <cell r="E1082" t="str">
            <v>Wind</v>
          </cell>
          <cell r="G1082" t="str">
            <v>NA</v>
          </cell>
          <cell r="H1082" t="str">
            <v>Merchant Unregulated</v>
          </cell>
        </row>
        <row r="1083">
          <cell r="D1083" t="str">
            <v>Koch Industries, Inc.</v>
          </cell>
          <cell r="E1083" t="str">
            <v>Biomass</v>
          </cell>
          <cell r="G1083" t="str">
            <v>NA</v>
          </cell>
          <cell r="H1083" t="str">
            <v>Merchant Unregulated</v>
          </cell>
        </row>
        <row r="1084">
          <cell r="D1084" t="str">
            <v>Brian great</v>
          </cell>
          <cell r="E1084" t="str">
            <v>Wind</v>
          </cell>
          <cell r="G1084" t="str">
            <v>NA</v>
          </cell>
          <cell r="H1084" t="str">
            <v>Merchant Unregulated</v>
          </cell>
        </row>
        <row r="1085">
          <cell r="D1085" t="str">
            <v>Silver Point Capital, L.P.</v>
          </cell>
          <cell r="E1085" t="str">
            <v>Biomass</v>
          </cell>
          <cell r="G1085" t="str">
            <v>NA</v>
          </cell>
          <cell r="H1085" t="str">
            <v>Merchant Unregulated</v>
          </cell>
        </row>
        <row r="1086">
          <cell r="D1086" t="str">
            <v>Landgas of IL Corp.</v>
          </cell>
          <cell r="E1086" t="str">
            <v>Biomass</v>
          </cell>
          <cell r="G1086" t="str">
            <v>NA</v>
          </cell>
          <cell r="H1086" t="str">
            <v>Merchant Unregulated</v>
          </cell>
        </row>
        <row r="1087">
          <cell r="D1087" t="str">
            <v>Connecticut Municipal Electric Energy Cooperative</v>
          </cell>
          <cell r="E1087" t="str">
            <v>Oil</v>
          </cell>
          <cell r="G1087" t="str">
            <v>NA</v>
          </cell>
          <cell r="H1087" t="str">
            <v>Regulated</v>
          </cell>
        </row>
        <row r="1088">
          <cell r="D1088" t="str">
            <v>Capital Power Corporation</v>
          </cell>
          <cell r="E1088" t="str">
            <v>Gas</v>
          </cell>
          <cell r="G1088">
            <v>2913274</v>
          </cell>
          <cell r="H1088" t="str">
            <v>Merchant Unregulated</v>
          </cell>
        </row>
        <row r="1089">
          <cell r="D1089" t="str">
            <v>Mitchell Gas Services LP</v>
          </cell>
          <cell r="E1089" t="str">
            <v>Gas</v>
          </cell>
          <cell r="G1089" t="str">
            <v>NA</v>
          </cell>
          <cell r="H1089" t="str">
            <v>Merchant Unregulated</v>
          </cell>
        </row>
        <row r="1090">
          <cell r="D1090" t="str">
            <v>Public Service Enterprise Group Incorporated</v>
          </cell>
          <cell r="E1090" t="str">
            <v>Oil</v>
          </cell>
          <cell r="G1090">
            <v>3587</v>
          </cell>
          <cell r="H1090" t="str">
            <v>Merchant Unregulated</v>
          </cell>
        </row>
        <row r="1091">
          <cell r="D1091" t="str">
            <v>Public Service Enterprise Group Incorporated</v>
          </cell>
          <cell r="E1091" t="str">
            <v>Coal</v>
          </cell>
          <cell r="G1091">
            <v>95874</v>
          </cell>
          <cell r="H1091" t="str">
            <v>Merchant Unregulated</v>
          </cell>
        </row>
        <row r="1092">
          <cell r="D1092" t="str">
            <v>Public Service Enterprise Group Incorporated</v>
          </cell>
          <cell r="E1092" t="str">
            <v>Oil</v>
          </cell>
          <cell r="G1092">
            <v>286</v>
          </cell>
          <cell r="H1092" t="str">
            <v>Merchant Unregulated</v>
          </cell>
        </row>
        <row r="1093">
          <cell r="D1093" t="str">
            <v>Waste Management, Inc.</v>
          </cell>
          <cell r="E1093" t="str">
            <v>Biomass</v>
          </cell>
          <cell r="G1093">
            <v>469421</v>
          </cell>
          <cell r="H1093" t="str">
            <v>Merchant Unregulated</v>
          </cell>
        </row>
        <row r="1094">
          <cell r="D1094" t="str">
            <v>Duke Energy Corporation</v>
          </cell>
          <cell r="E1094" t="str">
            <v>Water</v>
          </cell>
          <cell r="G1094">
            <v>41458</v>
          </cell>
          <cell r="H1094" t="str">
            <v>Regulated</v>
          </cell>
        </row>
        <row r="1095">
          <cell r="D1095" t="str">
            <v>Massachusetts Department of Correction</v>
          </cell>
          <cell r="E1095" t="str">
            <v>Gas</v>
          </cell>
          <cell r="G1095" t="str">
            <v>NA</v>
          </cell>
          <cell r="H1095" t="str">
            <v>Merchant Unregulated</v>
          </cell>
        </row>
        <row r="1096">
          <cell r="D1096" t="str">
            <v>Weaver Bridgewater Dairy LLC</v>
          </cell>
          <cell r="E1096" t="str">
            <v>Biomass</v>
          </cell>
          <cell r="G1096" t="str">
            <v>NA</v>
          </cell>
          <cell r="H1096" t="str">
            <v>Merchant Unregulated</v>
          </cell>
        </row>
        <row r="1097">
          <cell r="D1097" t="str">
            <v>Treebrook, Inc.</v>
          </cell>
          <cell r="E1097" t="str">
            <v>Biomass</v>
          </cell>
          <cell r="G1097" t="str">
            <v>NA</v>
          </cell>
          <cell r="H1097" t="str">
            <v>Merchant Unregulated</v>
          </cell>
        </row>
        <row r="1098">
          <cell r="D1098" t="str">
            <v>PJC, Inc.</v>
          </cell>
          <cell r="E1098" t="str">
            <v>Biomass</v>
          </cell>
          <cell r="G1098" t="str">
            <v>NA</v>
          </cell>
          <cell r="H1098" t="str">
            <v>Merchant Unregulated</v>
          </cell>
        </row>
        <row r="1099">
          <cell r="D1099" t="str">
            <v>G2s Bridgewater, Inc.</v>
          </cell>
          <cell r="E1099" t="str">
            <v>Biomass</v>
          </cell>
          <cell r="G1099" t="str">
            <v>NA</v>
          </cell>
          <cell r="H1099" t="str">
            <v>Merchant Unregulated</v>
          </cell>
        </row>
        <row r="1100">
          <cell r="D1100" t="str">
            <v>Public Service Enterprise Group Incorporated</v>
          </cell>
          <cell r="E1100" t="str">
            <v>Biomass</v>
          </cell>
          <cell r="G1100" t="str">
            <v>NA</v>
          </cell>
          <cell r="H1100" t="str">
            <v>Merchant Unregulated</v>
          </cell>
        </row>
        <row r="1101">
          <cell r="D1101" t="str">
            <v>Harbert Management Corporation</v>
          </cell>
          <cell r="E1101" t="str">
            <v>Biomass</v>
          </cell>
          <cell r="G1101" t="str">
            <v>NA</v>
          </cell>
          <cell r="H1101" t="str">
            <v>Merchant Unregulated</v>
          </cell>
        </row>
        <row r="1102">
          <cell r="D1102" t="str">
            <v>Brigham City Corporation</v>
          </cell>
          <cell r="E1102" t="str">
            <v>Water</v>
          </cell>
          <cell r="G1102" t="str">
            <v>NA</v>
          </cell>
          <cell r="H1102" t="str">
            <v>Regulated</v>
          </cell>
        </row>
        <row r="1103">
          <cell r="D1103" t="str">
            <v>UNS Energy Corporation</v>
          </cell>
          <cell r="E1103" t="str">
            <v>Solar</v>
          </cell>
          <cell r="G1103" t="str">
            <v>NA</v>
          </cell>
          <cell r="H1103" t="str">
            <v>Regulated</v>
          </cell>
        </row>
        <row r="1104">
          <cell r="D1104" t="str">
            <v>Bristol-Myers Squibb Co.</v>
          </cell>
          <cell r="E1104" t="str">
            <v>Gas</v>
          </cell>
          <cell r="G1104" t="str">
            <v>NA</v>
          </cell>
          <cell r="H1104" t="str">
            <v>Merchant Unregulated</v>
          </cell>
        </row>
        <row r="1105">
          <cell r="D1105" t="str">
            <v>Bristol-Myers Squibb Co.</v>
          </cell>
          <cell r="E1105" t="str">
            <v>Gas</v>
          </cell>
          <cell r="G1105" t="str">
            <v>NA</v>
          </cell>
          <cell r="H1105" t="str">
            <v>Merchant Unregulated</v>
          </cell>
        </row>
        <row r="1106">
          <cell r="D1106" t="str">
            <v>UGI Corporation</v>
          </cell>
          <cell r="E1106" t="str">
            <v>Biomass</v>
          </cell>
          <cell r="G1106" t="str">
            <v>NA</v>
          </cell>
          <cell r="H1106" t="str">
            <v>Merchant Unregulated</v>
          </cell>
        </row>
        <row r="1107">
          <cell r="D1107" t="str">
            <v>Energy Capital Partners LLC</v>
          </cell>
          <cell r="E1107" t="str">
            <v>Gas</v>
          </cell>
          <cell r="G1107">
            <v>224</v>
          </cell>
          <cell r="H1107" t="str">
            <v>Merchant Unregulated</v>
          </cell>
        </row>
        <row r="1108">
          <cell r="D1108" t="str">
            <v>Montana Dept of Natural Res &amp; Consv</v>
          </cell>
          <cell r="E1108" t="str">
            <v>Water</v>
          </cell>
          <cell r="G1108" t="str">
            <v>NA</v>
          </cell>
          <cell r="H1108" t="str">
            <v>Merchant Unregulated</v>
          </cell>
        </row>
        <row r="1109">
          <cell r="D1109" t="str">
            <v>Pasadena City of</v>
          </cell>
          <cell r="E1109" t="str">
            <v>Gas</v>
          </cell>
          <cell r="G1109" t="str">
            <v>NA</v>
          </cell>
          <cell r="H1109" t="str">
            <v>Regulated</v>
          </cell>
        </row>
        <row r="1110">
          <cell r="D1110" t="str">
            <v>Vectren Corporation</v>
          </cell>
          <cell r="E1110" t="str">
            <v>Gas</v>
          </cell>
          <cell r="G1110">
            <v>10804</v>
          </cell>
          <cell r="H1110" t="str">
            <v>Regulated</v>
          </cell>
        </row>
        <row r="1111">
          <cell r="D1111" t="str">
            <v>Manitoba Hydro</v>
          </cell>
          <cell r="E1111" t="str">
            <v>Oil</v>
          </cell>
          <cell r="G1111" t="str">
            <v>NA</v>
          </cell>
          <cell r="H1111" t="str">
            <v>Foreign</v>
          </cell>
        </row>
        <row r="1112">
          <cell r="D1112" t="str">
            <v>Brockton City of</v>
          </cell>
          <cell r="E1112" t="str">
            <v>Solar</v>
          </cell>
          <cell r="G1112" t="str">
            <v>NA</v>
          </cell>
          <cell r="H1112" t="str">
            <v>Merchant Unregulated</v>
          </cell>
        </row>
        <row r="1113">
          <cell r="D1113" t="str">
            <v>Broken Bow City of</v>
          </cell>
          <cell r="E1113" t="str">
            <v>Gas</v>
          </cell>
          <cell r="G1113" t="str">
            <v>NA</v>
          </cell>
          <cell r="H1113" t="str">
            <v>Regulated</v>
          </cell>
        </row>
        <row r="1114">
          <cell r="D1114" t="str">
            <v>United States Government</v>
          </cell>
          <cell r="E1114" t="str">
            <v>Water</v>
          </cell>
          <cell r="G1114">
            <v>109388</v>
          </cell>
          <cell r="H1114" t="str">
            <v>Merchant Unregulated</v>
          </cell>
        </row>
        <row r="1115">
          <cell r="D1115" t="str">
            <v>Edison International</v>
          </cell>
          <cell r="E1115" t="str">
            <v>Wind</v>
          </cell>
          <cell r="G1115">
            <v>21384</v>
          </cell>
          <cell r="H1115" t="str">
            <v>Merchant Unregulated</v>
          </cell>
        </row>
        <row r="1116">
          <cell r="D1116" t="str">
            <v>New York Zoological Society</v>
          </cell>
          <cell r="E1116" t="str">
            <v>Gas</v>
          </cell>
          <cell r="G1116" t="str">
            <v>NA</v>
          </cell>
          <cell r="H1116" t="str">
            <v>Merchant Unregulated</v>
          </cell>
        </row>
        <row r="1117">
          <cell r="D1117" t="str">
            <v>Brookfield Renewable Energy Partners L.P.</v>
          </cell>
          <cell r="E1117" t="str">
            <v>Water</v>
          </cell>
          <cell r="G1117" t="str">
            <v>NA</v>
          </cell>
          <cell r="H1117" t="str">
            <v>Merchant Unregulated</v>
          </cell>
        </row>
        <row r="1118">
          <cell r="D1118" t="str">
            <v>Brookfield Asset Management Inc.</v>
          </cell>
          <cell r="E1118" t="str">
            <v>Water</v>
          </cell>
          <cell r="G1118" t="str">
            <v>NA</v>
          </cell>
          <cell r="H1118" t="str">
            <v>Merchant Unregulated</v>
          </cell>
        </row>
        <row r="1119">
          <cell r="D1119" t="str">
            <v>Long Island Power Authority</v>
          </cell>
          <cell r="E1119" t="str">
            <v>Wind</v>
          </cell>
          <cell r="G1119" t="str">
            <v>NA</v>
          </cell>
          <cell r="H1119" t="str">
            <v>Merchant Unregulated</v>
          </cell>
        </row>
        <row r="1120">
          <cell r="D1120" t="str">
            <v>Brooklyn City of</v>
          </cell>
          <cell r="E1120" t="str">
            <v>Oil</v>
          </cell>
          <cell r="G1120" t="str">
            <v>NA</v>
          </cell>
          <cell r="H1120" t="str">
            <v>Regulated</v>
          </cell>
        </row>
        <row r="1121">
          <cell r="D1121" t="str">
            <v>EIF Management, LLC</v>
          </cell>
          <cell r="E1121" t="str">
            <v>Gas</v>
          </cell>
          <cell r="G1121" t="str">
            <v>NA</v>
          </cell>
          <cell r="H1121" t="str">
            <v>Merchant Unregulated</v>
          </cell>
        </row>
        <row r="1122">
          <cell r="D1122" t="str">
            <v>Bloom Energy Corporation</v>
          </cell>
          <cell r="E1122" t="str">
            <v>Biomass</v>
          </cell>
          <cell r="G1122" t="str">
            <v>NA</v>
          </cell>
          <cell r="H1122" t="str">
            <v>Merchant Unregulated</v>
          </cell>
        </row>
        <row r="1123">
          <cell r="D1123" t="str">
            <v>SunEdison, Inc.</v>
          </cell>
          <cell r="E1123" t="str">
            <v>Solar</v>
          </cell>
          <cell r="G1123" t="str">
            <v>NA</v>
          </cell>
          <cell r="H1123" t="str">
            <v>Merchant Unregulated</v>
          </cell>
        </row>
        <row r="1124">
          <cell r="D1124" t="str">
            <v>Traverse City City of</v>
          </cell>
          <cell r="E1124" t="str">
            <v>Water</v>
          </cell>
          <cell r="G1124" t="str">
            <v>NA</v>
          </cell>
          <cell r="H1124" t="str">
            <v>Regulated</v>
          </cell>
        </row>
        <row r="1125">
          <cell r="D1125" t="str">
            <v>Adams Electrical Coop.</v>
          </cell>
          <cell r="E1125" t="str">
            <v>Wind</v>
          </cell>
          <cell r="G1125" t="str">
            <v>NA</v>
          </cell>
          <cell r="H1125" t="str">
            <v>Merchant Unregulated</v>
          </cell>
        </row>
        <row r="1126">
          <cell r="D1126" t="str">
            <v>Prince George's County</v>
          </cell>
          <cell r="E1126" t="str">
            <v>Biomass</v>
          </cell>
          <cell r="G1126" t="str">
            <v>NA</v>
          </cell>
          <cell r="H1126" t="str">
            <v>Merchant Unregulated</v>
          </cell>
        </row>
        <row r="1127">
          <cell r="D1127" t="str">
            <v>IDACORP, Inc.</v>
          </cell>
          <cell r="E1127" t="str">
            <v>Water</v>
          </cell>
          <cell r="G1127">
            <v>2299606</v>
          </cell>
          <cell r="H1127" t="str">
            <v>Regulated</v>
          </cell>
        </row>
        <row r="1128">
          <cell r="D1128" t="str">
            <v>Brookfield Renewable Energy Partners L.P.</v>
          </cell>
          <cell r="E1128" t="str">
            <v>Water</v>
          </cell>
          <cell r="G1128" t="str">
            <v>NA</v>
          </cell>
          <cell r="H1128" t="str">
            <v>Merchant Unregulated</v>
          </cell>
        </row>
        <row r="1129">
          <cell r="D1129" t="str">
            <v>Brookfield Asset Management Inc.</v>
          </cell>
          <cell r="E1129" t="str">
            <v>Water</v>
          </cell>
          <cell r="G1129" t="str">
            <v>NA</v>
          </cell>
          <cell r="H1129" t="str">
            <v>Merchant Unregulated</v>
          </cell>
        </row>
        <row r="1130">
          <cell r="D1130" t="str">
            <v>Tennessee Valley Authority</v>
          </cell>
          <cell r="E1130" t="str">
            <v>Nuclear</v>
          </cell>
          <cell r="G1130">
            <v>26078235</v>
          </cell>
          <cell r="H1130" t="str">
            <v>Merchant Unregulated</v>
          </cell>
        </row>
        <row r="1131">
          <cell r="D1131" t="str">
            <v>Kruger, Inc.</v>
          </cell>
          <cell r="E1131" t="str">
            <v>Water</v>
          </cell>
          <cell r="G1131" t="str">
            <v>NA</v>
          </cell>
          <cell r="H1131" t="str">
            <v>Merchant Unregulated</v>
          </cell>
        </row>
        <row r="1132">
          <cell r="D1132" t="str">
            <v>Browns Valley Irrigation District</v>
          </cell>
          <cell r="E1132" t="str">
            <v>Water</v>
          </cell>
          <cell r="G1132" t="str">
            <v>NA</v>
          </cell>
          <cell r="H1132" t="str">
            <v>Merchant Unregulated</v>
          </cell>
        </row>
        <row r="1133">
          <cell r="D1133" t="str">
            <v>Tennessee Valley Authority</v>
          </cell>
          <cell r="E1133" t="str">
            <v>Gas</v>
          </cell>
          <cell r="G1133">
            <v>382123</v>
          </cell>
          <cell r="H1133" t="str">
            <v>Merchant Unregulated</v>
          </cell>
        </row>
        <row r="1134">
          <cell r="D1134" t="str">
            <v>Appalachian State University</v>
          </cell>
          <cell r="E1134" t="str">
            <v>Wind</v>
          </cell>
          <cell r="G1134" t="str">
            <v>NA</v>
          </cell>
          <cell r="H1134" t="str">
            <v>Merchant Unregulated</v>
          </cell>
        </row>
        <row r="1135">
          <cell r="D1135" t="str">
            <v>Delaware Electric Cooperative Inc.</v>
          </cell>
          <cell r="E1135" t="str">
            <v>Solar</v>
          </cell>
          <cell r="G1135" t="str">
            <v>NA</v>
          </cell>
          <cell r="H1135" t="str">
            <v>Regulated</v>
          </cell>
        </row>
        <row r="1136">
          <cell r="D1136" t="str">
            <v>FirstEnergy Corp.</v>
          </cell>
          <cell r="E1136" t="str">
            <v>Coal</v>
          </cell>
          <cell r="G1136">
            <v>17839739</v>
          </cell>
          <cell r="H1136" t="str">
            <v>Merchant Unregulated</v>
          </cell>
        </row>
        <row r="1137">
          <cell r="D1137" t="str">
            <v>Union Oil Co of California</v>
          </cell>
          <cell r="E1137" t="str">
            <v>Gas</v>
          </cell>
          <cell r="G1137" t="str">
            <v>NA</v>
          </cell>
          <cell r="H1137" t="str">
            <v>Merchant Unregulated</v>
          </cell>
        </row>
        <row r="1138">
          <cell r="D1138" t="str">
            <v>Union Oil Co of California</v>
          </cell>
          <cell r="E1138" t="str">
            <v>Gas</v>
          </cell>
          <cell r="G1138" t="str">
            <v>NA</v>
          </cell>
          <cell r="H1138" t="str">
            <v>Merchant Unregulated</v>
          </cell>
        </row>
        <row r="1139">
          <cell r="D1139" t="str">
            <v>Wisconsin Energy Corporation</v>
          </cell>
          <cell r="E1139" t="str">
            <v>Water</v>
          </cell>
          <cell r="G1139">
            <v>14017</v>
          </cell>
          <cell r="H1139" t="str">
            <v>Regulated</v>
          </cell>
        </row>
        <row r="1140">
          <cell r="D1140" t="str">
            <v>PPL Corporation</v>
          </cell>
          <cell r="E1140" t="str">
            <v>Coal</v>
          </cell>
          <cell r="G1140">
            <v>5960827</v>
          </cell>
          <cell r="H1140" t="str">
            <v>Merchant Unregulated</v>
          </cell>
        </row>
        <row r="1141">
          <cell r="D1141" t="str">
            <v>PPL Corporation</v>
          </cell>
          <cell r="E1141" t="str">
            <v>Oil</v>
          </cell>
          <cell r="G1141">
            <v>350</v>
          </cell>
          <cell r="H1141" t="str">
            <v>Merchant Unregulated</v>
          </cell>
        </row>
        <row r="1142">
          <cell r="D1142" t="str">
            <v>NRG Energy, Inc.</v>
          </cell>
          <cell r="E1142" t="str">
            <v>Oil</v>
          </cell>
          <cell r="G1142" t="str">
            <v>NA</v>
          </cell>
          <cell r="H1142" t="str">
            <v>Merchant Unregulated</v>
          </cell>
        </row>
        <row r="1143">
          <cell r="D1143" t="str">
            <v>NRG Energy, Inc.</v>
          </cell>
          <cell r="E1143" t="str">
            <v>Gas</v>
          </cell>
          <cell r="G1143" t="str">
            <v>NA</v>
          </cell>
          <cell r="H1143" t="str">
            <v>Merchant Unregulated</v>
          </cell>
        </row>
        <row r="1144">
          <cell r="D1144" t="str">
            <v>Duke Energy Corporation</v>
          </cell>
          <cell r="E1144" t="str">
            <v>Nuclear</v>
          </cell>
          <cell r="G1144">
            <v>6339298</v>
          </cell>
          <cell r="H1144" t="str">
            <v>Regulated</v>
          </cell>
        </row>
        <row r="1145">
          <cell r="D1145" t="str">
            <v>North Carolina Eastern M P A</v>
          </cell>
          <cell r="E1145" t="str">
            <v>Nuclear</v>
          </cell>
          <cell r="G1145">
            <v>2621755</v>
          </cell>
          <cell r="H1145" t="str">
            <v>Regulated</v>
          </cell>
        </row>
        <row r="1146">
          <cell r="D1146" t="str">
            <v>NV Energy, Inc.</v>
          </cell>
          <cell r="E1146" t="str">
            <v>Oil</v>
          </cell>
          <cell r="G1146">
            <v>0</v>
          </cell>
          <cell r="H1146" t="str">
            <v>Regulated</v>
          </cell>
        </row>
        <row r="1147">
          <cell r="D1147" t="str">
            <v>Brookfield Renewable Energy Partners L.P.</v>
          </cell>
          <cell r="E1147" t="str">
            <v>Water</v>
          </cell>
          <cell r="G1147" t="str">
            <v>NA</v>
          </cell>
          <cell r="H1147" t="str">
            <v>Merchant Unregulated</v>
          </cell>
        </row>
        <row r="1148">
          <cell r="D1148" t="str">
            <v>Brookfield Asset Management Inc.</v>
          </cell>
          <cell r="E1148" t="str">
            <v>Water</v>
          </cell>
          <cell r="G1148" t="str">
            <v>NA</v>
          </cell>
          <cell r="H1148" t="str">
            <v>Merchant Unregulated</v>
          </cell>
        </row>
        <row r="1149">
          <cell r="D1149" t="str">
            <v>Ingenco Investors LLC</v>
          </cell>
          <cell r="E1149" t="str">
            <v>Biomass</v>
          </cell>
          <cell r="G1149" t="str">
            <v>NA</v>
          </cell>
          <cell r="H1149" t="str">
            <v>Merchant Unregulated</v>
          </cell>
        </row>
        <row r="1150">
          <cell r="D1150" t="str">
            <v>Ingenco Holdings LLC</v>
          </cell>
          <cell r="E1150" t="str">
            <v>Biomass</v>
          </cell>
          <cell r="G1150" t="str">
            <v>NA</v>
          </cell>
          <cell r="H1150" t="str">
            <v>Merchant Unregulated</v>
          </cell>
        </row>
        <row r="1151">
          <cell r="D1151" t="str">
            <v>Koch Industries, Inc.</v>
          </cell>
          <cell r="E1151" t="str">
            <v>Biomass</v>
          </cell>
          <cell r="G1151">
            <v>442967</v>
          </cell>
          <cell r="H1151" t="str">
            <v>Merchant Unregulated</v>
          </cell>
        </row>
        <row r="1152">
          <cell r="D1152" t="str">
            <v>Veresen Inc.</v>
          </cell>
          <cell r="E1152" t="str">
            <v>Other Nonrenewable</v>
          </cell>
          <cell r="G1152">
            <v>21572</v>
          </cell>
          <cell r="H1152" t="str">
            <v>Merchant Unregulated</v>
          </cell>
        </row>
        <row r="1153">
          <cell r="D1153" t="str">
            <v>Natural Gas Partners, LLC</v>
          </cell>
          <cell r="E1153" t="str">
            <v>Other Nonrenewable</v>
          </cell>
          <cell r="G1153">
            <v>33188</v>
          </cell>
          <cell r="H1153" t="str">
            <v>Merchant Unregulated</v>
          </cell>
        </row>
        <row r="1154">
          <cell r="D1154" t="str">
            <v>Beowulf (California) LLC</v>
          </cell>
          <cell r="E1154" t="str">
            <v>Other Nonrenewable</v>
          </cell>
          <cell r="G1154">
            <v>33179</v>
          </cell>
          <cell r="H1154" t="str">
            <v>Merchant Unregulated</v>
          </cell>
        </row>
        <row r="1155">
          <cell r="D1155" t="str">
            <v>American Municipal Power, Inc.</v>
          </cell>
          <cell r="E1155" t="str">
            <v>Oil</v>
          </cell>
          <cell r="G1155" t="str">
            <v>NA</v>
          </cell>
          <cell r="H1155" t="str">
            <v>Merchant Unregulated</v>
          </cell>
        </row>
        <row r="1156">
          <cell r="D1156" t="str">
            <v>Bryan City of OH</v>
          </cell>
          <cell r="E1156" t="str">
            <v>Gas</v>
          </cell>
          <cell r="G1156" t="str">
            <v>NA</v>
          </cell>
          <cell r="H1156" t="str">
            <v>Regulated</v>
          </cell>
        </row>
        <row r="1157">
          <cell r="D1157" t="str">
            <v>Bryan City of OH</v>
          </cell>
          <cell r="E1157" t="str">
            <v>Oil</v>
          </cell>
          <cell r="G1157" t="str">
            <v>NA</v>
          </cell>
          <cell r="H1157" t="str">
            <v>Regulated</v>
          </cell>
        </row>
        <row r="1158">
          <cell r="D1158" t="str">
            <v>Bryan City Of</v>
          </cell>
          <cell r="E1158" t="str">
            <v>Gas</v>
          </cell>
          <cell r="G1158">
            <v>447</v>
          </cell>
          <cell r="H1158" t="str">
            <v>Merchant Unregulated</v>
          </cell>
        </row>
        <row r="1159">
          <cell r="D1159" t="str">
            <v>Bryan City of OH</v>
          </cell>
          <cell r="E1159" t="str">
            <v>Solar</v>
          </cell>
          <cell r="G1159" t="str">
            <v>NA</v>
          </cell>
          <cell r="H1159" t="str">
            <v>Regulated</v>
          </cell>
        </row>
        <row r="1160">
          <cell r="D1160" t="str">
            <v>Duke Energy Corporation</v>
          </cell>
          <cell r="E1160" t="str">
            <v>Water</v>
          </cell>
          <cell r="G1160">
            <v>1208</v>
          </cell>
          <cell r="H1160" t="str">
            <v>Regulated</v>
          </cell>
        </row>
        <row r="1161">
          <cell r="D1161" t="str">
            <v>FirstEnergy Corp.</v>
          </cell>
          <cell r="E1161" t="str">
            <v>Gas</v>
          </cell>
          <cell r="G1161" t="str">
            <v>NA</v>
          </cell>
          <cell r="H1161" t="str">
            <v>Merchant Unregulated</v>
          </cell>
        </row>
        <row r="1162">
          <cell r="D1162" t="str">
            <v>CONSOL Energy Inc.</v>
          </cell>
          <cell r="E1162" t="str">
            <v>Gas</v>
          </cell>
          <cell r="G1162" t="str">
            <v>NA</v>
          </cell>
          <cell r="H1162" t="str">
            <v>Merchant Unregulated</v>
          </cell>
        </row>
        <row r="1163">
          <cell r="D1163" t="str">
            <v>American Electric Power Company, Inc.</v>
          </cell>
          <cell r="E1163" t="str">
            <v>Water</v>
          </cell>
          <cell r="G1163">
            <v>13675</v>
          </cell>
          <cell r="H1163" t="str">
            <v>Regulated</v>
          </cell>
        </row>
        <row r="1164">
          <cell r="D1164" t="str">
            <v>Lower Colorado River Authority</v>
          </cell>
          <cell r="E1164" t="str">
            <v>Water</v>
          </cell>
          <cell r="G1164" t="str">
            <v>NA</v>
          </cell>
          <cell r="H1164" t="str">
            <v>Merchant Unregulated</v>
          </cell>
        </row>
        <row r="1165">
          <cell r="D1165" t="str">
            <v>Duke Energy Corporation</v>
          </cell>
          <cell r="E1165" t="str">
            <v>Gas</v>
          </cell>
          <cell r="G1165">
            <v>4167226</v>
          </cell>
          <cell r="H1165" t="str">
            <v>Regulated</v>
          </cell>
        </row>
        <row r="1166">
          <cell r="D1166" t="str">
            <v>American Electric Power Company, Inc.</v>
          </cell>
          <cell r="E1166" t="str">
            <v>Water</v>
          </cell>
          <cell r="G1166">
            <v>37570</v>
          </cell>
          <cell r="H1166" t="str">
            <v>Regulated</v>
          </cell>
        </row>
        <row r="1167">
          <cell r="D1167" t="str">
            <v>Buckeye Florida Ltd. Partners</v>
          </cell>
          <cell r="E1167" t="str">
            <v>Biomass</v>
          </cell>
          <cell r="G1167" t="str">
            <v>NA</v>
          </cell>
          <cell r="H1167" t="str">
            <v>Merchant Unregulated</v>
          </cell>
        </row>
        <row r="1168">
          <cell r="D1168" t="str">
            <v>United States Government</v>
          </cell>
          <cell r="E1168" t="str">
            <v>Solar</v>
          </cell>
          <cell r="G1168" t="str">
            <v>NA</v>
          </cell>
          <cell r="H1168" t="str">
            <v>Merchant Unregulated</v>
          </cell>
        </row>
        <row r="1169">
          <cell r="D1169" t="str">
            <v>American Capital Energy, Inc</v>
          </cell>
          <cell r="E1169" t="str">
            <v>Solar</v>
          </cell>
          <cell r="G1169" t="str">
            <v>NA</v>
          </cell>
          <cell r="H1169" t="str">
            <v>Merchant Unregulated</v>
          </cell>
        </row>
        <row r="1170">
          <cell r="D1170" t="str">
            <v>Bucknell University</v>
          </cell>
          <cell r="E1170" t="str">
            <v>Gas</v>
          </cell>
          <cell r="G1170" t="str">
            <v>NA</v>
          </cell>
          <cell r="H1170" t="str">
            <v>Merchant Unregulated</v>
          </cell>
        </row>
        <row r="1171">
          <cell r="D1171" t="str">
            <v>PG&amp;E Corporation</v>
          </cell>
          <cell r="E1171" t="str">
            <v>Water</v>
          </cell>
          <cell r="G1171">
            <v>188697</v>
          </cell>
          <cell r="H1171" t="str">
            <v>Regulated</v>
          </cell>
        </row>
        <row r="1172">
          <cell r="D1172" t="str">
            <v>GDF Suez SA</v>
          </cell>
          <cell r="E1172" t="str">
            <v>Gas</v>
          </cell>
          <cell r="G1172">
            <v>304167</v>
          </cell>
          <cell r="H1172" t="str">
            <v>Merchant Unregulated</v>
          </cell>
        </row>
        <row r="1173">
          <cell r="D1173" t="str">
            <v>Verso Paper Holdings LLC</v>
          </cell>
          <cell r="E1173" t="str">
            <v>Gas</v>
          </cell>
          <cell r="G1173">
            <v>387121</v>
          </cell>
          <cell r="H1173" t="str">
            <v>Merchant Unregulated</v>
          </cell>
        </row>
        <row r="1174">
          <cell r="D1174" t="str">
            <v>Hydro-Québec</v>
          </cell>
          <cell r="E1174" t="str">
            <v>Gas</v>
          </cell>
          <cell r="G1174">
            <v>691290</v>
          </cell>
          <cell r="H1174" t="str">
            <v>Merchant Unregulated</v>
          </cell>
        </row>
        <row r="1175">
          <cell r="D1175" t="str">
            <v>SunEdison, Inc.</v>
          </cell>
          <cell r="E1175" t="str">
            <v>Solar</v>
          </cell>
          <cell r="G1175" t="str">
            <v>NA</v>
          </cell>
          <cell r="H1175" t="str">
            <v>Merchant Unregulated</v>
          </cell>
        </row>
        <row r="1176">
          <cell r="D1176" t="str">
            <v>Buena Vista Biomass Development LLC</v>
          </cell>
          <cell r="E1176" t="str">
            <v>Biomass</v>
          </cell>
          <cell r="G1176" t="str">
            <v>NA</v>
          </cell>
          <cell r="H1176" t="str">
            <v>Merchant Unregulated</v>
          </cell>
        </row>
        <row r="1177">
          <cell r="D1177" t="str">
            <v>Ameresco Inc.</v>
          </cell>
          <cell r="E1177" t="str">
            <v>Biomass</v>
          </cell>
          <cell r="G1177" t="str">
            <v>NA</v>
          </cell>
          <cell r="H1177" t="str">
            <v>Merchant Unregulated</v>
          </cell>
        </row>
        <row r="1178">
          <cell r="D1178" t="str">
            <v>Infigen Energy Limited</v>
          </cell>
          <cell r="E1178" t="str">
            <v>Wind</v>
          </cell>
          <cell r="G1178">
            <v>97965</v>
          </cell>
          <cell r="H1178" t="str">
            <v>Merchant Unregulated</v>
          </cell>
        </row>
        <row r="1179">
          <cell r="D1179" t="str">
            <v>Fall River Rural Elec Coop Inc</v>
          </cell>
          <cell r="E1179" t="str">
            <v>Water</v>
          </cell>
          <cell r="G1179" t="str">
            <v>NA</v>
          </cell>
          <cell r="H1179" t="str">
            <v>Merchant Unregulated</v>
          </cell>
        </row>
        <row r="1180">
          <cell r="D1180" t="str">
            <v>Edison International</v>
          </cell>
          <cell r="E1180" t="str">
            <v>Wind</v>
          </cell>
          <cell r="G1180" t="str">
            <v>NA</v>
          </cell>
          <cell r="H1180" t="str">
            <v>Merchant Unregulated</v>
          </cell>
        </row>
        <row r="1181">
          <cell r="D1181" t="str">
            <v>United States Government</v>
          </cell>
          <cell r="E1181" t="str">
            <v>Water</v>
          </cell>
          <cell r="G1181">
            <v>65983</v>
          </cell>
          <cell r="H1181" t="str">
            <v>Merchant Unregulated</v>
          </cell>
        </row>
        <row r="1182">
          <cell r="D1182" t="str">
            <v>AES Corporation</v>
          </cell>
          <cell r="E1182" t="str">
            <v>Wind</v>
          </cell>
          <cell r="G1182">
            <v>390997</v>
          </cell>
          <cell r="H1182" t="str">
            <v>Merchant Unregulated</v>
          </cell>
        </row>
        <row r="1183">
          <cell r="D1183" t="str">
            <v>AES Corporation</v>
          </cell>
          <cell r="E1183" t="str">
            <v>Wind</v>
          </cell>
          <cell r="G1183">
            <v>516758</v>
          </cell>
          <cell r="H1183" t="str">
            <v>Merchant Unregulated</v>
          </cell>
        </row>
        <row r="1184">
          <cell r="D1184" t="str">
            <v>AES Corporation</v>
          </cell>
          <cell r="E1184" t="str">
            <v>Wind</v>
          </cell>
          <cell r="G1184">
            <v>716153</v>
          </cell>
          <cell r="H1184" t="str">
            <v>Merchant Unregulated</v>
          </cell>
        </row>
        <row r="1185">
          <cell r="D1185" t="str">
            <v>Invenergy LLC</v>
          </cell>
          <cell r="E1185" t="str">
            <v>Wind</v>
          </cell>
          <cell r="G1185">
            <v>47492</v>
          </cell>
          <cell r="H1185" t="str">
            <v>Merchant Unregulated</v>
          </cell>
        </row>
        <row r="1186">
          <cell r="D1186" t="str">
            <v>Iberdrola, S.A.</v>
          </cell>
          <cell r="E1186" t="str">
            <v>Wind</v>
          </cell>
          <cell r="G1186">
            <v>176473</v>
          </cell>
          <cell r="H1186" t="str">
            <v>Merchant Unregulated</v>
          </cell>
        </row>
        <row r="1187">
          <cell r="D1187" t="str">
            <v>Iberdrola, S.A.</v>
          </cell>
          <cell r="E1187" t="str">
            <v>Wind</v>
          </cell>
          <cell r="G1187">
            <v>627768</v>
          </cell>
          <cell r="H1187" t="str">
            <v>Merchant Unregulated</v>
          </cell>
        </row>
        <row r="1188">
          <cell r="D1188" t="str">
            <v>NextEra Energy, Inc.</v>
          </cell>
          <cell r="E1188" t="str">
            <v>Wind</v>
          </cell>
          <cell r="G1188" t="str">
            <v>NA</v>
          </cell>
          <cell r="H1188" t="str">
            <v>Merchant Unregulated</v>
          </cell>
        </row>
        <row r="1189">
          <cell r="D1189" t="str">
            <v>United States Government</v>
          </cell>
          <cell r="E1189" t="str">
            <v>Water</v>
          </cell>
          <cell r="G1189">
            <v>105604</v>
          </cell>
          <cell r="H1189" t="str">
            <v>Merchant Unregulated</v>
          </cell>
        </row>
        <row r="1190">
          <cell r="D1190" t="str">
            <v>Blackstone Group L.P.</v>
          </cell>
          <cell r="E1190" t="str">
            <v>Oil</v>
          </cell>
          <cell r="G1190" t="str">
            <v>NA</v>
          </cell>
          <cell r="H1190" t="str">
            <v>Merchant Unregulated</v>
          </cell>
        </row>
        <row r="1191">
          <cell r="D1191" t="str">
            <v>Eurus Energy Holdings Corporation</v>
          </cell>
          <cell r="E1191" t="str">
            <v>Wind</v>
          </cell>
          <cell r="G1191">
            <v>327052</v>
          </cell>
          <cell r="H1191" t="str">
            <v>Merchant Unregulated</v>
          </cell>
        </row>
        <row r="1192">
          <cell r="D1192" t="str">
            <v>First Wind Holdings Inc.</v>
          </cell>
          <cell r="E1192" t="str">
            <v>Wind</v>
          </cell>
          <cell r="G1192" t="str">
            <v>NA</v>
          </cell>
          <cell r="H1192" t="str">
            <v>Merchant Unregulated</v>
          </cell>
        </row>
        <row r="1193">
          <cell r="D1193" t="str">
            <v>Emera Incorporated</v>
          </cell>
          <cell r="E1193" t="str">
            <v>Wind</v>
          </cell>
          <cell r="G1193" t="str">
            <v>NA</v>
          </cell>
          <cell r="H1193" t="str">
            <v>Merchant Unregulated</v>
          </cell>
        </row>
        <row r="1194">
          <cell r="D1194" t="str">
            <v>Tennessee Valley Authority</v>
          </cell>
          <cell r="E1194" t="str">
            <v>Coal</v>
          </cell>
          <cell r="G1194">
            <v>1933223</v>
          </cell>
          <cell r="H1194" t="str">
            <v>Merchant Unregulated</v>
          </cell>
        </row>
        <row r="1195">
          <cell r="D1195" t="str">
            <v>United States Government</v>
          </cell>
          <cell r="E1195" t="str">
            <v>Water</v>
          </cell>
          <cell r="G1195">
            <v>493696</v>
          </cell>
          <cell r="H1195" t="str">
            <v>Merchant Unregulated</v>
          </cell>
        </row>
        <row r="1196">
          <cell r="D1196" t="str">
            <v>Bulldog Wind Energy, LLC</v>
          </cell>
          <cell r="E1196" t="str">
            <v>Wind</v>
          </cell>
          <cell r="G1196" t="str">
            <v>NA</v>
          </cell>
          <cell r="H1196" t="str">
            <v>Merchant Unregulated</v>
          </cell>
        </row>
        <row r="1197">
          <cell r="D1197" t="str">
            <v>WGL Holdings, Inc.</v>
          </cell>
          <cell r="E1197" t="str">
            <v>Solar</v>
          </cell>
          <cell r="G1197" t="str">
            <v>NA</v>
          </cell>
          <cell r="H1197" t="str">
            <v>Merchant Unregulated</v>
          </cell>
        </row>
        <row r="1198">
          <cell r="D1198" t="str">
            <v>GDF Suez SA</v>
          </cell>
          <cell r="E1198" t="str">
            <v>Water</v>
          </cell>
          <cell r="G1198" t="str">
            <v>NA</v>
          </cell>
          <cell r="H1198" t="str">
            <v>Merchant Unregulated</v>
          </cell>
        </row>
        <row r="1199">
          <cell r="D1199" t="str">
            <v>Enerdyne Power Systems Inc.</v>
          </cell>
          <cell r="E1199" t="str">
            <v>Biomass</v>
          </cell>
          <cell r="G1199" t="str">
            <v>NA</v>
          </cell>
          <cell r="H1199" t="str">
            <v>Merchant Unregulated</v>
          </cell>
        </row>
        <row r="1200">
          <cell r="D1200" t="str">
            <v>Buncombe County, North Carolina</v>
          </cell>
          <cell r="E1200" t="str">
            <v>Biomass</v>
          </cell>
          <cell r="G1200" t="str">
            <v>NA</v>
          </cell>
          <cell r="H1200" t="str">
            <v>Merchant Unregulated</v>
          </cell>
        </row>
        <row r="1201">
          <cell r="D1201" t="str">
            <v>Bunge Foods</v>
          </cell>
          <cell r="E1201" t="str">
            <v>Gas</v>
          </cell>
          <cell r="G1201" t="str">
            <v>NA</v>
          </cell>
          <cell r="H1201" t="str">
            <v>Merchant Unregulated</v>
          </cell>
        </row>
        <row r="1202">
          <cell r="D1202" t="str">
            <v>Entergy Corporation</v>
          </cell>
          <cell r="E1202" t="str">
            <v>Gas</v>
          </cell>
          <cell r="G1202">
            <v>645</v>
          </cell>
          <cell r="H1202" t="str">
            <v>Regulated</v>
          </cell>
        </row>
        <row r="1203">
          <cell r="D1203" t="str">
            <v>Idaho Wind Partners 1, LLC</v>
          </cell>
          <cell r="E1203" t="str">
            <v>Wind</v>
          </cell>
          <cell r="G1203" t="str">
            <v>NA</v>
          </cell>
          <cell r="H1203" t="str">
            <v>Merchant Unregulated</v>
          </cell>
        </row>
        <row r="1204">
          <cell r="D1204" t="str">
            <v>Burlingame City of</v>
          </cell>
          <cell r="E1204" t="str">
            <v>Gas</v>
          </cell>
          <cell r="G1204" t="str">
            <v>NA</v>
          </cell>
          <cell r="H1204" t="str">
            <v>Regulated</v>
          </cell>
        </row>
        <row r="1205">
          <cell r="D1205" t="str">
            <v>SunEdison, Inc.</v>
          </cell>
          <cell r="E1205" t="str">
            <v>Solar</v>
          </cell>
          <cell r="G1205" t="str">
            <v>NA</v>
          </cell>
          <cell r="H1205" t="str">
            <v>Merchant Unregulated</v>
          </cell>
        </row>
        <row r="1206">
          <cell r="D1206" t="str">
            <v>Goldman Sachs Group, Inc.</v>
          </cell>
          <cell r="E1206" t="str">
            <v>Solar</v>
          </cell>
          <cell r="G1206" t="str">
            <v>NA</v>
          </cell>
          <cell r="H1206" t="str">
            <v>Merchant Unregulated</v>
          </cell>
        </row>
        <row r="1207">
          <cell r="D1207" t="str">
            <v>Burlington City of CO</v>
          </cell>
          <cell r="E1207" t="str">
            <v>Oil</v>
          </cell>
          <cell r="G1207" t="str">
            <v>NA</v>
          </cell>
          <cell r="H1207" t="str">
            <v>Regulated</v>
          </cell>
        </row>
        <row r="1208">
          <cell r="D1208" t="str">
            <v>DCO Energy LLC</v>
          </cell>
          <cell r="E1208" t="str">
            <v>Biomass</v>
          </cell>
          <cell r="G1208" t="str">
            <v>NA</v>
          </cell>
          <cell r="H1208" t="str">
            <v>Merchant Unregulated</v>
          </cell>
        </row>
        <row r="1209">
          <cell r="D1209" t="str">
            <v>South Jersey Industries, Inc.</v>
          </cell>
          <cell r="E1209" t="str">
            <v>Biomass</v>
          </cell>
          <cell r="G1209" t="str">
            <v>NA</v>
          </cell>
          <cell r="H1209" t="str">
            <v>Merchant Unregulated</v>
          </cell>
        </row>
        <row r="1210">
          <cell r="D1210" t="str">
            <v>Tri-State Generation &amp; Transmission Association, Inc.</v>
          </cell>
          <cell r="E1210" t="str">
            <v>Oil</v>
          </cell>
          <cell r="G1210" t="str">
            <v>NA</v>
          </cell>
          <cell r="H1210" t="str">
            <v>Merchant Unregulated</v>
          </cell>
        </row>
        <row r="1211">
          <cell r="D1211" t="str">
            <v>Alliant Energy Corporation</v>
          </cell>
          <cell r="E1211" t="str">
            <v>Gas</v>
          </cell>
          <cell r="G1211">
            <v>1180</v>
          </cell>
          <cell r="H1211" t="str">
            <v>Regulated</v>
          </cell>
        </row>
        <row r="1212">
          <cell r="D1212" t="str">
            <v>Public Service Enterprise Group Incorporated</v>
          </cell>
          <cell r="E1212" t="str">
            <v>Oil</v>
          </cell>
          <cell r="G1212">
            <v>111480</v>
          </cell>
          <cell r="H1212" t="str">
            <v>Merchant Unregulated</v>
          </cell>
        </row>
        <row r="1213">
          <cell r="D1213" t="str">
            <v>Vermont Air National Guard</v>
          </cell>
          <cell r="E1213" t="str">
            <v>Solar</v>
          </cell>
          <cell r="G1213" t="str">
            <v>NA</v>
          </cell>
          <cell r="H1213" t="str">
            <v>Merchant Unregulated</v>
          </cell>
        </row>
        <row r="1214">
          <cell r="D1214" t="str">
            <v>Silver Point Capital, L.P.</v>
          </cell>
          <cell r="E1214" t="str">
            <v>Biomass</v>
          </cell>
          <cell r="G1214" t="str">
            <v>NA</v>
          </cell>
          <cell r="H1214" t="str">
            <v>Merchant Unregulated</v>
          </cell>
        </row>
        <row r="1215">
          <cell r="D1215" t="str">
            <v>SunEdison, Inc.</v>
          </cell>
          <cell r="E1215" t="str">
            <v>Solar</v>
          </cell>
          <cell r="G1215" t="str">
            <v>NA</v>
          </cell>
          <cell r="H1215" t="str">
            <v>Merchant Unregulated</v>
          </cell>
        </row>
        <row r="1216">
          <cell r="D1216" t="str">
            <v>Alliant Energy Corporation</v>
          </cell>
          <cell r="E1216" t="str">
            <v>Coal</v>
          </cell>
          <cell r="G1216">
            <v>1163795</v>
          </cell>
          <cell r="H1216" t="str">
            <v>Regulated</v>
          </cell>
        </row>
        <row r="1217">
          <cell r="D1217" t="str">
            <v>Burlington City of KS</v>
          </cell>
          <cell r="E1217" t="str">
            <v>Gas</v>
          </cell>
          <cell r="G1217" t="str">
            <v>NA</v>
          </cell>
          <cell r="H1217" t="str">
            <v>Regulated</v>
          </cell>
        </row>
        <row r="1218">
          <cell r="D1218" t="str">
            <v>Burlington City of VT</v>
          </cell>
          <cell r="E1218" t="str">
            <v>Oil</v>
          </cell>
          <cell r="G1218" t="str">
            <v>NA</v>
          </cell>
          <cell r="H1218" t="str">
            <v>Regulated</v>
          </cell>
        </row>
        <row r="1219">
          <cell r="D1219" t="str">
            <v>IDACORP, Inc.</v>
          </cell>
          <cell r="E1219" t="str">
            <v>Water</v>
          </cell>
          <cell r="G1219" t="str">
            <v>NA</v>
          </cell>
          <cell r="H1219" t="str">
            <v>Merchant Unregulated</v>
          </cell>
        </row>
        <row r="1220">
          <cell r="D1220" t="str">
            <v>Public Employee Retirement System Of Idaho</v>
          </cell>
          <cell r="E1220" t="str">
            <v>Water</v>
          </cell>
          <cell r="G1220" t="str">
            <v>NA</v>
          </cell>
          <cell r="H1220" t="str">
            <v>Merchant Unregulated</v>
          </cell>
        </row>
        <row r="1221">
          <cell r="D1221" t="str">
            <v>Sierra Pacific Industries, Inc.</v>
          </cell>
          <cell r="E1221" t="str">
            <v>Biomass</v>
          </cell>
          <cell r="G1221" t="str">
            <v>NA</v>
          </cell>
          <cell r="H1221" t="str">
            <v>Merchant Unregulated</v>
          </cell>
        </row>
        <row r="1222">
          <cell r="D1222" t="str">
            <v>EIF Management, LLC</v>
          </cell>
          <cell r="E1222" t="str">
            <v>Biomass</v>
          </cell>
          <cell r="G1222">
            <v>224904</v>
          </cell>
          <cell r="H1222" t="str">
            <v>Merchant Unregulated</v>
          </cell>
        </row>
        <row r="1223">
          <cell r="D1223" t="str">
            <v>Covanta Holding Corporation</v>
          </cell>
          <cell r="E1223" t="str">
            <v>Biomass</v>
          </cell>
          <cell r="G1223" t="str">
            <v>NA</v>
          </cell>
          <cell r="H1223" t="str">
            <v>Merchant Unregulated</v>
          </cell>
        </row>
        <row r="1224">
          <cell r="D1224" t="str">
            <v>ArcelorMittal</v>
          </cell>
          <cell r="E1224" t="str">
            <v>Other Nonrenewable</v>
          </cell>
          <cell r="G1224">
            <v>758639</v>
          </cell>
          <cell r="H1224" t="str">
            <v>Merchant Unregulated</v>
          </cell>
        </row>
        <row r="1225">
          <cell r="D1225" t="str">
            <v>Emera Incorporated</v>
          </cell>
          <cell r="E1225" t="str">
            <v>Water</v>
          </cell>
          <cell r="G1225" t="str">
            <v>NA</v>
          </cell>
          <cell r="H1225" t="str">
            <v>Merchant Unregulated</v>
          </cell>
        </row>
        <row r="1226">
          <cell r="D1226" t="str">
            <v>Algonquin Power &amp; Utilities Corp.</v>
          </cell>
          <cell r="E1226" t="str">
            <v>Water</v>
          </cell>
          <cell r="G1226" t="str">
            <v>NA</v>
          </cell>
          <cell r="H1226" t="str">
            <v>Merchant Unregulated</v>
          </cell>
        </row>
        <row r="1227">
          <cell r="D1227" t="str">
            <v>Southern Company</v>
          </cell>
          <cell r="E1227" t="str">
            <v>Water</v>
          </cell>
          <cell r="G1227">
            <v>17039</v>
          </cell>
          <cell r="H1227" t="str">
            <v>Regulated</v>
          </cell>
        </row>
        <row r="1228">
          <cell r="D1228" t="str">
            <v>Burwell City of</v>
          </cell>
          <cell r="E1228" t="str">
            <v>Oil</v>
          </cell>
          <cell r="G1228" t="str">
            <v>NA</v>
          </cell>
          <cell r="H1228" t="str">
            <v>Regulated</v>
          </cell>
        </row>
        <row r="1229">
          <cell r="D1229" t="str">
            <v>Rutgers University</v>
          </cell>
          <cell r="E1229" t="str">
            <v>Gas</v>
          </cell>
          <cell r="G1229" t="str">
            <v>NA</v>
          </cell>
          <cell r="H1229" t="str">
            <v>Merchant Unregulated</v>
          </cell>
        </row>
        <row r="1230">
          <cell r="D1230" t="str">
            <v>AltaGas Ltd.</v>
          </cell>
          <cell r="E1230" t="str">
            <v>Wind</v>
          </cell>
          <cell r="G1230">
            <v>9791</v>
          </cell>
          <cell r="H1230" t="str">
            <v>Regulated</v>
          </cell>
        </row>
        <row r="1231">
          <cell r="D1231" t="str">
            <v>Black Hills Corporation</v>
          </cell>
          <cell r="E1231" t="str">
            <v>Wind</v>
          </cell>
          <cell r="G1231">
            <v>9791</v>
          </cell>
          <cell r="H1231" t="str">
            <v>Regulated</v>
          </cell>
        </row>
        <row r="1232">
          <cell r="D1232" t="str">
            <v>Bushnell City of IL</v>
          </cell>
          <cell r="E1232" t="str">
            <v>Oil</v>
          </cell>
          <cell r="G1232" t="str">
            <v>NA</v>
          </cell>
          <cell r="H1232" t="str">
            <v>Regulated</v>
          </cell>
        </row>
        <row r="1233">
          <cell r="D1233" t="str">
            <v>Butler City of</v>
          </cell>
          <cell r="E1233" t="str">
            <v>Oil</v>
          </cell>
          <cell r="G1233" t="str">
            <v>NA</v>
          </cell>
          <cell r="H1233" t="str">
            <v>Regulated</v>
          </cell>
        </row>
        <row r="1234">
          <cell r="D1234" t="str">
            <v>NextEra Energy, Inc.</v>
          </cell>
          <cell r="E1234" t="str">
            <v>Wind</v>
          </cell>
          <cell r="G1234">
            <v>127890</v>
          </cell>
          <cell r="H1234" t="str">
            <v>Merchant Unregulated</v>
          </cell>
        </row>
        <row r="1235">
          <cell r="D1235" t="str">
            <v>Fayetteville Public Works Commission</v>
          </cell>
          <cell r="E1235" t="str">
            <v>Gas</v>
          </cell>
          <cell r="G1235">
            <v>29029</v>
          </cell>
          <cell r="H1235" t="str">
            <v>Regulated</v>
          </cell>
        </row>
        <row r="1236">
          <cell r="D1236" t="str">
            <v>Fayetteville Public Works Commission</v>
          </cell>
          <cell r="E1236" t="str">
            <v>Gas</v>
          </cell>
          <cell r="G1236">
            <v>1665</v>
          </cell>
          <cell r="H1236" t="str">
            <v>Regulated</v>
          </cell>
        </row>
        <row r="1237">
          <cell r="D1237" t="str">
            <v>PG&amp;E Corporation</v>
          </cell>
          <cell r="E1237" t="str">
            <v>Water</v>
          </cell>
          <cell r="G1237">
            <v>104855</v>
          </cell>
          <cell r="H1237" t="str">
            <v>Regulated</v>
          </cell>
        </row>
        <row r="1238">
          <cell r="D1238" t="str">
            <v>Butte-Glenn Community College District</v>
          </cell>
          <cell r="E1238" t="str">
            <v>Solar</v>
          </cell>
          <cell r="G1238" t="str">
            <v>NA</v>
          </cell>
          <cell r="H1238" t="str">
            <v>Merchant Unregulated</v>
          </cell>
        </row>
        <row r="1239">
          <cell r="D1239" t="str">
            <v>Butte-Glenn Community College District</v>
          </cell>
          <cell r="E1239" t="str">
            <v>Solar</v>
          </cell>
          <cell r="G1239" t="str">
            <v>NA</v>
          </cell>
          <cell r="H1239" t="str">
            <v>Merchant Unregulated</v>
          </cell>
        </row>
        <row r="1240">
          <cell r="D1240" t="str">
            <v>Exelon Corporation</v>
          </cell>
          <cell r="E1240" t="str">
            <v>Wind</v>
          </cell>
          <cell r="G1240" t="str">
            <v>NA</v>
          </cell>
          <cell r="H1240" t="str">
            <v>Merchant Unregulated</v>
          </cell>
        </row>
        <row r="1241">
          <cell r="D1241" t="str">
            <v>Kent Madison</v>
          </cell>
          <cell r="E1241" t="str">
            <v>Wind</v>
          </cell>
          <cell r="G1241" t="str">
            <v>NA</v>
          </cell>
          <cell r="H1241" t="str">
            <v>Merchant Unregulated</v>
          </cell>
        </row>
        <row r="1242">
          <cell r="D1242" t="str">
            <v>Shannon Madison</v>
          </cell>
          <cell r="E1242" t="str">
            <v>Wind</v>
          </cell>
          <cell r="G1242" t="str">
            <v>NA</v>
          </cell>
          <cell r="H1242" t="str">
            <v>Merchant Unregulated</v>
          </cell>
        </row>
        <row r="1243">
          <cell r="D1243" t="str">
            <v>North Carolina Electric Membership Corporation</v>
          </cell>
          <cell r="E1243" t="str">
            <v>Oil</v>
          </cell>
          <cell r="G1243" t="str">
            <v>NA</v>
          </cell>
          <cell r="H1243" t="str">
            <v>Merchant Unregulated</v>
          </cell>
        </row>
        <row r="1244">
          <cell r="D1244" t="str">
            <v>Greenwood County</v>
          </cell>
          <cell r="E1244" t="str">
            <v>Water</v>
          </cell>
          <cell r="G1244">
            <v>2143</v>
          </cell>
          <cell r="H1244" t="str">
            <v>Regulated</v>
          </cell>
        </row>
        <row r="1245">
          <cell r="D1245" t="str">
            <v>Hudson Clean Energy Partners LP</v>
          </cell>
          <cell r="E1245" t="str">
            <v>Water</v>
          </cell>
          <cell r="G1245">
            <v>7388</v>
          </cell>
          <cell r="H1245" t="str">
            <v>Merchant Unregulated</v>
          </cell>
        </row>
        <row r="1246">
          <cell r="D1246" t="str">
            <v>American Electric Power Company, Inc.</v>
          </cell>
          <cell r="E1246" t="str">
            <v>Water</v>
          </cell>
          <cell r="G1246">
            <v>46882</v>
          </cell>
          <cell r="H1246" t="str">
            <v>Regulated</v>
          </cell>
        </row>
        <row r="1247">
          <cell r="D1247" t="str">
            <v>Enel S.p.A.</v>
          </cell>
          <cell r="E1247" t="str">
            <v>Water</v>
          </cell>
          <cell r="G1247" t="str">
            <v>NA</v>
          </cell>
          <cell r="H1247" t="str">
            <v>Merchant Unregulated</v>
          </cell>
        </row>
        <row r="1248">
          <cell r="D1248" t="str">
            <v>Virginia Cogen Inc</v>
          </cell>
          <cell r="E1248" t="str">
            <v>Gas</v>
          </cell>
          <cell r="G1248" t="str">
            <v>NA</v>
          </cell>
          <cell r="H1248" t="str">
            <v>Merchant Unregulated</v>
          </cell>
        </row>
        <row r="1249">
          <cell r="D1249" t="str">
            <v>Exelon Corporation</v>
          </cell>
          <cell r="E1249" t="str">
            <v>Nuclear</v>
          </cell>
          <cell r="G1249">
            <v>18318278</v>
          </cell>
          <cell r="H1249" t="str">
            <v>Merchant Unregulated</v>
          </cell>
        </row>
        <row r="1250">
          <cell r="D1250" t="str">
            <v>Wisconsin Energy Corporation</v>
          </cell>
          <cell r="E1250" t="str">
            <v>Wind</v>
          </cell>
          <cell r="G1250">
            <v>2545</v>
          </cell>
          <cell r="H1250" t="str">
            <v>Regulated</v>
          </cell>
        </row>
        <row r="1251">
          <cell r="D1251" t="str">
            <v>Fortistar LLC</v>
          </cell>
          <cell r="E1251" t="str">
            <v>Biomass</v>
          </cell>
          <cell r="G1251" t="str">
            <v>NA</v>
          </cell>
          <cell r="H1251" t="str">
            <v>Merchant Unregulated</v>
          </cell>
        </row>
        <row r="1252">
          <cell r="D1252" t="str">
            <v>Fortistar LLC</v>
          </cell>
          <cell r="E1252" t="str">
            <v>Biomass</v>
          </cell>
          <cell r="G1252" t="str">
            <v>NA</v>
          </cell>
          <cell r="H1252" t="str">
            <v>Merchant Unregulated</v>
          </cell>
        </row>
        <row r="1253">
          <cell r="D1253" t="str">
            <v>Lakeland City of</v>
          </cell>
          <cell r="E1253" t="str">
            <v>Gas</v>
          </cell>
          <cell r="G1253">
            <v>2412393</v>
          </cell>
          <cell r="H1253" t="str">
            <v>Regulated</v>
          </cell>
        </row>
        <row r="1254">
          <cell r="D1254" t="str">
            <v>Lakeland City of</v>
          </cell>
          <cell r="E1254" t="str">
            <v>Gas</v>
          </cell>
          <cell r="G1254">
            <v>154</v>
          </cell>
          <cell r="H1254" t="str">
            <v>Regulated</v>
          </cell>
        </row>
        <row r="1255">
          <cell r="D1255" t="str">
            <v>Lakeland City of</v>
          </cell>
          <cell r="E1255" t="str">
            <v>Oil</v>
          </cell>
          <cell r="G1255">
            <v>28</v>
          </cell>
          <cell r="H1255" t="str">
            <v>Regulated</v>
          </cell>
        </row>
        <row r="1256">
          <cell r="D1256" t="str">
            <v>Lakeland City of</v>
          </cell>
          <cell r="E1256" t="str">
            <v>Coal</v>
          </cell>
          <cell r="G1256">
            <v>954859</v>
          </cell>
          <cell r="H1256" t="str">
            <v>Regulated</v>
          </cell>
        </row>
        <row r="1257">
          <cell r="D1257" t="str">
            <v>Orlando Utilities Commission</v>
          </cell>
          <cell r="E1257" t="str">
            <v>Coal</v>
          </cell>
          <cell r="G1257">
            <v>329761</v>
          </cell>
          <cell r="H1257" t="str">
            <v>Regulated</v>
          </cell>
        </row>
        <row r="1258">
          <cell r="D1258" t="str">
            <v>Riverstone Holdings LLC</v>
          </cell>
          <cell r="E1258" t="str">
            <v>Coal</v>
          </cell>
          <cell r="G1258">
            <v>99706</v>
          </cell>
          <cell r="H1258" t="str">
            <v>Merchant Unregulated</v>
          </cell>
        </row>
        <row r="1259">
          <cell r="D1259" t="str">
            <v>Riverstone Holdings LLC</v>
          </cell>
          <cell r="E1259" t="str">
            <v>Oil</v>
          </cell>
          <cell r="G1259">
            <v>0</v>
          </cell>
          <cell r="H1259" t="str">
            <v>Merchant Unregulated</v>
          </cell>
        </row>
        <row r="1260">
          <cell r="D1260" t="str">
            <v>NRG Energy, Inc.</v>
          </cell>
          <cell r="E1260" t="str">
            <v>Coal</v>
          </cell>
          <cell r="G1260">
            <v>707472</v>
          </cell>
          <cell r="H1260" t="str">
            <v>Merchant Unregulated</v>
          </cell>
        </row>
        <row r="1261">
          <cell r="D1261" t="str">
            <v>Grand Island City of</v>
          </cell>
          <cell r="E1261" t="str">
            <v>Gas</v>
          </cell>
          <cell r="G1261">
            <v>-919</v>
          </cell>
          <cell r="H1261" t="str">
            <v>Regulated</v>
          </cell>
        </row>
        <row r="1262">
          <cell r="D1262" t="str">
            <v>Grand Island City of</v>
          </cell>
          <cell r="E1262" t="str">
            <v>Gas</v>
          </cell>
          <cell r="G1262">
            <v>3913</v>
          </cell>
          <cell r="H1262" t="str">
            <v>Regulated</v>
          </cell>
        </row>
        <row r="1263">
          <cell r="D1263" t="str">
            <v>CMS Energy Corporation</v>
          </cell>
          <cell r="E1263" t="str">
            <v>Water</v>
          </cell>
          <cell r="G1263">
            <v>0</v>
          </cell>
          <cell r="H1263" t="str">
            <v>Regulated</v>
          </cell>
        </row>
        <row r="1264">
          <cell r="D1264" t="str">
            <v>SunEdison, Inc.</v>
          </cell>
          <cell r="E1264" t="str">
            <v>Solar</v>
          </cell>
          <cell r="G1264" t="str">
            <v>NA</v>
          </cell>
          <cell r="H1264" t="str">
            <v>Merchant Unregulated</v>
          </cell>
        </row>
        <row r="1265">
          <cell r="D1265" t="str">
            <v>Royal Dutch Shell plc</v>
          </cell>
          <cell r="E1265" t="str">
            <v>Wind</v>
          </cell>
          <cell r="G1265">
            <v>59217</v>
          </cell>
          <cell r="H1265" t="str">
            <v>Merchant Unregulated</v>
          </cell>
        </row>
        <row r="1266">
          <cell r="D1266" t="str">
            <v>Goldman Sachs Group, Inc.</v>
          </cell>
          <cell r="E1266" t="str">
            <v>Wind</v>
          </cell>
          <cell r="G1266">
            <v>59217</v>
          </cell>
          <cell r="H1266" t="str">
            <v>Merchant Unregulated</v>
          </cell>
        </row>
        <row r="1267">
          <cell r="D1267" t="str">
            <v>NextEra Energy, Inc.</v>
          </cell>
          <cell r="E1267" t="str">
            <v>Wind</v>
          </cell>
          <cell r="G1267">
            <v>71929</v>
          </cell>
          <cell r="H1267" t="str">
            <v>Merchant Unregulated</v>
          </cell>
        </row>
        <row r="1268">
          <cell r="D1268" t="str">
            <v>Xcel Energy Inc.</v>
          </cell>
          <cell r="E1268" t="str">
            <v>Water</v>
          </cell>
          <cell r="G1268">
            <v>250055</v>
          </cell>
          <cell r="H1268" t="str">
            <v>Regulated</v>
          </cell>
        </row>
        <row r="1269">
          <cell r="D1269" t="str">
            <v>Avista Corporation</v>
          </cell>
          <cell r="E1269" t="str">
            <v>Water</v>
          </cell>
          <cell r="G1269">
            <v>1198885</v>
          </cell>
          <cell r="H1269" t="str">
            <v>Regulated</v>
          </cell>
        </row>
        <row r="1270">
          <cell r="D1270" t="str">
            <v>SunEdison, Inc.</v>
          </cell>
          <cell r="E1270" t="str">
            <v>Solar</v>
          </cell>
          <cell r="G1270" t="str">
            <v>NA</v>
          </cell>
          <cell r="H1270" t="str">
            <v>Merchant Unregulated</v>
          </cell>
        </row>
        <row r="1271">
          <cell r="D1271" t="str">
            <v>GDF Suez SA</v>
          </cell>
          <cell r="E1271" t="str">
            <v>Water</v>
          </cell>
          <cell r="G1271">
            <v>303915</v>
          </cell>
          <cell r="H1271" t="str">
            <v>Merchant Unregulated</v>
          </cell>
        </row>
        <row r="1272">
          <cell r="D1272" t="str">
            <v>Holyoke City of MA</v>
          </cell>
          <cell r="E1272" t="str">
            <v>Water</v>
          </cell>
          <cell r="G1272" t="str">
            <v>NA</v>
          </cell>
          <cell r="H1272" t="str">
            <v>Regulated</v>
          </cell>
        </row>
        <row r="1273">
          <cell r="D1273" t="str">
            <v>Mondelez International, Inc.</v>
          </cell>
          <cell r="E1273" t="str">
            <v>Gas</v>
          </cell>
          <cell r="G1273" t="str">
            <v>NA</v>
          </cell>
          <cell r="H1273" t="str">
            <v>Merchant Unregulated</v>
          </cell>
        </row>
        <row r="1274">
          <cell r="D1274" t="str">
            <v>Atlantic Power Corporation</v>
          </cell>
          <cell r="E1274" t="str">
            <v>Biomass</v>
          </cell>
          <cell r="G1274">
            <v>154112</v>
          </cell>
          <cell r="H1274" t="str">
            <v>Merchant Unregulated</v>
          </cell>
        </row>
        <row r="1275">
          <cell r="D1275" t="str">
            <v>Morrisville Village of</v>
          </cell>
          <cell r="E1275" t="str">
            <v>Water</v>
          </cell>
          <cell r="G1275" t="str">
            <v>NA</v>
          </cell>
          <cell r="H1275" t="str">
            <v>Regulated</v>
          </cell>
        </row>
        <row r="1276">
          <cell r="D1276" t="str">
            <v>Iberdrola, S.A.</v>
          </cell>
          <cell r="E1276" t="str">
            <v>Water</v>
          </cell>
          <cell r="G1276">
            <v>24432</v>
          </cell>
          <cell r="H1276" t="str">
            <v>Regulated</v>
          </cell>
        </row>
        <row r="1277">
          <cell r="D1277" t="str">
            <v>Caithness Energy LLC</v>
          </cell>
          <cell r="E1277" t="str">
            <v>Gas</v>
          </cell>
          <cell r="G1277">
            <v>2250535</v>
          </cell>
          <cell r="H1277" t="str">
            <v>Merchant Unregulated</v>
          </cell>
        </row>
        <row r="1278">
          <cell r="D1278" t="str">
            <v>ArcLight Capital Holdings, LLC</v>
          </cell>
          <cell r="E1278" t="str">
            <v>Wind</v>
          </cell>
          <cell r="G1278" t="str">
            <v>NA</v>
          </cell>
          <cell r="H1278" t="str">
            <v>Merchant Unregulated</v>
          </cell>
        </row>
        <row r="1279">
          <cell r="D1279" t="str">
            <v>Global Infrastructure Management, LLC</v>
          </cell>
          <cell r="E1279" t="str">
            <v>Wind</v>
          </cell>
          <cell r="G1279" t="str">
            <v>NA</v>
          </cell>
          <cell r="H1279" t="str">
            <v>Merchant Unregulated</v>
          </cell>
        </row>
        <row r="1280">
          <cell r="D1280" t="str">
            <v>California Polytechnic State University</v>
          </cell>
          <cell r="E1280" t="str">
            <v>Gas</v>
          </cell>
          <cell r="G1280" t="str">
            <v>NA</v>
          </cell>
          <cell r="H1280" t="str">
            <v>Merchant Unregulated</v>
          </cell>
        </row>
        <row r="1281">
          <cell r="D1281" t="str">
            <v>Los Angeles County</v>
          </cell>
          <cell r="E1281" t="str">
            <v>Gas</v>
          </cell>
          <cell r="G1281" t="str">
            <v>NA</v>
          </cell>
          <cell r="H1281" t="str">
            <v>Merchant Unregulated</v>
          </cell>
        </row>
        <row r="1282">
          <cell r="D1282" t="str">
            <v>Entergy Corporation</v>
          </cell>
          <cell r="E1282" t="str">
            <v>Gas</v>
          </cell>
          <cell r="G1282">
            <v>252699</v>
          </cell>
          <cell r="H1282" t="str">
            <v>Regulated</v>
          </cell>
        </row>
        <row r="1283">
          <cell r="D1283" t="str">
            <v>Brookfield Americas Infrastructure Fund L.P.</v>
          </cell>
          <cell r="E1283" t="str">
            <v>Water</v>
          </cell>
          <cell r="G1283">
            <v>61787</v>
          </cell>
          <cell r="H1283" t="str">
            <v>Merchant Unregulated</v>
          </cell>
        </row>
        <row r="1284">
          <cell r="D1284" t="str">
            <v>Integrys Energy Group, Inc.</v>
          </cell>
          <cell r="E1284" t="str">
            <v>Water</v>
          </cell>
          <cell r="G1284">
            <v>9580</v>
          </cell>
          <cell r="H1284" t="str">
            <v>Regulated</v>
          </cell>
        </row>
        <row r="1285">
          <cell r="D1285" t="str">
            <v>Tennessee Valley Authority</v>
          </cell>
          <cell r="E1285" t="str">
            <v>Gas</v>
          </cell>
          <cell r="G1285">
            <v>4510500</v>
          </cell>
          <cell r="H1285" t="str">
            <v>Merchant Unregulated</v>
          </cell>
        </row>
        <row r="1286">
          <cell r="D1286" t="str">
            <v>LS Power Group</v>
          </cell>
          <cell r="E1286" t="str">
            <v>Gas</v>
          </cell>
          <cell r="G1286">
            <v>190102</v>
          </cell>
          <cell r="H1286" t="str">
            <v>Merchant Unregulated</v>
          </cell>
        </row>
        <row r="1287">
          <cell r="D1287" t="str">
            <v>Plumas-Sierra Rural Electric Cooperative</v>
          </cell>
          <cell r="E1287" t="str">
            <v>Biomass</v>
          </cell>
          <cell r="G1287" t="str">
            <v>NA</v>
          </cell>
          <cell r="H1287" t="str">
            <v>Merchant Unregulated</v>
          </cell>
        </row>
        <row r="1288">
          <cell r="D1288" t="str">
            <v>SunEdison, Inc.</v>
          </cell>
          <cell r="E1288" t="str">
            <v>Solar</v>
          </cell>
          <cell r="G1288" t="str">
            <v>NA</v>
          </cell>
          <cell r="H1288" t="str">
            <v>Merchant Unregulated</v>
          </cell>
        </row>
        <row r="1289">
          <cell r="D1289" t="str">
            <v>California Institute of Technolgy</v>
          </cell>
          <cell r="E1289" t="str">
            <v>Gas</v>
          </cell>
          <cell r="G1289" t="str">
            <v>NA</v>
          </cell>
          <cell r="H1289" t="str">
            <v>Merchant Unregulated</v>
          </cell>
        </row>
        <row r="1290">
          <cell r="D1290" t="str">
            <v>Invenergy LLC</v>
          </cell>
          <cell r="E1290" t="str">
            <v>Wind</v>
          </cell>
          <cell r="G1290">
            <v>65192</v>
          </cell>
          <cell r="H1290" t="str">
            <v>Merchant Unregulated</v>
          </cell>
        </row>
        <row r="1291">
          <cell r="D1291" t="str">
            <v>SunEdison, Inc.</v>
          </cell>
          <cell r="E1291" t="str">
            <v>Solar</v>
          </cell>
          <cell r="G1291" t="str">
            <v>NA</v>
          </cell>
          <cell r="H1291" t="str">
            <v>Merchant Unregulated</v>
          </cell>
        </row>
        <row r="1292">
          <cell r="D1292" t="str">
            <v>Edison International</v>
          </cell>
          <cell r="E1292" t="str">
            <v>Gas</v>
          </cell>
          <cell r="G1292" t="str">
            <v>NA</v>
          </cell>
          <cell r="H1292" t="str">
            <v>Regulated</v>
          </cell>
        </row>
        <row r="1293">
          <cell r="D1293" t="str">
            <v>SunEdison, Inc.</v>
          </cell>
          <cell r="E1293" t="str">
            <v>Solar</v>
          </cell>
          <cell r="G1293" t="str">
            <v>NA</v>
          </cell>
          <cell r="H1293" t="str">
            <v>Merchant Unregulated</v>
          </cell>
        </row>
        <row r="1294">
          <cell r="D1294" t="str">
            <v>California State University, Chico</v>
          </cell>
          <cell r="E1294" t="str">
            <v>Solar</v>
          </cell>
          <cell r="G1294" t="str">
            <v>NA</v>
          </cell>
          <cell r="H1294" t="str">
            <v>Merchant Unregulated</v>
          </cell>
        </row>
        <row r="1295">
          <cell r="D1295" t="str">
            <v>NRG Energy, Inc.</v>
          </cell>
          <cell r="E1295" t="str">
            <v>Solar</v>
          </cell>
          <cell r="G1295">
            <v>4506</v>
          </cell>
          <cell r="H1295" t="str">
            <v>Merchant Unregulated</v>
          </cell>
        </row>
        <row r="1296">
          <cell r="D1296" t="str">
            <v>NRG Energy, Inc.</v>
          </cell>
          <cell r="E1296" t="str">
            <v>Solar</v>
          </cell>
          <cell r="G1296">
            <v>4320</v>
          </cell>
          <cell r="H1296" t="str">
            <v>Merchant Unregulated</v>
          </cell>
        </row>
        <row r="1297">
          <cell r="D1297" t="str">
            <v>PUD No 1 of Pend Oreille County</v>
          </cell>
          <cell r="E1297" t="str">
            <v>Water</v>
          </cell>
          <cell r="G1297" t="str">
            <v>NA</v>
          </cell>
          <cell r="H1297" t="str">
            <v>Regulated</v>
          </cell>
        </row>
        <row r="1298">
          <cell r="D1298" t="str">
            <v>Calpine Corporation</v>
          </cell>
          <cell r="E1298" t="str">
            <v>Geothermal</v>
          </cell>
          <cell r="G1298">
            <v>536435</v>
          </cell>
          <cell r="H1298" t="str">
            <v>Merchant Unregulated</v>
          </cell>
        </row>
        <row r="1299">
          <cell r="D1299" t="str">
            <v>CMS Energy Corporation</v>
          </cell>
          <cell r="E1299" t="str">
            <v>Water</v>
          </cell>
          <cell r="G1299">
            <v>12894</v>
          </cell>
          <cell r="H1299" t="str">
            <v>Regulated</v>
          </cell>
        </row>
        <row r="1300">
          <cell r="D1300" t="str">
            <v>NextEra Energy, Inc.</v>
          </cell>
          <cell r="E1300" t="str">
            <v>Wind</v>
          </cell>
          <cell r="G1300">
            <v>361799</v>
          </cell>
          <cell r="H1300" t="str">
            <v>Merchant Unregulated</v>
          </cell>
        </row>
        <row r="1301">
          <cell r="D1301" t="str">
            <v>Ameren Corporation</v>
          </cell>
          <cell r="E1301" t="str">
            <v>Nuclear</v>
          </cell>
          <cell r="G1301">
            <v>10718329</v>
          </cell>
          <cell r="H1301" t="str">
            <v>Regulated</v>
          </cell>
        </row>
        <row r="1302">
          <cell r="D1302" t="str">
            <v>Callaway Village of</v>
          </cell>
          <cell r="E1302" t="str">
            <v>Oil</v>
          </cell>
          <cell r="G1302" t="str">
            <v>NA</v>
          </cell>
          <cell r="H1302" t="str">
            <v>Regulated</v>
          </cell>
        </row>
        <row r="1303">
          <cell r="D1303" t="str">
            <v>Carlyle Group L.P.</v>
          </cell>
          <cell r="E1303" t="str">
            <v>Gas</v>
          </cell>
          <cell r="G1303" t="str">
            <v>NA</v>
          </cell>
          <cell r="H1303" t="str">
            <v>Merchant Unregulated</v>
          </cell>
        </row>
        <row r="1304">
          <cell r="D1304" t="str">
            <v>Calpine Corporation</v>
          </cell>
          <cell r="E1304" t="str">
            <v>Gas</v>
          </cell>
          <cell r="G1304">
            <v>282011</v>
          </cell>
          <cell r="H1304" t="str">
            <v>Merchant Unregulated</v>
          </cell>
        </row>
        <row r="1305">
          <cell r="D1305" t="str">
            <v>Meridian Energy Limited</v>
          </cell>
          <cell r="E1305" t="str">
            <v>Solar</v>
          </cell>
          <cell r="G1305" t="str">
            <v>NA</v>
          </cell>
          <cell r="H1305" t="str">
            <v>Merchant Unregulated</v>
          </cell>
        </row>
        <row r="1306">
          <cell r="D1306" t="str">
            <v>AT&amp;T Inc.</v>
          </cell>
          <cell r="E1306" t="str">
            <v>Biomass</v>
          </cell>
          <cell r="G1306" t="str">
            <v>NA</v>
          </cell>
          <cell r="H1306" t="str">
            <v>Merchant Unregulated</v>
          </cell>
        </row>
        <row r="1307">
          <cell r="D1307" t="str">
            <v>SunEdison, Inc.</v>
          </cell>
          <cell r="E1307" t="str">
            <v>Solar</v>
          </cell>
          <cell r="G1307" t="str">
            <v>NA</v>
          </cell>
          <cell r="H1307" t="str">
            <v>Merchant Unregulated</v>
          </cell>
        </row>
        <row r="1308">
          <cell r="D1308" t="str">
            <v>GDF Suez SA</v>
          </cell>
          <cell r="E1308" t="str">
            <v>Gas</v>
          </cell>
          <cell r="G1308">
            <v>52475</v>
          </cell>
          <cell r="H1308" t="str">
            <v>Merchant Unregulated</v>
          </cell>
        </row>
        <row r="1309">
          <cell r="D1309" t="str">
            <v>Air Products and Chemicals, Inc.</v>
          </cell>
          <cell r="E1309" t="str">
            <v>Gas</v>
          </cell>
          <cell r="G1309" t="str">
            <v>NA</v>
          </cell>
          <cell r="H1309" t="str">
            <v>Merchant Unregulated</v>
          </cell>
        </row>
        <row r="1310">
          <cell r="D1310" t="str">
            <v>Exelon Corporation</v>
          </cell>
          <cell r="E1310" t="str">
            <v>Nuclear</v>
          </cell>
          <cell r="G1310">
            <v>5685553</v>
          </cell>
          <cell r="H1310" t="str">
            <v>Merchant Unregulated</v>
          </cell>
        </row>
        <row r="1311">
          <cell r="D1311" t="str">
            <v>EDF Group</v>
          </cell>
          <cell r="E1311" t="str">
            <v>Nuclear</v>
          </cell>
          <cell r="G1311" t="str">
            <v>NA</v>
          </cell>
          <cell r="H1311" t="str">
            <v>Merchant Unregulated</v>
          </cell>
        </row>
        <row r="1312">
          <cell r="D1312" t="str">
            <v>EDF Group</v>
          </cell>
          <cell r="E1312" t="str">
            <v>Nuclear</v>
          </cell>
          <cell r="G1312">
            <v>6788275</v>
          </cell>
          <cell r="H1312" t="str">
            <v>Merchant Unregulated</v>
          </cell>
        </row>
        <row r="1313">
          <cell r="D1313" t="str">
            <v>East Bay Municipal Util Dist</v>
          </cell>
          <cell r="E1313" t="str">
            <v>Water</v>
          </cell>
          <cell r="G1313" t="str">
            <v>NA</v>
          </cell>
          <cell r="H1313" t="str">
            <v>Regulated</v>
          </cell>
        </row>
        <row r="1314">
          <cell r="D1314" t="str">
            <v>JPMorgan Chase &amp; Co.</v>
          </cell>
          <cell r="E1314" t="str">
            <v>Gas</v>
          </cell>
          <cell r="G1314" t="str">
            <v>NA</v>
          </cell>
          <cell r="H1314" t="str">
            <v>Merchant Unregulated</v>
          </cell>
        </row>
        <row r="1315">
          <cell r="D1315" t="str">
            <v>Manulife Financial Corporation</v>
          </cell>
          <cell r="E1315" t="str">
            <v>Gas</v>
          </cell>
          <cell r="G1315" t="str">
            <v>NA</v>
          </cell>
          <cell r="H1315" t="str">
            <v>Merchant Unregulated</v>
          </cell>
        </row>
        <row r="1316">
          <cell r="D1316" t="str">
            <v>Ontario Teachers' Pension Plan Board</v>
          </cell>
          <cell r="E1316" t="str">
            <v>Coal</v>
          </cell>
          <cell r="G1316" t="str">
            <v>NA</v>
          </cell>
          <cell r="H1316" t="str">
            <v>Merchant Unregulated</v>
          </cell>
        </row>
        <row r="1317">
          <cell r="D1317" t="str">
            <v>UBS AG</v>
          </cell>
          <cell r="E1317" t="str">
            <v>Coal</v>
          </cell>
          <cell r="G1317" t="str">
            <v>NA</v>
          </cell>
          <cell r="H1317" t="str">
            <v>Merchant Unregulated</v>
          </cell>
        </row>
        <row r="1318">
          <cell r="D1318" t="str">
            <v>Great River Energy</v>
          </cell>
          <cell r="E1318" t="str">
            <v>Gas</v>
          </cell>
          <cell r="G1318">
            <v>90169</v>
          </cell>
          <cell r="H1318" t="str">
            <v>Merchant Unregulated</v>
          </cell>
        </row>
        <row r="1319">
          <cell r="D1319" t="str">
            <v>Cambridge City of</v>
          </cell>
          <cell r="E1319" t="str">
            <v>Oil</v>
          </cell>
          <cell r="G1319" t="str">
            <v>NA</v>
          </cell>
          <cell r="H1319" t="str">
            <v>Regulated</v>
          </cell>
        </row>
        <row r="1320">
          <cell r="D1320" t="str">
            <v>Riverstone Holdings LLC</v>
          </cell>
          <cell r="E1320" t="str">
            <v>Gas</v>
          </cell>
          <cell r="G1320" t="str">
            <v>NA</v>
          </cell>
          <cell r="H1320" t="str">
            <v>Merchant Unregulated</v>
          </cell>
        </row>
        <row r="1321">
          <cell r="D1321" t="str">
            <v>PPL Corporation</v>
          </cell>
          <cell r="E1321" t="str">
            <v>Solar</v>
          </cell>
          <cell r="G1321" t="str">
            <v>NA</v>
          </cell>
          <cell r="H1321" t="str">
            <v>Merchant Unregulated</v>
          </cell>
        </row>
        <row r="1322">
          <cell r="D1322" t="str">
            <v>Waste Management, Inc.</v>
          </cell>
          <cell r="E1322" t="str">
            <v>Biomass</v>
          </cell>
          <cell r="G1322" t="str">
            <v>NA</v>
          </cell>
          <cell r="H1322" t="str">
            <v>Merchant Unregulated</v>
          </cell>
        </row>
        <row r="1323">
          <cell r="D1323" t="str">
            <v>Covanta Holding Corporation</v>
          </cell>
          <cell r="E1323" t="str">
            <v>Biomass</v>
          </cell>
          <cell r="G1323" t="str">
            <v>NA</v>
          </cell>
          <cell r="H1323" t="str">
            <v>Merchant Unregulated</v>
          </cell>
        </row>
        <row r="1324">
          <cell r="D1324" t="str">
            <v>ArcLight Capital Holdings, LLC</v>
          </cell>
          <cell r="E1324" t="str">
            <v>Wind</v>
          </cell>
          <cell r="G1324">
            <v>104560</v>
          </cell>
          <cell r="H1324" t="str">
            <v>Merchant Unregulated</v>
          </cell>
        </row>
        <row r="1325">
          <cell r="D1325" t="str">
            <v>Global Infrastructure Management, LLC</v>
          </cell>
          <cell r="E1325" t="str">
            <v>Wind</v>
          </cell>
          <cell r="G1325">
            <v>64085</v>
          </cell>
          <cell r="H1325" t="str">
            <v>Merchant Unregulated</v>
          </cell>
        </row>
        <row r="1326">
          <cell r="D1326" t="str">
            <v>Sacramento Municipal Utility District</v>
          </cell>
          <cell r="E1326" t="str">
            <v>Water</v>
          </cell>
          <cell r="G1326">
            <v>290612</v>
          </cell>
          <cell r="H1326" t="str">
            <v>Regulated</v>
          </cell>
        </row>
        <row r="1327">
          <cell r="D1327" t="str">
            <v>Massachusetts National Guard</v>
          </cell>
          <cell r="E1327" t="str">
            <v>Wind</v>
          </cell>
          <cell r="G1327" t="str">
            <v>NA</v>
          </cell>
          <cell r="H1327" t="str">
            <v>Merchant Unregulated</v>
          </cell>
        </row>
        <row r="1328">
          <cell r="D1328" t="str">
            <v>South Sutter Water District</v>
          </cell>
          <cell r="E1328" t="str">
            <v>Water</v>
          </cell>
          <cell r="G1328" t="str">
            <v>NA</v>
          </cell>
          <cell r="H1328" t="str">
            <v>Merchant Unregulated</v>
          </cell>
        </row>
        <row r="1329">
          <cell r="D1329" t="str">
            <v>BP plc</v>
          </cell>
          <cell r="E1329" t="str">
            <v>Wind</v>
          </cell>
          <cell r="G1329" t="str">
            <v>NA</v>
          </cell>
          <cell r="H1329" t="str">
            <v>Merchant Unregulated</v>
          </cell>
        </row>
        <row r="1330">
          <cell r="D1330" t="str">
            <v>Synergy Electric Company</v>
          </cell>
          <cell r="E1330" t="str">
            <v>Solar</v>
          </cell>
          <cell r="G1330" t="str">
            <v>NA</v>
          </cell>
          <cell r="H1330" t="str">
            <v>Merchant Unregulated</v>
          </cell>
        </row>
        <row r="1331">
          <cell r="D1331" t="str">
            <v>Idaho Wind Partners 1, LLC</v>
          </cell>
          <cell r="E1331" t="str">
            <v>Wind</v>
          </cell>
          <cell r="G1331" t="str">
            <v>NA</v>
          </cell>
          <cell r="H1331" t="str">
            <v>Merchant Unregulated</v>
          </cell>
        </row>
        <row r="1332">
          <cell r="D1332" t="str">
            <v>Nanosolar Incorporation</v>
          </cell>
          <cell r="E1332" t="str">
            <v>Solar</v>
          </cell>
          <cell r="G1332" t="str">
            <v>NA</v>
          </cell>
          <cell r="H1332" t="str">
            <v>Merchant Unregulated</v>
          </cell>
        </row>
        <row r="1333">
          <cell r="D1333" t="str">
            <v>Invenergy LLC</v>
          </cell>
          <cell r="E1333" t="str">
            <v>Wind</v>
          </cell>
          <cell r="G1333">
            <v>435884</v>
          </cell>
          <cell r="H1333" t="str">
            <v>Merchant Unregulated</v>
          </cell>
        </row>
        <row r="1334">
          <cell r="D1334" t="str">
            <v>SunEdison, Inc.</v>
          </cell>
          <cell r="E1334" t="str">
            <v>Solar</v>
          </cell>
          <cell r="G1334" t="str">
            <v>NA</v>
          </cell>
          <cell r="H1334" t="str">
            <v>Merchant Unregulated</v>
          </cell>
        </row>
        <row r="1335">
          <cell r="D1335" t="str">
            <v>Duke Energy Corporation</v>
          </cell>
          <cell r="E1335" t="str">
            <v>Wind</v>
          </cell>
          <cell r="G1335">
            <v>339071</v>
          </cell>
          <cell r="H1335" t="str">
            <v>Merchant Unregulated</v>
          </cell>
        </row>
        <row r="1336">
          <cell r="D1336" t="str">
            <v>Hawaiian Electric Industries, Inc.</v>
          </cell>
          <cell r="E1336" t="str">
            <v>Biomass</v>
          </cell>
          <cell r="G1336">
            <v>21613</v>
          </cell>
          <cell r="H1336" t="str">
            <v>Regulated</v>
          </cell>
        </row>
        <row r="1337">
          <cell r="D1337" t="str">
            <v>Sacramento Municipal Utility District</v>
          </cell>
          <cell r="E1337" t="str">
            <v>Gas</v>
          </cell>
          <cell r="G1337" t="str">
            <v>NA</v>
          </cell>
          <cell r="H1337" t="str">
            <v>Regulated</v>
          </cell>
        </row>
        <row r="1338">
          <cell r="D1338" t="str">
            <v>American Capital Energy, Inc</v>
          </cell>
          <cell r="E1338" t="str">
            <v>Solar</v>
          </cell>
          <cell r="G1338" t="str">
            <v>NA</v>
          </cell>
          <cell r="H1338" t="str">
            <v>Merchant Unregulated</v>
          </cell>
        </row>
        <row r="1339">
          <cell r="D1339" t="str">
            <v>Campbell Village of</v>
          </cell>
          <cell r="E1339" t="str">
            <v>Oil</v>
          </cell>
          <cell r="G1339" t="str">
            <v>NA</v>
          </cell>
          <cell r="H1339" t="str">
            <v>Regulated</v>
          </cell>
        </row>
        <row r="1340">
          <cell r="D1340" t="str">
            <v>International Paper Company</v>
          </cell>
          <cell r="E1340" t="str">
            <v>Biomass</v>
          </cell>
          <cell r="G1340" t="str">
            <v>NA</v>
          </cell>
          <cell r="H1340" t="str">
            <v>Merchant Unregulated</v>
          </cell>
        </row>
        <row r="1341">
          <cell r="D1341" t="str">
            <v>Devon Energy Corporation</v>
          </cell>
          <cell r="E1341" t="str">
            <v>Gas</v>
          </cell>
          <cell r="G1341" t="str">
            <v>NA</v>
          </cell>
          <cell r="H1341" t="str">
            <v>Merchant Unregulated</v>
          </cell>
        </row>
        <row r="1342">
          <cell r="D1342" t="str">
            <v>Northeast Utilities</v>
          </cell>
          <cell r="E1342" t="str">
            <v>Water</v>
          </cell>
          <cell r="G1342" t="str">
            <v>NA</v>
          </cell>
          <cell r="H1342" t="str">
            <v>Regulated</v>
          </cell>
        </row>
        <row r="1343">
          <cell r="D1343" t="str">
            <v>Nebraska Public Power District</v>
          </cell>
          <cell r="E1343" t="str">
            <v>Gas</v>
          </cell>
          <cell r="G1343">
            <v>37624</v>
          </cell>
          <cell r="H1343" t="str">
            <v>Regulated</v>
          </cell>
        </row>
        <row r="1344">
          <cell r="D1344" t="str">
            <v>Atlantic Power Corporation</v>
          </cell>
          <cell r="E1344" t="str">
            <v>Wind</v>
          </cell>
          <cell r="G1344">
            <v>137127</v>
          </cell>
          <cell r="H1344" t="str">
            <v>Merchant Unregulated</v>
          </cell>
        </row>
        <row r="1345">
          <cell r="D1345" t="str">
            <v>Greenlight Energy Resources, Inc.</v>
          </cell>
          <cell r="E1345" t="str">
            <v>Wind</v>
          </cell>
          <cell r="G1345">
            <v>1385</v>
          </cell>
          <cell r="H1345" t="str">
            <v>Merchant Unregulated</v>
          </cell>
        </row>
        <row r="1346">
          <cell r="D1346" t="str">
            <v>SCANA Corporation</v>
          </cell>
          <cell r="E1346" t="str">
            <v>Coal</v>
          </cell>
          <cell r="G1346">
            <v>1652185</v>
          </cell>
          <cell r="H1346" t="str">
            <v>Regulated</v>
          </cell>
        </row>
        <row r="1347">
          <cell r="D1347" t="str">
            <v>NRG Energy, Inc.</v>
          </cell>
          <cell r="E1347" t="str">
            <v>Oil</v>
          </cell>
          <cell r="G1347" t="str">
            <v>NA</v>
          </cell>
          <cell r="H1347" t="str">
            <v>Merchant Unregulated</v>
          </cell>
        </row>
        <row r="1348">
          <cell r="D1348" t="str">
            <v>Kissimmee Utility Authority</v>
          </cell>
          <cell r="E1348" t="str">
            <v>Gas</v>
          </cell>
          <cell r="G1348">
            <v>596411</v>
          </cell>
          <cell r="H1348" t="str">
            <v>Regulated</v>
          </cell>
        </row>
        <row r="1349">
          <cell r="D1349" t="str">
            <v>Florida Municipal Power Agency</v>
          </cell>
          <cell r="E1349" t="str">
            <v>Gas</v>
          </cell>
          <cell r="G1349">
            <v>1630663</v>
          </cell>
          <cell r="H1349" t="str">
            <v>Regulated</v>
          </cell>
        </row>
        <row r="1350">
          <cell r="D1350" t="str">
            <v>Kissimmee Utility Authority</v>
          </cell>
          <cell r="E1350" t="str">
            <v>Gas</v>
          </cell>
          <cell r="G1350" t="str">
            <v>NA</v>
          </cell>
          <cell r="H1350" t="str">
            <v>Regulated</v>
          </cell>
        </row>
        <row r="1351">
          <cell r="D1351" t="str">
            <v>Florida Municipal Power Agency</v>
          </cell>
          <cell r="E1351" t="str">
            <v>Gas</v>
          </cell>
          <cell r="G1351" t="str">
            <v>NA</v>
          </cell>
          <cell r="H1351" t="str">
            <v>Regulated</v>
          </cell>
        </row>
        <row r="1352">
          <cell r="D1352" t="str">
            <v>PPL Corporation</v>
          </cell>
          <cell r="E1352" t="str">
            <v>Coal</v>
          </cell>
          <cell r="G1352">
            <v>2666318</v>
          </cell>
          <cell r="H1352" t="str">
            <v>Regulated</v>
          </cell>
        </row>
        <row r="1353">
          <cell r="D1353" t="str">
            <v>PPL Corporation</v>
          </cell>
          <cell r="E1353" t="str">
            <v>Gas</v>
          </cell>
          <cell r="G1353">
            <v>296</v>
          </cell>
          <cell r="H1353" t="str">
            <v>Regulated</v>
          </cell>
        </row>
        <row r="1354">
          <cell r="D1354" t="str">
            <v>Enel S.p.A.</v>
          </cell>
          <cell r="E1354" t="str">
            <v>Wind</v>
          </cell>
          <cell r="G1354">
            <v>639023</v>
          </cell>
          <cell r="H1354" t="str">
            <v>Merchant Unregulated</v>
          </cell>
        </row>
        <row r="1355">
          <cell r="D1355" t="str">
            <v>Invenergy LLC</v>
          </cell>
          <cell r="E1355" t="str">
            <v>Gas</v>
          </cell>
          <cell r="G1355">
            <v>63006</v>
          </cell>
          <cell r="H1355" t="str">
            <v>Merchant Unregulated</v>
          </cell>
        </row>
        <row r="1356">
          <cell r="D1356" t="str">
            <v>Marubeni Corporation</v>
          </cell>
          <cell r="E1356" t="str">
            <v>Gas</v>
          </cell>
          <cell r="G1356">
            <v>60537</v>
          </cell>
          <cell r="H1356" t="str">
            <v>Merchant Unregulated</v>
          </cell>
        </row>
        <row r="1357">
          <cell r="D1357" t="str">
            <v>Rank Group Limited</v>
          </cell>
          <cell r="E1357" t="str">
            <v>Coal</v>
          </cell>
          <cell r="G1357" t="str">
            <v>NA</v>
          </cell>
          <cell r="H1357" t="str">
            <v>Merchant Unregulated</v>
          </cell>
        </row>
        <row r="1358">
          <cell r="D1358" t="str">
            <v>U.S. Bancorp</v>
          </cell>
          <cell r="E1358" t="str">
            <v>Solar</v>
          </cell>
          <cell r="G1358" t="str">
            <v>NA</v>
          </cell>
          <cell r="H1358" t="str">
            <v>Merchant Unregulated</v>
          </cell>
        </row>
        <row r="1359">
          <cell r="D1359" t="str">
            <v>Southern Sky Renewable Energy, LLC</v>
          </cell>
          <cell r="E1359" t="str">
            <v>Solar</v>
          </cell>
          <cell r="G1359" t="str">
            <v>NA</v>
          </cell>
          <cell r="H1359" t="str">
            <v>Merchant Unregulated</v>
          </cell>
        </row>
        <row r="1360">
          <cell r="D1360" t="str">
            <v>PG&amp;E Corporation</v>
          </cell>
          <cell r="E1360" t="str">
            <v>Solar</v>
          </cell>
          <cell r="G1360">
            <v>24235</v>
          </cell>
          <cell r="H1360" t="str">
            <v>Regulated</v>
          </cell>
        </row>
        <row r="1361">
          <cell r="D1361" t="str">
            <v>Guadalupe Blanco River Authority</v>
          </cell>
          <cell r="E1361" t="str">
            <v>Water</v>
          </cell>
          <cell r="G1361" t="str">
            <v>NA</v>
          </cell>
          <cell r="H1361" t="str">
            <v>Merchant Unregulated</v>
          </cell>
        </row>
        <row r="1362">
          <cell r="D1362" t="str">
            <v>United States Government</v>
          </cell>
          <cell r="E1362" t="str">
            <v>Water</v>
          </cell>
          <cell r="G1362">
            <v>323718</v>
          </cell>
          <cell r="H1362" t="str">
            <v>Merchant Unregulated</v>
          </cell>
        </row>
        <row r="1363">
          <cell r="D1363" t="str">
            <v>Anaheim City of</v>
          </cell>
          <cell r="E1363" t="str">
            <v>Gas</v>
          </cell>
          <cell r="G1363">
            <v>97232</v>
          </cell>
          <cell r="H1363" t="str">
            <v>Regulated</v>
          </cell>
        </row>
        <row r="1364">
          <cell r="D1364" t="str">
            <v>NextEra Energy, Inc.</v>
          </cell>
          <cell r="E1364" t="str">
            <v>Gas</v>
          </cell>
          <cell r="G1364" t="str">
            <v>NA</v>
          </cell>
          <cell r="H1364" t="str">
            <v>Regulated</v>
          </cell>
        </row>
        <row r="1365">
          <cell r="D1365" t="str">
            <v>NextEra Energy, Inc.</v>
          </cell>
          <cell r="E1365" t="str">
            <v>Oil</v>
          </cell>
          <cell r="G1365" t="str">
            <v>NA</v>
          </cell>
          <cell r="H1365" t="str">
            <v>Merchant Unregulated</v>
          </cell>
        </row>
        <row r="1366">
          <cell r="D1366" t="str">
            <v>Maxim Power Corporation</v>
          </cell>
          <cell r="E1366" t="str">
            <v>Gas</v>
          </cell>
          <cell r="G1366" t="str">
            <v>NA</v>
          </cell>
          <cell r="H1366" t="str">
            <v>Merchant Unregulated</v>
          </cell>
        </row>
        <row r="1367">
          <cell r="D1367" t="str">
            <v>State of Wisconsin</v>
          </cell>
          <cell r="E1367" t="str">
            <v>Oil</v>
          </cell>
          <cell r="G1367" t="str">
            <v>NA</v>
          </cell>
          <cell r="H1367" t="str">
            <v>Merchant Unregulated</v>
          </cell>
        </row>
        <row r="1368">
          <cell r="D1368" t="str">
            <v>NextEra Energy, Inc.</v>
          </cell>
          <cell r="E1368" t="str">
            <v>Wind</v>
          </cell>
          <cell r="G1368">
            <v>1826288</v>
          </cell>
          <cell r="H1368" t="str">
            <v>Merchant Unregulated</v>
          </cell>
        </row>
        <row r="1369">
          <cell r="D1369" t="str">
            <v>Infigen Energy Limited</v>
          </cell>
          <cell r="E1369" t="str">
            <v>Wind</v>
          </cell>
          <cell r="G1369">
            <v>320528</v>
          </cell>
          <cell r="H1369" t="str">
            <v>Merchant Unregulated</v>
          </cell>
        </row>
        <row r="1370">
          <cell r="D1370" t="str">
            <v>Berkshire Hathaway Inc.</v>
          </cell>
          <cell r="E1370" t="str">
            <v>Coal</v>
          </cell>
          <cell r="G1370">
            <v>1155942</v>
          </cell>
          <cell r="H1370" t="str">
            <v>Regulated</v>
          </cell>
        </row>
        <row r="1371">
          <cell r="D1371" t="str">
            <v>MidAmerican Energy Holdings Company</v>
          </cell>
          <cell r="E1371" t="str">
            <v>Coal</v>
          </cell>
          <cell r="G1371">
            <v>131298</v>
          </cell>
          <cell r="H1371" t="str">
            <v>Regulated</v>
          </cell>
        </row>
        <row r="1372">
          <cell r="D1372" t="str">
            <v>Energy Developments Limited</v>
          </cell>
          <cell r="E1372" t="str">
            <v>Biomass</v>
          </cell>
          <cell r="G1372" t="str">
            <v>NA</v>
          </cell>
          <cell r="H1372" t="str">
            <v>Merchant Unregulated</v>
          </cell>
        </row>
        <row r="1373">
          <cell r="D1373" t="str">
            <v>American Electric Power Company, Inc.</v>
          </cell>
          <cell r="E1373" t="str">
            <v>Coal</v>
          </cell>
          <cell r="G1373">
            <v>2375356</v>
          </cell>
          <cell r="H1373" t="str">
            <v>Regulated</v>
          </cell>
        </row>
        <row r="1374">
          <cell r="D1374" t="str">
            <v>Buckeye Power, Inc.</v>
          </cell>
          <cell r="E1374" t="str">
            <v>Coal</v>
          </cell>
          <cell r="G1374">
            <v>4996949</v>
          </cell>
          <cell r="H1374" t="str">
            <v>Regulated</v>
          </cell>
        </row>
        <row r="1375">
          <cell r="D1375" t="str">
            <v>General Electric Company</v>
          </cell>
          <cell r="E1375" t="str">
            <v>Gas</v>
          </cell>
          <cell r="G1375">
            <v>345707</v>
          </cell>
          <cell r="H1375" t="str">
            <v>Merchant Unregulated</v>
          </cell>
        </row>
        <row r="1376">
          <cell r="D1376" t="str">
            <v>Cargill, Inc.</v>
          </cell>
          <cell r="E1376" t="str">
            <v>Coal</v>
          </cell>
          <cell r="G1376" t="str">
            <v>NA</v>
          </cell>
          <cell r="H1376" t="str">
            <v>Merchant Unregulated</v>
          </cell>
        </row>
        <row r="1377">
          <cell r="D1377" t="str">
            <v>Cargill, Inc.</v>
          </cell>
          <cell r="E1377" t="str">
            <v>Coal</v>
          </cell>
          <cell r="G1377" t="str">
            <v>NA</v>
          </cell>
          <cell r="H1377" t="str">
            <v>Merchant Unregulated</v>
          </cell>
        </row>
        <row r="1378">
          <cell r="D1378" t="str">
            <v>PG&amp;E Corporation</v>
          </cell>
          <cell r="E1378" t="str">
            <v>Water</v>
          </cell>
          <cell r="G1378">
            <v>85757</v>
          </cell>
          <cell r="H1378" t="str">
            <v>Regulated</v>
          </cell>
        </row>
        <row r="1379">
          <cell r="D1379" t="str">
            <v>PG&amp;E Corporation</v>
          </cell>
          <cell r="E1379" t="str">
            <v>Water</v>
          </cell>
          <cell r="G1379">
            <v>354623</v>
          </cell>
          <cell r="H1379" t="str">
            <v>Regulated</v>
          </cell>
        </row>
        <row r="1380">
          <cell r="D1380" t="str">
            <v>Algonquin Power &amp; Utilities Corp.</v>
          </cell>
          <cell r="E1380" t="str">
            <v>Water</v>
          </cell>
          <cell r="G1380" t="str">
            <v>NA</v>
          </cell>
          <cell r="H1380" t="str">
            <v>Merchant Unregulated</v>
          </cell>
        </row>
        <row r="1381">
          <cell r="D1381" t="str">
            <v>Emera Incorporated</v>
          </cell>
          <cell r="E1381" t="str">
            <v>Water</v>
          </cell>
          <cell r="G1381" t="str">
            <v>NA</v>
          </cell>
          <cell r="H1381" t="str">
            <v>Merchant Unregulated</v>
          </cell>
        </row>
        <row r="1382">
          <cell r="D1382" t="str">
            <v>Algonquin Power &amp; Utilities Corp.</v>
          </cell>
          <cell r="E1382" t="str">
            <v>Oil</v>
          </cell>
          <cell r="G1382" t="str">
            <v>NA</v>
          </cell>
          <cell r="H1382" t="str">
            <v>Merchant Unregulated</v>
          </cell>
        </row>
        <row r="1383">
          <cell r="D1383" t="str">
            <v>Emera Incorporated</v>
          </cell>
          <cell r="E1383" t="str">
            <v>Oil</v>
          </cell>
          <cell r="G1383" t="str">
            <v>NA</v>
          </cell>
          <cell r="H1383" t="str">
            <v>Merchant Unregulated</v>
          </cell>
        </row>
        <row r="1384">
          <cell r="D1384" t="str">
            <v>Algonquin Power &amp; Utilities Corp.</v>
          </cell>
          <cell r="E1384" t="str">
            <v>Oil</v>
          </cell>
          <cell r="G1384" t="str">
            <v>NA</v>
          </cell>
          <cell r="H1384" t="str">
            <v>Merchant Unregulated</v>
          </cell>
        </row>
        <row r="1385">
          <cell r="D1385" t="str">
            <v>Emera Incorporated</v>
          </cell>
          <cell r="E1385" t="str">
            <v>Oil</v>
          </cell>
          <cell r="G1385" t="str">
            <v>NA</v>
          </cell>
          <cell r="H1385" t="str">
            <v>Merchant Unregulated</v>
          </cell>
        </row>
        <row r="1386">
          <cell r="D1386" t="str">
            <v>Carleton College</v>
          </cell>
          <cell r="E1386" t="str">
            <v>Wind</v>
          </cell>
          <cell r="G1386" t="str">
            <v>NA</v>
          </cell>
          <cell r="H1386" t="str">
            <v>Merchant Unregulated</v>
          </cell>
        </row>
        <row r="1387">
          <cell r="D1387" t="str">
            <v>Carleton College</v>
          </cell>
          <cell r="E1387" t="str">
            <v>Gas</v>
          </cell>
          <cell r="G1387" t="str">
            <v>NA</v>
          </cell>
          <cell r="H1387" t="str">
            <v>Merchant Unregulated</v>
          </cell>
        </row>
        <row r="1388">
          <cell r="D1388" t="str">
            <v>Carlisle Area School District</v>
          </cell>
          <cell r="E1388" t="str">
            <v>Solar</v>
          </cell>
          <cell r="G1388" t="str">
            <v>NA</v>
          </cell>
          <cell r="H1388" t="str">
            <v>Merchant Unregulated</v>
          </cell>
        </row>
        <row r="1389">
          <cell r="D1389" t="str">
            <v>Calpine Corporation</v>
          </cell>
          <cell r="E1389" t="str">
            <v>Gas</v>
          </cell>
          <cell r="G1389" t="str">
            <v>NA</v>
          </cell>
          <cell r="H1389" t="str">
            <v>Merchant Unregulated</v>
          </cell>
        </row>
        <row r="1390">
          <cell r="D1390" t="str">
            <v>Xcel Energy Inc.</v>
          </cell>
          <cell r="E1390" t="str">
            <v>Gas</v>
          </cell>
          <cell r="G1390">
            <v>837</v>
          </cell>
          <cell r="H1390" t="str">
            <v>Regulated</v>
          </cell>
        </row>
        <row r="1391">
          <cell r="D1391" t="str">
            <v>Carlyle City of</v>
          </cell>
          <cell r="E1391" t="str">
            <v>Oil</v>
          </cell>
          <cell r="G1391" t="str">
            <v>NA</v>
          </cell>
          <cell r="H1391" t="str">
            <v>Regulated</v>
          </cell>
        </row>
        <row r="1392">
          <cell r="D1392" t="str">
            <v>Eugene City of</v>
          </cell>
          <cell r="E1392" t="str">
            <v>Water</v>
          </cell>
          <cell r="G1392" t="str">
            <v>NA</v>
          </cell>
          <cell r="H1392" t="str">
            <v>Regulated</v>
          </cell>
        </row>
        <row r="1393">
          <cell r="D1393" t="str">
            <v>Carmi City of</v>
          </cell>
          <cell r="E1393" t="str">
            <v>Gas</v>
          </cell>
          <cell r="G1393" t="str">
            <v>NA</v>
          </cell>
          <cell r="H1393" t="str">
            <v>Regulated</v>
          </cell>
        </row>
        <row r="1394">
          <cell r="D1394" t="str">
            <v>Thumb Electric Cooperative</v>
          </cell>
          <cell r="E1394" t="str">
            <v>Oil</v>
          </cell>
          <cell r="G1394" t="str">
            <v>NA</v>
          </cell>
          <cell r="H1394" t="str">
            <v>Merchant Unregulated</v>
          </cell>
        </row>
        <row r="1395">
          <cell r="D1395" t="str">
            <v>Smithfield Packing Co</v>
          </cell>
          <cell r="E1395" t="str">
            <v>Oil</v>
          </cell>
          <cell r="G1395" t="str">
            <v>NA</v>
          </cell>
          <cell r="H1395" t="str">
            <v>Merchant Unregulated</v>
          </cell>
        </row>
        <row r="1396">
          <cell r="D1396" t="str">
            <v>Carolina Food Processors, Inc.</v>
          </cell>
          <cell r="E1396" t="str">
            <v>Oil</v>
          </cell>
          <cell r="G1396" t="str">
            <v>NA</v>
          </cell>
          <cell r="H1396" t="str">
            <v>Merchant Unregulated</v>
          </cell>
        </row>
        <row r="1397">
          <cell r="D1397" t="str">
            <v>Carolina Solar Energy LLC</v>
          </cell>
          <cell r="E1397" t="str">
            <v>Solar</v>
          </cell>
          <cell r="G1397" t="str">
            <v>NA</v>
          </cell>
          <cell r="H1397" t="str">
            <v>Merchant Unregulated</v>
          </cell>
        </row>
        <row r="1398">
          <cell r="D1398" t="str">
            <v>Entergy Corporation</v>
          </cell>
          <cell r="E1398" t="str">
            <v>Water</v>
          </cell>
          <cell r="G1398">
            <v>80907</v>
          </cell>
          <cell r="H1398" t="str">
            <v>Regulated</v>
          </cell>
        </row>
        <row r="1399">
          <cell r="D1399" t="str">
            <v>Brookfield Renewable Energy Partners L.P.</v>
          </cell>
          <cell r="E1399" t="str">
            <v>Gas</v>
          </cell>
          <cell r="G1399" t="str">
            <v>NA</v>
          </cell>
          <cell r="H1399" t="str">
            <v>Merchant Unregulated</v>
          </cell>
        </row>
        <row r="1400">
          <cell r="D1400" t="str">
            <v>Brookfield Asset Management Inc.</v>
          </cell>
          <cell r="E1400" t="str">
            <v>Gas</v>
          </cell>
          <cell r="G1400" t="str">
            <v>NA</v>
          </cell>
          <cell r="H1400" t="str">
            <v>Merchant Unregulated</v>
          </cell>
        </row>
        <row r="1401">
          <cell r="D1401" t="str">
            <v>EDF Group</v>
          </cell>
          <cell r="E1401" t="str">
            <v>Solar</v>
          </cell>
          <cell r="G1401" t="str">
            <v>NA</v>
          </cell>
          <cell r="H1401" t="str">
            <v>Merchant Unregulated</v>
          </cell>
        </row>
        <row r="1402">
          <cell r="D1402" t="str">
            <v>Berkshire Hathaway Inc.</v>
          </cell>
          <cell r="E1402" t="str">
            <v>Wind</v>
          </cell>
          <cell r="G1402">
            <v>487139</v>
          </cell>
          <cell r="H1402" t="str">
            <v>Regulated</v>
          </cell>
        </row>
        <row r="1403">
          <cell r="D1403" t="str">
            <v>MidAmerican Energy Holdings Company</v>
          </cell>
          <cell r="E1403" t="str">
            <v>Wind</v>
          </cell>
          <cell r="G1403">
            <v>55331</v>
          </cell>
          <cell r="H1403" t="str">
            <v>Regulated</v>
          </cell>
        </row>
        <row r="1404">
          <cell r="D1404" t="str">
            <v>Carroll's Food, Inc.</v>
          </cell>
          <cell r="E1404" t="str">
            <v>Oil</v>
          </cell>
          <cell r="G1404" t="str">
            <v>NA</v>
          </cell>
          <cell r="H1404" t="str">
            <v>Merchant Unregulated</v>
          </cell>
        </row>
        <row r="1405">
          <cell r="D1405" t="str">
            <v>Carrollton Board of Public Wks</v>
          </cell>
          <cell r="E1405" t="str">
            <v>Gas</v>
          </cell>
          <cell r="G1405" t="str">
            <v>NA</v>
          </cell>
          <cell r="H1405" t="str">
            <v>Regulated</v>
          </cell>
        </row>
        <row r="1406">
          <cell r="D1406" t="str">
            <v>Crestwood Energy, Inc.</v>
          </cell>
          <cell r="E1406" t="str">
            <v>Gas</v>
          </cell>
          <cell r="G1406" t="str">
            <v>NA</v>
          </cell>
          <cell r="H1406" t="str">
            <v>Merchant Unregulated</v>
          </cell>
        </row>
        <row r="1407">
          <cell r="D1407" t="str">
            <v>Crestwood Energy, Inc.</v>
          </cell>
          <cell r="E1407" t="str">
            <v>Gas</v>
          </cell>
          <cell r="G1407" t="str">
            <v>NA</v>
          </cell>
          <cell r="H1407" t="str">
            <v>Merchant Unregulated</v>
          </cell>
        </row>
        <row r="1408">
          <cell r="D1408" t="str">
            <v>Sacramento Municipal Utility District</v>
          </cell>
          <cell r="E1408" t="str">
            <v>Gas</v>
          </cell>
          <cell r="G1408" t="str">
            <v>NA</v>
          </cell>
          <cell r="H1408" t="str">
            <v>Regulated</v>
          </cell>
        </row>
        <row r="1409">
          <cell r="D1409" t="str">
            <v>Sacramento Municipal Utility District</v>
          </cell>
          <cell r="E1409" t="str">
            <v>Gas</v>
          </cell>
          <cell r="G1409" t="str">
            <v>NA</v>
          </cell>
          <cell r="H1409" t="str">
            <v>Regulated</v>
          </cell>
        </row>
        <row r="1410">
          <cell r="D1410" t="str">
            <v>Ricky P. Carstensen</v>
          </cell>
          <cell r="E1410" t="str">
            <v>Wind</v>
          </cell>
          <cell r="G1410" t="str">
            <v>NA</v>
          </cell>
          <cell r="H1410" t="str">
            <v>Merchant Unregulated</v>
          </cell>
        </row>
        <row r="1411">
          <cell r="D1411" t="str">
            <v>Edison International</v>
          </cell>
          <cell r="E1411" t="str">
            <v>Wind</v>
          </cell>
          <cell r="G1411" t="str">
            <v>NA</v>
          </cell>
          <cell r="H1411" t="str">
            <v>Merchant Unregulated</v>
          </cell>
        </row>
        <row r="1412">
          <cell r="D1412" t="str">
            <v>Caterpillar, Inc.</v>
          </cell>
          <cell r="E1412" t="str">
            <v>Gas</v>
          </cell>
          <cell r="G1412" t="str">
            <v>NA</v>
          </cell>
          <cell r="H1412" t="str">
            <v>Merchant Unregulated</v>
          </cell>
        </row>
        <row r="1413">
          <cell r="D1413" t="str">
            <v>United States Government</v>
          </cell>
          <cell r="E1413" t="str">
            <v>Water</v>
          </cell>
          <cell r="G1413">
            <v>486696</v>
          </cell>
          <cell r="H1413" t="str">
            <v>Merchant Unregulated</v>
          </cell>
        </row>
        <row r="1414">
          <cell r="D1414" t="str">
            <v>United States Government</v>
          </cell>
          <cell r="E1414" t="str">
            <v>Water</v>
          </cell>
          <cell r="G1414">
            <v>-3411</v>
          </cell>
          <cell r="H1414" t="str">
            <v>Merchant Unregulated</v>
          </cell>
        </row>
        <row r="1415">
          <cell r="D1415" t="str">
            <v>Carthage City of</v>
          </cell>
          <cell r="E1415" t="str">
            <v>Gas</v>
          </cell>
          <cell r="G1415" t="str">
            <v>NA</v>
          </cell>
          <cell r="H1415" t="str">
            <v>Regulated</v>
          </cell>
        </row>
        <row r="1416">
          <cell r="D1416" t="str">
            <v>Iberdrola, S.A.</v>
          </cell>
          <cell r="E1416" t="str">
            <v>Gas</v>
          </cell>
          <cell r="G1416" t="str">
            <v>NA</v>
          </cell>
          <cell r="H1416" t="str">
            <v>Merchant Unregulated</v>
          </cell>
        </row>
        <row r="1417">
          <cell r="D1417" t="str">
            <v>Gaz Métro Limited Partnership</v>
          </cell>
          <cell r="E1417" t="str">
            <v>Water</v>
          </cell>
          <cell r="G1417" t="str">
            <v>NA</v>
          </cell>
          <cell r="H1417" t="str">
            <v>Regulated</v>
          </cell>
        </row>
        <row r="1418">
          <cell r="D1418" t="str">
            <v>Calpine Corporation</v>
          </cell>
          <cell r="E1418" t="str">
            <v>Gas</v>
          </cell>
          <cell r="G1418">
            <v>2899630</v>
          </cell>
          <cell r="H1418" t="str">
            <v>Merchant Unregulated</v>
          </cell>
        </row>
        <row r="1419">
          <cell r="D1419" t="str">
            <v>SAS Institute Inc.</v>
          </cell>
          <cell r="E1419" t="str">
            <v>Solar</v>
          </cell>
          <cell r="G1419" t="str">
            <v>NA</v>
          </cell>
          <cell r="H1419" t="str">
            <v>Merchant Unregulated</v>
          </cell>
        </row>
        <row r="1420">
          <cell r="D1420" t="str">
            <v>FLS Energy Inc.</v>
          </cell>
          <cell r="E1420" t="str">
            <v>Solar</v>
          </cell>
          <cell r="G1420" t="str">
            <v>NA</v>
          </cell>
          <cell r="H1420" t="str">
            <v>Merchant Unregulated</v>
          </cell>
        </row>
        <row r="1421">
          <cell r="D1421" t="str">
            <v>IDACORP, Inc.</v>
          </cell>
          <cell r="E1421" t="str">
            <v>Water</v>
          </cell>
          <cell r="G1421">
            <v>52931</v>
          </cell>
          <cell r="H1421" t="str">
            <v>Regulated</v>
          </cell>
        </row>
        <row r="1422">
          <cell r="D1422" t="str">
            <v>Rochester Public Utilities</v>
          </cell>
          <cell r="E1422" t="str">
            <v>Gas</v>
          </cell>
          <cell r="G1422" t="str">
            <v>NA</v>
          </cell>
          <cell r="H1422" t="str">
            <v>Regulated</v>
          </cell>
        </row>
        <row r="1423">
          <cell r="D1423" t="str">
            <v>EIF Management, LLC</v>
          </cell>
          <cell r="E1423" t="str">
            <v>Water</v>
          </cell>
          <cell r="G1423" t="str">
            <v>NA</v>
          </cell>
          <cell r="H1423" t="str">
            <v>Merchant Unregulated</v>
          </cell>
        </row>
        <row r="1424">
          <cell r="D1424" t="str">
            <v>Cascade Village of</v>
          </cell>
          <cell r="E1424" t="str">
            <v>Wind</v>
          </cell>
          <cell r="G1424" t="str">
            <v>NA</v>
          </cell>
          <cell r="H1424" t="str">
            <v>Merchant Unregulated</v>
          </cell>
        </row>
        <row r="1425">
          <cell r="D1425" t="str">
            <v>Cascade Municipal Utilities</v>
          </cell>
          <cell r="E1425" t="str">
            <v>Oil</v>
          </cell>
          <cell r="G1425" t="str">
            <v>NA</v>
          </cell>
          <cell r="H1425" t="str">
            <v>Regulated</v>
          </cell>
        </row>
        <row r="1426">
          <cell r="D1426" t="str">
            <v>Casey City of</v>
          </cell>
          <cell r="E1426" t="str">
            <v>Oil</v>
          </cell>
          <cell r="G1426" t="str">
            <v>NA</v>
          </cell>
          <cell r="H1426" t="str">
            <v>Regulated</v>
          </cell>
        </row>
        <row r="1427">
          <cell r="D1427" t="str">
            <v>Cashton Village of</v>
          </cell>
          <cell r="E1427" t="str">
            <v>Oil</v>
          </cell>
          <cell r="G1427" t="str">
            <v>NA</v>
          </cell>
          <cell r="H1427" t="str">
            <v>Regulated</v>
          </cell>
        </row>
        <row r="1428">
          <cell r="D1428" t="str">
            <v>Cooperative Regions of Organic Producer Pool</v>
          </cell>
          <cell r="E1428" t="str">
            <v>Wind</v>
          </cell>
          <cell r="G1428" t="str">
            <v>NA</v>
          </cell>
          <cell r="H1428" t="str">
            <v>Merchant Unregulated</v>
          </cell>
        </row>
        <row r="1429">
          <cell r="D1429" t="str">
            <v>Gundersen Lutheran Health System, Inc.</v>
          </cell>
          <cell r="E1429" t="str">
            <v>Wind</v>
          </cell>
          <cell r="G1429" t="str">
            <v>NA</v>
          </cell>
          <cell r="H1429" t="str">
            <v>Merchant Unregulated</v>
          </cell>
        </row>
        <row r="1430">
          <cell r="D1430" t="str">
            <v>Chevron Corporation</v>
          </cell>
          <cell r="E1430" t="str">
            <v>Wind</v>
          </cell>
          <cell r="G1430" t="str">
            <v>NA</v>
          </cell>
          <cell r="H1430" t="str">
            <v>Merchant Unregulated</v>
          </cell>
        </row>
        <row r="1431">
          <cell r="D1431" t="str">
            <v>Omaha Public Power District</v>
          </cell>
          <cell r="E1431" t="str">
            <v>Gas</v>
          </cell>
          <cell r="G1431">
            <v>111821</v>
          </cell>
          <cell r="H1431" t="str">
            <v>Regulated</v>
          </cell>
        </row>
        <row r="1432">
          <cell r="D1432" t="str">
            <v>Iberdrola, S.A.</v>
          </cell>
          <cell r="E1432" t="str">
            <v>Wind</v>
          </cell>
          <cell r="G1432" t="str">
            <v>NA</v>
          </cell>
          <cell r="H1432" t="str">
            <v>Merchant Unregulated</v>
          </cell>
        </row>
        <row r="1433">
          <cell r="D1433" t="str">
            <v>Exelon Corporation</v>
          </cell>
          <cell r="E1433" t="str">
            <v>Wind</v>
          </cell>
          <cell r="G1433" t="str">
            <v>NA</v>
          </cell>
          <cell r="H1433" t="str">
            <v>Merchant Unregulated</v>
          </cell>
        </row>
        <row r="1434">
          <cell r="D1434" t="str">
            <v>Exelon Corporation</v>
          </cell>
          <cell r="E1434" t="str">
            <v>Wind</v>
          </cell>
          <cell r="G1434" t="str">
            <v>NA</v>
          </cell>
          <cell r="H1434" t="str">
            <v>Merchant Unregulated</v>
          </cell>
        </row>
        <row r="1435">
          <cell r="D1435" t="str">
            <v>Los Angeles Department of Water and Power</v>
          </cell>
          <cell r="E1435" t="str">
            <v>Water</v>
          </cell>
          <cell r="G1435">
            <v>565430</v>
          </cell>
          <cell r="H1435" t="str">
            <v>Regulated</v>
          </cell>
        </row>
        <row r="1436">
          <cell r="D1436" t="str">
            <v>Los Angeles Department of Water and Power</v>
          </cell>
          <cell r="E1436" t="str">
            <v>Water</v>
          </cell>
          <cell r="G1436" t="str">
            <v>NA</v>
          </cell>
          <cell r="H1436" t="str">
            <v>Regulated</v>
          </cell>
        </row>
        <row r="1437">
          <cell r="D1437" t="str">
            <v>Strata Solar LLC</v>
          </cell>
          <cell r="E1437" t="str">
            <v>Solar</v>
          </cell>
          <cell r="G1437" t="str">
            <v>NA</v>
          </cell>
          <cell r="H1437" t="str">
            <v>Merchant Unregulated</v>
          </cell>
        </row>
        <row r="1438">
          <cell r="D1438" t="str">
            <v>Alliant Energy Corporation</v>
          </cell>
          <cell r="E1438" t="str">
            <v>Water</v>
          </cell>
          <cell r="G1438">
            <v>35377</v>
          </cell>
          <cell r="H1438" t="str">
            <v>Regulated</v>
          </cell>
        </row>
        <row r="1439">
          <cell r="D1439" t="str">
            <v>Integrys Energy Group, Inc.</v>
          </cell>
          <cell r="E1439" t="str">
            <v>Water</v>
          </cell>
          <cell r="G1439">
            <v>35377</v>
          </cell>
          <cell r="H1439" t="str">
            <v>Regulated</v>
          </cell>
        </row>
        <row r="1440">
          <cell r="D1440" t="str">
            <v>Castle Rock Vineyards</v>
          </cell>
          <cell r="E1440" t="str">
            <v>Solar</v>
          </cell>
          <cell r="G1440" t="str">
            <v>NA</v>
          </cell>
          <cell r="H1440" t="str">
            <v>Merchant Unregulated</v>
          </cell>
        </row>
        <row r="1441">
          <cell r="D1441" t="str">
            <v>Wayzata Investment Partners LLC</v>
          </cell>
          <cell r="E1441" t="str">
            <v>Gas</v>
          </cell>
          <cell r="G1441" t="str">
            <v>NA</v>
          </cell>
          <cell r="H1441" t="str">
            <v>Merchant Unregulated</v>
          </cell>
        </row>
        <row r="1442">
          <cell r="D1442" t="str">
            <v>Citigroup Inc.</v>
          </cell>
          <cell r="E1442" t="str">
            <v>Solar</v>
          </cell>
          <cell r="G1442" t="str">
            <v>NA</v>
          </cell>
          <cell r="H1442" t="str">
            <v>Merchant Unregulated</v>
          </cell>
        </row>
        <row r="1443">
          <cell r="D1443" t="str">
            <v>Mitsubishi UFJ Financial Group, Inc.</v>
          </cell>
          <cell r="E1443" t="str">
            <v>Solar</v>
          </cell>
          <cell r="G1443" t="str">
            <v>NA</v>
          </cell>
          <cell r="H1443" t="str">
            <v>Merchant Unregulated</v>
          </cell>
        </row>
        <row r="1444">
          <cell r="D1444" t="str">
            <v>MetLife, Inc.</v>
          </cell>
          <cell r="E1444" t="str">
            <v>Solar</v>
          </cell>
          <cell r="G1444" t="str">
            <v>NA</v>
          </cell>
          <cell r="H1444" t="str">
            <v>Merchant Unregulated</v>
          </cell>
        </row>
        <row r="1445">
          <cell r="D1445" t="str">
            <v>General Electric Company</v>
          </cell>
          <cell r="E1445" t="str">
            <v>Solar</v>
          </cell>
          <cell r="G1445" t="str">
            <v>NA</v>
          </cell>
          <cell r="H1445" t="str">
            <v>Merchant Unregulated</v>
          </cell>
        </row>
        <row r="1446">
          <cell r="D1446" t="str">
            <v>EDF Group</v>
          </cell>
          <cell r="E1446" t="str">
            <v>Solar</v>
          </cell>
          <cell r="G1446" t="str">
            <v>NA</v>
          </cell>
          <cell r="H1446" t="str">
            <v>Merchant Unregulated</v>
          </cell>
        </row>
        <row r="1447">
          <cell r="D1447" t="str">
            <v>Renegy Holdings, Inc.</v>
          </cell>
          <cell r="E1447" t="str">
            <v>Oil</v>
          </cell>
          <cell r="G1447" t="str">
            <v>NA</v>
          </cell>
          <cell r="H1447" t="str">
            <v>Merchant Unregulated</v>
          </cell>
        </row>
        <row r="1448">
          <cell r="D1448" t="str">
            <v>Renegy Holdings, Inc.</v>
          </cell>
          <cell r="E1448" t="str">
            <v>Oil</v>
          </cell>
          <cell r="G1448" t="str">
            <v>NA</v>
          </cell>
          <cell r="H1448" t="str">
            <v>Merchant Unregulated</v>
          </cell>
        </row>
        <row r="1449">
          <cell r="D1449" t="str">
            <v>Brookfield Renewable Energy Partners L.P.</v>
          </cell>
          <cell r="E1449" t="str">
            <v>Water</v>
          </cell>
          <cell r="G1449" t="str">
            <v>NA</v>
          </cell>
          <cell r="H1449" t="str">
            <v>Merchant Unregulated</v>
          </cell>
        </row>
        <row r="1450">
          <cell r="D1450" t="str">
            <v>Brookfield Asset Management Inc.</v>
          </cell>
          <cell r="E1450" t="str">
            <v>Water</v>
          </cell>
          <cell r="G1450" t="str">
            <v>NA</v>
          </cell>
          <cell r="H1450" t="str">
            <v>Merchant Unregulated</v>
          </cell>
        </row>
        <row r="1451">
          <cell r="D1451" t="str">
            <v>Renewable World Energies, LLC</v>
          </cell>
          <cell r="E1451" t="str">
            <v>Water</v>
          </cell>
          <cell r="G1451" t="str">
            <v>NA</v>
          </cell>
          <cell r="H1451" t="str">
            <v>Merchant Unregulated</v>
          </cell>
        </row>
        <row r="1452">
          <cell r="D1452" t="str">
            <v>NextEra Energy, Inc.</v>
          </cell>
          <cell r="E1452" t="str">
            <v>Water</v>
          </cell>
          <cell r="G1452" t="str">
            <v>NA</v>
          </cell>
          <cell r="H1452" t="str">
            <v>Merchant Unregulated</v>
          </cell>
        </row>
        <row r="1453">
          <cell r="D1453" t="str">
            <v>North Carolina Electric Membership Corporation</v>
          </cell>
          <cell r="E1453" t="str">
            <v>Nuclear</v>
          </cell>
          <cell r="G1453">
            <v>5484291</v>
          </cell>
          <cell r="H1453" t="str">
            <v>Regulated</v>
          </cell>
        </row>
        <row r="1454">
          <cell r="D1454" t="str">
            <v>Duke Energy Corporation</v>
          </cell>
          <cell r="E1454" t="str">
            <v>Nuclear</v>
          </cell>
          <cell r="G1454">
            <v>3430359</v>
          </cell>
          <cell r="H1454" t="str">
            <v>Regulated</v>
          </cell>
        </row>
        <row r="1455">
          <cell r="D1455" t="str">
            <v>Piedmont Municipal Power Agency</v>
          </cell>
          <cell r="E1455" t="str">
            <v>Nuclear</v>
          </cell>
          <cell r="G1455">
            <v>2228663</v>
          </cell>
          <cell r="H1455" t="str">
            <v>Regulated</v>
          </cell>
        </row>
        <row r="1456">
          <cell r="D1456" t="str">
            <v>North Carolina Municipal Power Agency Number 1</v>
          </cell>
          <cell r="E1456" t="str">
            <v>Nuclear</v>
          </cell>
          <cell r="G1456">
            <v>6685988</v>
          </cell>
          <cell r="H1456" t="str">
            <v>Regulated</v>
          </cell>
        </row>
        <row r="1457">
          <cell r="D1457" t="str">
            <v>Morganton City of</v>
          </cell>
          <cell r="E1457" t="str">
            <v>Oil</v>
          </cell>
          <cell r="G1457" t="str">
            <v>NA</v>
          </cell>
          <cell r="H1457" t="str">
            <v>Regulated</v>
          </cell>
        </row>
        <row r="1458">
          <cell r="D1458" t="str">
            <v>Weber Basin Water Conservation Dist</v>
          </cell>
          <cell r="E1458" t="str">
            <v>Water</v>
          </cell>
          <cell r="G1458" t="str">
            <v>NA</v>
          </cell>
          <cell r="H1458" t="str">
            <v>Merchant Unregulated</v>
          </cell>
        </row>
        <row r="1459">
          <cell r="D1459" t="str">
            <v>Gaz Métro Limited Partnership</v>
          </cell>
          <cell r="E1459" t="str">
            <v>Water</v>
          </cell>
          <cell r="G1459" t="str">
            <v>NA</v>
          </cell>
          <cell r="H1459" t="str">
            <v>Regulated</v>
          </cell>
        </row>
        <row r="1460">
          <cell r="D1460" t="str">
            <v>Duke Energy Corporation</v>
          </cell>
          <cell r="E1460" t="str">
            <v>Coal</v>
          </cell>
          <cell r="G1460">
            <v>4741894</v>
          </cell>
          <cell r="H1460" t="str">
            <v>Regulated</v>
          </cell>
        </row>
        <row r="1461">
          <cell r="D1461" t="str">
            <v>Duke Energy Corporation</v>
          </cell>
          <cell r="E1461" t="str">
            <v>Gas</v>
          </cell>
          <cell r="G1461">
            <v>29904</v>
          </cell>
          <cell r="H1461" t="str">
            <v>Regulated</v>
          </cell>
        </row>
        <row r="1462">
          <cell r="D1462" t="str">
            <v>Duke Energy Corporation</v>
          </cell>
          <cell r="E1462" t="str">
            <v>Oil</v>
          </cell>
          <cell r="G1462">
            <v>256</v>
          </cell>
          <cell r="H1462" t="str">
            <v>Regulated</v>
          </cell>
        </row>
        <row r="1463">
          <cell r="D1463" t="str">
            <v>Upstate New York Power Producers Inc.</v>
          </cell>
          <cell r="E1463" t="str">
            <v>Coal</v>
          </cell>
          <cell r="G1463">
            <v>323422</v>
          </cell>
          <cell r="H1463" t="str">
            <v>Merchant Unregulated</v>
          </cell>
        </row>
        <row r="1464">
          <cell r="D1464" t="str">
            <v>Television City Cogen LP</v>
          </cell>
          <cell r="E1464" t="str">
            <v>Gas</v>
          </cell>
          <cell r="G1464" t="str">
            <v>NA</v>
          </cell>
          <cell r="H1464" t="str">
            <v>Merchant Unregulated</v>
          </cell>
        </row>
        <row r="1465">
          <cell r="D1465" t="str">
            <v>Los Angeles Department of Water and Power</v>
          </cell>
          <cell r="E1465" t="str">
            <v>Solar</v>
          </cell>
          <cell r="G1465" t="str">
            <v>NA</v>
          </cell>
          <cell r="H1465" t="str">
            <v>Regulated</v>
          </cell>
        </row>
        <row r="1466">
          <cell r="D1466" t="str">
            <v>Central Contra Coasta Sanitary District</v>
          </cell>
          <cell r="E1466" t="str">
            <v>Gas</v>
          </cell>
          <cell r="G1466" t="str">
            <v>NA</v>
          </cell>
          <cell r="H1466" t="str">
            <v>Merchant Unregulated</v>
          </cell>
        </row>
        <row r="1467">
          <cell r="D1467" t="str">
            <v>Klamath Irrigation District</v>
          </cell>
          <cell r="E1467" t="str">
            <v>Water</v>
          </cell>
          <cell r="G1467" t="str">
            <v>NA</v>
          </cell>
          <cell r="H1467" t="str">
            <v>Merchant Unregulated</v>
          </cell>
        </row>
        <row r="1468">
          <cell r="D1468" t="str">
            <v>Berkshire Hathaway Inc.</v>
          </cell>
          <cell r="E1468" t="str">
            <v>Geothermal</v>
          </cell>
          <cell r="G1468" t="str">
            <v>NA</v>
          </cell>
          <cell r="H1468" t="str">
            <v>Merchant Unregulated</v>
          </cell>
        </row>
        <row r="1469">
          <cell r="D1469" t="str">
            <v>MidAmerican Energy Holdings Company</v>
          </cell>
          <cell r="E1469" t="str">
            <v>Geothermal</v>
          </cell>
          <cell r="G1469" t="str">
            <v>NA</v>
          </cell>
          <cell r="H1469" t="str">
            <v>Merchant Unregulated</v>
          </cell>
        </row>
        <row r="1470">
          <cell r="D1470" t="str">
            <v>TransAlta Corporation</v>
          </cell>
          <cell r="E1470" t="str">
            <v>Geothermal</v>
          </cell>
          <cell r="G1470" t="str">
            <v>NA</v>
          </cell>
          <cell r="H1470" t="str">
            <v>Merchant Unregulated</v>
          </cell>
        </row>
        <row r="1471">
          <cell r="D1471" t="str">
            <v>Entergy Corporation</v>
          </cell>
          <cell r="E1471" t="str">
            <v>Gas</v>
          </cell>
          <cell r="G1471">
            <v>2581</v>
          </cell>
          <cell r="H1471" t="str">
            <v>Regulated</v>
          </cell>
        </row>
        <row r="1472">
          <cell r="D1472" t="str">
            <v>Entergy Corporation</v>
          </cell>
          <cell r="E1472" t="str">
            <v>Oil</v>
          </cell>
          <cell r="G1472">
            <v>8</v>
          </cell>
          <cell r="H1472" t="str">
            <v>Regulated</v>
          </cell>
        </row>
        <row r="1473">
          <cell r="D1473" t="str">
            <v>Consolidated Edison, Inc.</v>
          </cell>
          <cell r="E1473" t="str">
            <v>Solar</v>
          </cell>
          <cell r="G1473" t="str">
            <v>NA</v>
          </cell>
          <cell r="H1473" t="str">
            <v>Merchant Unregulated</v>
          </cell>
        </row>
        <row r="1474">
          <cell r="D1474" t="str">
            <v>Calpine Corporation</v>
          </cell>
          <cell r="E1474" t="str">
            <v>Oil</v>
          </cell>
          <cell r="G1474" t="str">
            <v>NA</v>
          </cell>
          <cell r="H1474" t="str">
            <v>Merchant Unregulated</v>
          </cell>
        </row>
        <row r="1475">
          <cell r="D1475" t="str">
            <v>Carlyle Group L.P.</v>
          </cell>
          <cell r="E1475" t="str">
            <v>Coal</v>
          </cell>
          <cell r="G1475" t="str">
            <v>NA</v>
          </cell>
          <cell r="H1475" t="str">
            <v>Merchant Unregulated</v>
          </cell>
        </row>
        <row r="1476">
          <cell r="D1476" t="str">
            <v>NRG Energy, Inc.</v>
          </cell>
          <cell r="E1476" t="str">
            <v>Gas</v>
          </cell>
          <cell r="G1476">
            <v>1234483</v>
          </cell>
          <cell r="H1476" t="str">
            <v>Merchant Unregulated</v>
          </cell>
        </row>
        <row r="1477">
          <cell r="D1477" t="str">
            <v>Cascade Investment LLC</v>
          </cell>
          <cell r="E1477" t="str">
            <v>Gas</v>
          </cell>
          <cell r="G1477">
            <v>864324</v>
          </cell>
          <cell r="H1477" t="str">
            <v>Merchant Unregulated</v>
          </cell>
        </row>
        <row r="1478">
          <cell r="D1478" t="str">
            <v>NRG Energy, Inc.</v>
          </cell>
          <cell r="E1478" t="str">
            <v>Gas</v>
          </cell>
          <cell r="G1478">
            <v>865359</v>
          </cell>
          <cell r="H1478" t="str">
            <v>Merchant Unregulated</v>
          </cell>
        </row>
        <row r="1479">
          <cell r="D1479" t="str">
            <v>Duke Energy Corporation</v>
          </cell>
          <cell r="E1479" t="str">
            <v>Water</v>
          </cell>
          <cell r="G1479">
            <v>17699</v>
          </cell>
          <cell r="H1479" t="str">
            <v>Regulated</v>
          </cell>
        </row>
        <row r="1480">
          <cell r="D1480" t="str">
            <v>Duke Energy Corporation</v>
          </cell>
          <cell r="E1480" t="str">
            <v>Water</v>
          </cell>
          <cell r="G1480">
            <v>93606</v>
          </cell>
          <cell r="H1480" t="str">
            <v>Regulated</v>
          </cell>
        </row>
        <row r="1481">
          <cell r="D1481" t="str">
            <v>Sempra Energy</v>
          </cell>
          <cell r="E1481" t="str">
            <v>Wind</v>
          </cell>
          <cell r="G1481">
            <v>400566</v>
          </cell>
          <cell r="H1481" t="str">
            <v>Merchant Unregulated</v>
          </cell>
        </row>
        <row r="1482">
          <cell r="D1482" t="str">
            <v>BP plc</v>
          </cell>
          <cell r="E1482" t="str">
            <v>Wind</v>
          </cell>
          <cell r="G1482">
            <v>400566</v>
          </cell>
          <cell r="H1482" t="str">
            <v>Merchant Unregulated</v>
          </cell>
        </row>
        <row r="1483">
          <cell r="D1483" t="str">
            <v>BP plc</v>
          </cell>
          <cell r="E1483" t="str">
            <v>Wind</v>
          </cell>
          <cell r="G1483">
            <v>278847</v>
          </cell>
          <cell r="H1483" t="str">
            <v>Merchant Unregulated</v>
          </cell>
        </row>
        <row r="1484">
          <cell r="D1484" t="str">
            <v>Infigen Energy Limited</v>
          </cell>
          <cell r="E1484" t="str">
            <v>Wind</v>
          </cell>
          <cell r="G1484">
            <v>558527</v>
          </cell>
          <cell r="H1484" t="str">
            <v>Merchant Unregulated</v>
          </cell>
        </row>
        <row r="1485">
          <cell r="D1485" t="str">
            <v>Xcel Energy Inc.</v>
          </cell>
          <cell r="E1485" t="str">
            <v>Water</v>
          </cell>
          <cell r="G1485">
            <v>26278</v>
          </cell>
          <cell r="H1485" t="str">
            <v>Regulated</v>
          </cell>
        </row>
        <row r="1486">
          <cell r="D1486" t="str">
            <v>Cedar Falls Utilities</v>
          </cell>
          <cell r="E1486" t="str">
            <v>Gas</v>
          </cell>
          <cell r="G1486" t="str">
            <v>NA</v>
          </cell>
          <cell r="H1486" t="str">
            <v>Regulated</v>
          </cell>
        </row>
        <row r="1487">
          <cell r="D1487" t="str">
            <v>Seattle City Light</v>
          </cell>
          <cell r="E1487" t="str">
            <v>Water</v>
          </cell>
          <cell r="G1487" t="str">
            <v>NA</v>
          </cell>
          <cell r="H1487" t="str">
            <v>Regulated</v>
          </cell>
        </row>
        <row r="1488">
          <cell r="D1488" t="str">
            <v>First Reserve Management, L.P.</v>
          </cell>
          <cell r="E1488" t="str">
            <v>Biomass</v>
          </cell>
          <cell r="G1488" t="str">
            <v>NA</v>
          </cell>
          <cell r="H1488" t="str">
            <v>Merchant Unregulated</v>
          </cell>
        </row>
        <row r="1489">
          <cell r="D1489" t="str">
            <v>MDU Resources Group, Inc.</v>
          </cell>
          <cell r="E1489" t="str">
            <v>Wind</v>
          </cell>
          <cell r="G1489">
            <v>62727</v>
          </cell>
          <cell r="H1489" t="str">
            <v>Regulated</v>
          </cell>
        </row>
        <row r="1490">
          <cell r="D1490" t="str">
            <v>Enbridge Inc.</v>
          </cell>
          <cell r="E1490" t="str">
            <v>Wind</v>
          </cell>
          <cell r="G1490">
            <v>867312</v>
          </cell>
          <cell r="H1490" t="str">
            <v>Merchant Unregulated</v>
          </cell>
        </row>
        <row r="1491">
          <cell r="D1491" t="str">
            <v>Archer-Daniels-Midland Company</v>
          </cell>
          <cell r="E1491" t="str">
            <v>Coal</v>
          </cell>
          <cell r="G1491">
            <v>983248</v>
          </cell>
          <cell r="H1491" t="str">
            <v>Merchant Unregulated</v>
          </cell>
        </row>
        <row r="1492">
          <cell r="D1492" t="str">
            <v>Alliant Energy Corporation</v>
          </cell>
          <cell r="E1492" t="str">
            <v>Wind</v>
          </cell>
          <cell r="G1492">
            <v>188161</v>
          </cell>
          <cell r="H1492" t="str">
            <v>Regulated</v>
          </cell>
        </row>
        <row r="1493">
          <cell r="D1493" t="str">
            <v>Koch Industries, Inc.</v>
          </cell>
          <cell r="E1493" t="str">
            <v>Biomass</v>
          </cell>
          <cell r="G1493">
            <v>550055</v>
          </cell>
          <cell r="H1493" t="str">
            <v>Merchant Unregulated</v>
          </cell>
        </row>
        <row r="1494">
          <cell r="D1494" t="str">
            <v>Cedarville University</v>
          </cell>
          <cell r="E1494" t="str">
            <v>Solar</v>
          </cell>
          <cell r="G1494" t="str">
            <v>NA</v>
          </cell>
          <cell r="H1494" t="str">
            <v>Merchant Unregulated</v>
          </cell>
        </row>
        <row r="1495">
          <cell r="D1495" t="str">
            <v>Edison International</v>
          </cell>
          <cell r="E1495" t="str">
            <v>Wind</v>
          </cell>
          <cell r="G1495">
            <v>530448</v>
          </cell>
          <cell r="H1495" t="str">
            <v>Merchant Unregulated</v>
          </cell>
        </row>
        <row r="1496">
          <cell r="D1496" t="str">
            <v>Celanese Engineering Resin, Inc.</v>
          </cell>
          <cell r="E1496" t="str">
            <v>Gas</v>
          </cell>
          <cell r="G1496" t="str">
            <v>NA</v>
          </cell>
          <cell r="H1496" t="str">
            <v>Merchant Unregulated</v>
          </cell>
        </row>
        <row r="1497">
          <cell r="D1497" t="str">
            <v>Duke Energy Corporation</v>
          </cell>
          <cell r="E1497" t="str">
            <v>Coal</v>
          </cell>
          <cell r="G1497" t="str">
            <v>NA</v>
          </cell>
          <cell r="H1497" t="str">
            <v>Merchant Unregulated</v>
          </cell>
        </row>
        <row r="1498">
          <cell r="D1498" t="str">
            <v>New Energy Capital Corp.</v>
          </cell>
          <cell r="E1498" t="str">
            <v>Solar</v>
          </cell>
          <cell r="G1498" t="str">
            <v>NA</v>
          </cell>
          <cell r="H1498" t="str">
            <v>Merchant Unregulated</v>
          </cell>
        </row>
        <row r="1499">
          <cell r="D1499" t="str">
            <v>SolarVision, LLC</v>
          </cell>
          <cell r="E1499" t="str">
            <v>Solar</v>
          </cell>
          <cell r="G1499" t="str">
            <v>NA</v>
          </cell>
          <cell r="H1499" t="str">
            <v>Merchant Unregulated</v>
          </cell>
        </row>
        <row r="1500">
          <cell r="D1500" t="str">
            <v>Foundation Windpower, LLC</v>
          </cell>
          <cell r="E1500" t="str">
            <v>Wind</v>
          </cell>
          <cell r="G1500" t="str">
            <v>NA</v>
          </cell>
          <cell r="H1500" t="str">
            <v>Merchant Unregulated</v>
          </cell>
        </row>
        <row r="1501">
          <cell r="D1501" t="str">
            <v>Metlakatla Power &amp; Light</v>
          </cell>
          <cell r="E1501" t="str">
            <v>Oil</v>
          </cell>
          <cell r="G1501" t="str">
            <v>NA</v>
          </cell>
          <cell r="H1501" t="str">
            <v>Merchant Unregulated</v>
          </cell>
        </row>
        <row r="1502">
          <cell r="D1502" t="str">
            <v>Moorhead Public Service</v>
          </cell>
          <cell r="E1502" t="str">
            <v>Oil</v>
          </cell>
          <cell r="G1502" t="str">
            <v>NA</v>
          </cell>
          <cell r="H1502" t="str">
            <v>Merchant Unregulated</v>
          </cell>
        </row>
        <row r="1503">
          <cell r="D1503" t="str">
            <v>OGE Energy Corp.</v>
          </cell>
          <cell r="E1503" t="str">
            <v>Wind</v>
          </cell>
          <cell r="G1503">
            <v>349694</v>
          </cell>
          <cell r="H1503" t="str">
            <v>Regulated</v>
          </cell>
        </row>
        <row r="1504">
          <cell r="D1504" t="str">
            <v>Center City of</v>
          </cell>
          <cell r="E1504" t="str">
            <v>Oil</v>
          </cell>
          <cell r="G1504" t="str">
            <v>NA</v>
          </cell>
          <cell r="H1504" t="str">
            <v>Regulated</v>
          </cell>
        </row>
        <row r="1505">
          <cell r="D1505" t="str">
            <v>Parowan City Corporation</v>
          </cell>
          <cell r="E1505" t="str">
            <v>Water</v>
          </cell>
          <cell r="G1505" t="str">
            <v>NA</v>
          </cell>
          <cell r="H1505" t="str">
            <v>Regulated</v>
          </cell>
        </row>
        <row r="1506">
          <cell r="D1506" t="str">
            <v>Hollingworth &amp; Vose Co</v>
          </cell>
          <cell r="E1506" t="str">
            <v>Water</v>
          </cell>
          <cell r="G1506" t="str">
            <v>NA</v>
          </cell>
          <cell r="H1506" t="str">
            <v>Merchant Unregulated</v>
          </cell>
        </row>
        <row r="1507">
          <cell r="D1507" t="str">
            <v>United States Government</v>
          </cell>
          <cell r="E1507" t="str">
            <v>Water</v>
          </cell>
          <cell r="G1507">
            <v>244685</v>
          </cell>
          <cell r="H1507" t="str">
            <v>Merchant Unregulated</v>
          </cell>
        </row>
        <row r="1508">
          <cell r="D1508" t="str">
            <v>Gaz Métro Limited Partnership</v>
          </cell>
          <cell r="E1508" t="str">
            <v>Water</v>
          </cell>
          <cell r="G1508" t="str">
            <v>NA</v>
          </cell>
          <cell r="H1508" t="str">
            <v>Regulated</v>
          </cell>
        </row>
        <row r="1509">
          <cell r="D1509" t="str">
            <v>Edison International</v>
          </cell>
          <cell r="E1509" t="str">
            <v>Gas</v>
          </cell>
          <cell r="G1509">
            <v>24959</v>
          </cell>
          <cell r="H1509" t="str">
            <v>Regulated</v>
          </cell>
        </row>
        <row r="1510">
          <cell r="D1510" t="str">
            <v>PG&amp;E Corporation</v>
          </cell>
          <cell r="E1510" t="str">
            <v>Water</v>
          </cell>
          <cell r="G1510">
            <v>-1291</v>
          </cell>
          <cell r="H1510" t="str">
            <v>Regulated</v>
          </cell>
        </row>
        <row r="1511">
          <cell r="D1511" t="str">
            <v>Alliant Energy Corporation</v>
          </cell>
          <cell r="E1511" t="str">
            <v>Oil</v>
          </cell>
          <cell r="G1511">
            <v>2394</v>
          </cell>
          <cell r="H1511" t="str">
            <v>Regulated</v>
          </cell>
        </row>
        <row r="1512">
          <cell r="D1512" t="str">
            <v>Alliant Energy Corporation</v>
          </cell>
          <cell r="E1512" t="str">
            <v>Oil</v>
          </cell>
          <cell r="G1512">
            <v>-207</v>
          </cell>
          <cell r="H1512" t="str">
            <v>Regulated</v>
          </cell>
        </row>
        <row r="1513">
          <cell r="D1513" t="str">
            <v>Miami Dade Water &amp; Sewer Authority</v>
          </cell>
          <cell r="E1513" t="str">
            <v>Biomass</v>
          </cell>
          <cell r="G1513" t="str">
            <v>NA</v>
          </cell>
          <cell r="H1513" t="str">
            <v>Merchant Unregulated</v>
          </cell>
        </row>
        <row r="1514">
          <cell r="D1514" t="str">
            <v>Public Service Enterprise Group Incorporated</v>
          </cell>
          <cell r="E1514" t="str">
            <v>Solar</v>
          </cell>
          <cell r="G1514" t="str">
            <v>NA</v>
          </cell>
          <cell r="H1514" t="str">
            <v>Regulated</v>
          </cell>
        </row>
        <row r="1515">
          <cell r="D1515" t="str">
            <v>Reedy Creek Improvement District</v>
          </cell>
          <cell r="E1515" t="str">
            <v>Gas</v>
          </cell>
          <cell r="G1515" t="str">
            <v>NA</v>
          </cell>
          <cell r="H1515" t="str">
            <v>Regulated</v>
          </cell>
        </row>
        <row r="1516">
          <cell r="D1516" t="str">
            <v>Sonoma County Dept of Transportation</v>
          </cell>
          <cell r="E1516" t="str">
            <v>Biomass</v>
          </cell>
          <cell r="G1516" t="str">
            <v>NA</v>
          </cell>
          <cell r="H1516" t="str">
            <v>Merchant Unregulated</v>
          </cell>
        </row>
        <row r="1517">
          <cell r="D1517" t="str">
            <v>Sonoma County Dept of Transportation</v>
          </cell>
          <cell r="E1517" t="str">
            <v>Biomass</v>
          </cell>
          <cell r="G1517" t="str">
            <v>NA</v>
          </cell>
          <cell r="H1517" t="str">
            <v>Merchant Unregulated</v>
          </cell>
        </row>
        <row r="1518">
          <cell r="D1518" t="str">
            <v>Central Michigan University</v>
          </cell>
          <cell r="E1518" t="str">
            <v>Gas</v>
          </cell>
          <cell r="G1518" t="str">
            <v>NA</v>
          </cell>
          <cell r="H1518" t="str">
            <v>Merchant Unregulated</v>
          </cell>
        </row>
        <row r="1519">
          <cell r="D1519" t="str">
            <v>Central Michigan University</v>
          </cell>
          <cell r="E1519" t="str">
            <v>Biomass</v>
          </cell>
          <cell r="G1519" t="str">
            <v>NA</v>
          </cell>
          <cell r="H1519" t="str">
            <v>Merchant Unregulated</v>
          </cell>
        </row>
        <row r="1520">
          <cell r="D1520" t="str">
            <v>Quasar Energy Group</v>
          </cell>
          <cell r="E1520" t="str">
            <v>Biomass</v>
          </cell>
          <cell r="G1520" t="str">
            <v>NA</v>
          </cell>
          <cell r="H1520" t="str">
            <v>Merchant Unregulated</v>
          </cell>
        </row>
        <row r="1521">
          <cell r="D1521" t="str">
            <v>Westar Energy, Inc.</v>
          </cell>
          <cell r="E1521" t="str">
            <v>Wind</v>
          </cell>
          <cell r="G1521">
            <v>294322</v>
          </cell>
          <cell r="H1521" t="str">
            <v>Regulated</v>
          </cell>
        </row>
        <row r="1522">
          <cell r="D1522" t="str">
            <v>State of Rhode Island</v>
          </cell>
          <cell r="E1522" t="str">
            <v>Oil</v>
          </cell>
          <cell r="G1522" t="str">
            <v>NA</v>
          </cell>
          <cell r="H1522" t="str">
            <v>Merchant Unregulated</v>
          </cell>
        </row>
        <row r="1523">
          <cell r="D1523" t="str">
            <v>State of Rhode Island</v>
          </cell>
          <cell r="E1523" t="str">
            <v>Oil</v>
          </cell>
          <cell r="G1523" t="str">
            <v>NA</v>
          </cell>
          <cell r="H1523" t="str">
            <v>Merchant Unregulated</v>
          </cell>
        </row>
        <row r="1524">
          <cell r="D1524" t="str">
            <v>ConocoPhillips Company</v>
          </cell>
          <cell r="E1524" t="str">
            <v>Gas</v>
          </cell>
          <cell r="G1524" t="str">
            <v>NA</v>
          </cell>
          <cell r="H1524" t="str">
            <v>Merchant Unregulated</v>
          </cell>
        </row>
        <row r="1525">
          <cell r="D1525" t="str">
            <v>ConocoPhillips Company</v>
          </cell>
          <cell r="E1525" t="str">
            <v>Gas</v>
          </cell>
          <cell r="G1525" t="str">
            <v>NA</v>
          </cell>
          <cell r="H1525" t="str">
            <v>Merchant Unregulated</v>
          </cell>
        </row>
        <row r="1526">
          <cell r="D1526" t="str">
            <v>Central Soya Co., Inc.</v>
          </cell>
          <cell r="E1526" t="str">
            <v>Coal</v>
          </cell>
          <cell r="G1526" t="str">
            <v>NA</v>
          </cell>
          <cell r="H1526" t="str">
            <v>Merchant Unregulated</v>
          </cell>
        </row>
        <row r="1527">
          <cell r="D1527" t="str">
            <v>County of Orange</v>
          </cell>
          <cell r="E1527" t="str">
            <v>Gas</v>
          </cell>
          <cell r="G1527" t="str">
            <v>NA</v>
          </cell>
          <cell r="H1527" t="str">
            <v>Merchant Unregulated</v>
          </cell>
        </row>
        <row r="1528">
          <cell r="D1528" t="str">
            <v>University of Cincinnati</v>
          </cell>
          <cell r="E1528" t="str">
            <v>Gas</v>
          </cell>
          <cell r="G1528" t="str">
            <v>NA</v>
          </cell>
          <cell r="H1528" t="str">
            <v>Merchant Unregulated</v>
          </cell>
        </row>
        <row r="1529">
          <cell r="D1529" t="str">
            <v>University of Cincinnati</v>
          </cell>
          <cell r="E1529" t="str">
            <v>Oil</v>
          </cell>
          <cell r="G1529" t="str">
            <v>NA</v>
          </cell>
          <cell r="H1529" t="str">
            <v>Merchant Unregulated</v>
          </cell>
        </row>
        <row r="1530">
          <cell r="D1530" t="str">
            <v>TransAlta Corporation</v>
          </cell>
          <cell r="E1530" t="str">
            <v>Coal</v>
          </cell>
          <cell r="G1530">
            <v>3735730</v>
          </cell>
          <cell r="H1530" t="str">
            <v>Merchant Unregulated</v>
          </cell>
        </row>
        <row r="1531">
          <cell r="D1531" t="str">
            <v>TransAlta Corporation</v>
          </cell>
          <cell r="E1531" t="str">
            <v>Gas</v>
          </cell>
          <cell r="G1531">
            <v>0</v>
          </cell>
          <cell r="H1531" t="str">
            <v>Merchant Unregulated</v>
          </cell>
        </row>
        <row r="1532">
          <cell r="D1532" t="str">
            <v>Alliance Power, Inc.</v>
          </cell>
          <cell r="E1532" t="str">
            <v>Gas</v>
          </cell>
          <cell r="G1532" t="str">
            <v>NA</v>
          </cell>
          <cell r="H1532" t="str">
            <v>Merchant Unregulated</v>
          </cell>
        </row>
        <row r="1533">
          <cell r="D1533" t="str">
            <v>Berkshire Hathaway Inc.</v>
          </cell>
          <cell r="E1533" t="str">
            <v>Wind</v>
          </cell>
          <cell r="G1533">
            <v>511531</v>
          </cell>
          <cell r="H1533" t="str">
            <v>Regulated</v>
          </cell>
        </row>
        <row r="1534">
          <cell r="D1534" t="str">
            <v>MidAmerican Energy Holdings Company</v>
          </cell>
          <cell r="E1534" t="str">
            <v>Wind</v>
          </cell>
          <cell r="G1534">
            <v>58103</v>
          </cell>
          <cell r="H1534" t="str">
            <v>Regulated</v>
          </cell>
        </row>
        <row r="1535">
          <cell r="D1535" t="str">
            <v>American Electric Power Company, Inc.</v>
          </cell>
          <cell r="E1535" t="str">
            <v>Gas</v>
          </cell>
          <cell r="G1535">
            <v>32687</v>
          </cell>
          <cell r="H1535" t="str">
            <v>Regulated</v>
          </cell>
        </row>
        <row r="1536">
          <cell r="D1536" t="str">
            <v>SunEdison, Inc.</v>
          </cell>
          <cell r="E1536" t="str">
            <v>Solar</v>
          </cell>
          <cell r="G1536" t="str">
            <v>NA</v>
          </cell>
          <cell r="H1536" t="str">
            <v>Merchant Unregulated</v>
          </cell>
        </row>
        <row r="1537">
          <cell r="D1537" t="str">
            <v>NextEra Energy, Inc.</v>
          </cell>
          <cell r="E1537" t="str">
            <v>Wind</v>
          </cell>
          <cell r="G1537" t="str">
            <v>NA</v>
          </cell>
          <cell r="H1537" t="str">
            <v>Merchant Unregulated</v>
          </cell>
        </row>
        <row r="1538">
          <cell r="D1538" t="str">
            <v>Certified Steel Company</v>
          </cell>
          <cell r="E1538" t="str">
            <v>Solar</v>
          </cell>
          <cell r="G1538" t="str">
            <v>NA</v>
          </cell>
          <cell r="H1538" t="str">
            <v>Merchant Unregulated</v>
          </cell>
        </row>
        <row r="1539">
          <cell r="D1539" t="str">
            <v>Formosa Plastics Corporation, USA</v>
          </cell>
          <cell r="E1539" t="str">
            <v>Coal</v>
          </cell>
          <cell r="G1539">
            <v>1252182</v>
          </cell>
          <cell r="H1539" t="str">
            <v>Merchant Unregulated</v>
          </cell>
        </row>
        <row r="1540">
          <cell r="D1540" t="str">
            <v>CF Industries Inc</v>
          </cell>
          <cell r="E1540" t="str">
            <v>Other Nonrenewable</v>
          </cell>
          <cell r="G1540" t="str">
            <v>NA</v>
          </cell>
          <cell r="H1540" t="str">
            <v>Merchant Unregulated</v>
          </cell>
        </row>
        <row r="1541">
          <cell r="D1541" t="str">
            <v>CG Windfarm LLC</v>
          </cell>
          <cell r="E1541" t="str">
            <v>Wind</v>
          </cell>
          <cell r="G1541" t="str">
            <v>NA</v>
          </cell>
          <cell r="H1541" t="str">
            <v>Merchant Unregulated</v>
          </cell>
        </row>
        <row r="1542">
          <cell r="D1542" t="str">
            <v>Edison International</v>
          </cell>
          <cell r="E1542" t="str">
            <v>Wind</v>
          </cell>
          <cell r="G1542" t="str">
            <v>NA</v>
          </cell>
          <cell r="H1542" t="str">
            <v>Merchant Unregulated</v>
          </cell>
        </row>
        <row r="1543">
          <cell r="D1543" t="str">
            <v>Auburn Energy</v>
          </cell>
          <cell r="E1543" t="str">
            <v>Biomass</v>
          </cell>
          <cell r="G1543" t="str">
            <v>NA</v>
          </cell>
          <cell r="H1543" t="str">
            <v>Merchant Unregulated</v>
          </cell>
        </row>
        <row r="1544">
          <cell r="D1544" t="str">
            <v>Winooski One Partnership</v>
          </cell>
          <cell r="E1544" t="str">
            <v>Water</v>
          </cell>
          <cell r="G1544" t="str">
            <v>NA</v>
          </cell>
          <cell r="H1544" t="str">
            <v>Merchant Unregulated</v>
          </cell>
        </row>
        <row r="1545">
          <cell r="D1545" t="str">
            <v>GDF Suez SA</v>
          </cell>
          <cell r="E1545" t="str">
            <v>Water</v>
          </cell>
          <cell r="G1545" t="str">
            <v>NA</v>
          </cell>
          <cell r="H1545" t="str">
            <v>Merchant Unregulated</v>
          </cell>
        </row>
        <row r="1546">
          <cell r="D1546" t="str">
            <v>Waste Management, Inc.</v>
          </cell>
          <cell r="E1546" t="str">
            <v>Biomass</v>
          </cell>
          <cell r="G1546" t="str">
            <v>NA</v>
          </cell>
          <cell r="H1546" t="str">
            <v>Merchant Unregulated</v>
          </cell>
        </row>
        <row r="1547">
          <cell r="D1547" t="str">
            <v>Juniper Generation, L.L.C.</v>
          </cell>
          <cell r="E1547" t="str">
            <v>Gas</v>
          </cell>
          <cell r="G1547" t="str">
            <v>NA</v>
          </cell>
          <cell r="H1547" t="str">
            <v>Merchant Unregulated</v>
          </cell>
        </row>
        <row r="1548">
          <cell r="D1548" t="str">
            <v>Wisconsin Energy Corporation</v>
          </cell>
          <cell r="E1548" t="str">
            <v>Water</v>
          </cell>
          <cell r="G1548">
            <v>19881</v>
          </cell>
          <cell r="H1548" t="str">
            <v>Regulated</v>
          </cell>
        </row>
        <row r="1549">
          <cell r="D1549" t="str">
            <v>NRG Energy, Inc.</v>
          </cell>
          <cell r="E1549" t="str">
            <v>Coal</v>
          </cell>
          <cell r="G1549" t="str">
            <v>NA</v>
          </cell>
          <cell r="H1549" t="str">
            <v>Merchant Unregulated</v>
          </cell>
        </row>
        <row r="1550">
          <cell r="D1550" t="str">
            <v>NRG Energy, Inc.</v>
          </cell>
          <cell r="E1550" t="str">
            <v>Oil</v>
          </cell>
          <cell r="G1550" t="str">
            <v>NA</v>
          </cell>
          <cell r="H1550" t="str">
            <v>Merchant Unregulated</v>
          </cell>
        </row>
        <row r="1551">
          <cell r="D1551" t="str">
            <v>NRG Energy, Inc.</v>
          </cell>
          <cell r="E1551" t="str">
            <v>Oil</v>
          </cell>
          <cell r="G1551" t="str">
            <v>NA</v>
          </cell>
          <cell r="H1551" t="str">
            <v>Merchant Unregulated</v>
          </cell>
        </row>
        <row r="1552">
          <cell r="D1552" t="str">
            <v>Exxon Mobil Corporation</v>
          </cell>
          <cell r="E1552" t="str">
            <v>Other Nonrenewable</v>
          </cell>
          <cell r="G1552" t="str">
            <v>NA</v>
          </cell>
          <cell r="H1552" t="str">
            <v>Merchant Unregulated</v>
          </cell>
        </row>
        <row r="1553">
          <cell r="D1553" t="str">
            <v>Basin Electric Power Cooperative</v>
          </cell>
          <cell r="E1553" t="str">
            <v>Wind</v>
          </cell>
          <cell r="G1553" t="str">
            <v>NA</v>
          </cell>
          <cell r="H1553" t="str">
            <v>Merchant Unregulated</v>
          </cell>
        </row>
        <row r="1554">
          <cell r="D1554" t="str">
            <v>EIF Management, LLC</v>
          </cell>
          <cell r="E1554" t="str">
            <v>Coal</v>
          </cell>
          <cell r="G1554">
            <v>74474</v>
          </cell>
          <cell r="H1554" t="str">
            <v>Merchant Unregulated</v>
          </cell>
        </row>
        <row r="1555">
          <cell r="D1555" t="str">
            <v>EIF Management, LLC</v>
          </cell>
          <cell r="E1555" t="str">
            <v>Coal</v>
          </cell>
          <cell r="G1555">
            <v>297902</v>
          </cell>
          <cell r="H1555" t="str">
            <v>Merchant Unregulated</v>
          </cell>
        </row>
        <row r="1556">
          <cell r="D1556" t="str">
            <v>Atlantic Power Corporation</v>
          </cell>
          <cell r="E1556" t="str">
            <v>Coal</v>
          </cell>
          <cell r="G1556">
            <v>248251</v>
          </cell>
          <cell r="H1556" t="str">
            <v>Merchant Unregulated</v>
          </cell>
        </row>
        <row r="1557">
          <cell r="D1557" t="str">
            <v>Chambersburg Borough of</v>
          </cell>
          <cell r="E1557" t="str">
            <v>Gas</v>
          </cell>
          <cell r="G1557" t="str">
            <v>NA</v>
          </cell>
          <cell r="H1557" t="str">
            <v>Regulated</v>
          </cell>
        </row>
        <row r="1558">
          <cell r="D1558" t="str">
            <v>FirstEnergy Corp.</v>
          </cell>
          <cell r="E1558" t="str">
            <v>Gas</v>
          </cell>
          <cell r="G1558" t="str">
            <v>NA</v>
          </cell>
          <cell r="H1558" t="str">
            <v>Merchant Unregulated</v>
          </cell>
        </row>
        <row r="1559">
          <cell r="D1559" t="str">
            <v>Central Electric Power Cooperative - MO</v>
          </cell>
          <cell r="E1559" t="str">
            <v>Coal</v>
          </cell>
          <cell r="G1559" t="str">
            <v>NA</v>
          </cell>
          <cell r="H1559" t="str">
            <v>Merchant Unregulated</v>
          </cell>
        </row>
        <row r="1560">
          <cell r="D1560" t="str">
            <v>Great River Energy</v>
          </cell>
          <cell r="E1560" t="str">
            <v>Wind</v>
          </cell>
          <cell r="G1560" t="str">
            <v>NA</v>
          </cell>
          <cell r="H1560" t="str">
            <v>Merchant Unregulated</v>
          </cell>
        </row>
        <row r="1561">
          <cell r="D1561" t="str">
            <v>E.ON SE</v>
          </cell>
          <cell r="E1561" t="str">
            <v>Wind</v>
          </cell>
          <cell r="G1561">
            <v>413620</v>
          </cell>
          <cell r="H1561" t="str">
            <v>Merchant Unregulated</v>
          </cell>
        </row>
        <row r="1562">
          <cell r="D1562" t="str">
            <v>EDF Group</v>
          </cell>
          <cell r="E1562" t="str">
            <v>Wind</v>
          </cell>
          <cell r="G1562">
            <v>267681</v>
          </cell>
          <cell r="H1562" t="str">
            <v>Merchant Unregulated</v>
          </cell>
        </row>
        <row r="1563">
          <cell r="D1563" t="str">
            <v>United States Government</v>
          </cell>
          <cell r="E1563" t="str">
            <v>Water</v>
          </cell>
          <cell r="G1563" t="str">
            <v>NA</v>
          </cell>
          <cell r="H1563" t="str">
            <v>Merchant Unregulated</v>
          </cell>
        </row>
        <row r="1564">
          <cell r="D1564" t="str">
            <v>ArcLight Capital Partners LLC</v>
          </cell>
          <cell r="E1564" t="str">
            <v>Wind</v>
          </cell>
          <cell r="G1564" t="str">
            <v>NA</v>
          </cell>
          <cell r="H1564" t="str">
            <v>Merchant Unregulated</v>
          </cell>
        </row>
        <row r="1565">
          <cell r="D1565" t="str">
            <v>Global Infrastructure Management, LLC</v>
          </cell>
          <cell r="E1565" t="str">
            <v>Wind</v>
          </cell>
          <cell r="G1565" t="str">
            <v>NA</v>
          </cell>
          <cell r="H1565" t="str">
            <v>Merchant Unregulated</v>
          </cell>
        </row>
        <row r="1566">
          <cell r="D1566" t="str">
            <v>Calpine Corporation</v>
          </cell>
          <cell r="E1566" t="str">
            <v>Gas</v>
          </cell>
          <cell r="G1566">
            <v>2536143</v>
          </cell>
          <cell r="H1566" t="str">
            <v>Merchant Unregulated</v>
          </cell>
        </row>
        <row r="1567">
          <cell r="D1567" t="str">
            <v>Fortistar LLC</v>
          </cell>
          <cell r="E1567" t="str">
            <v>Gas</v>
          </cell>
          <cell r="G1567">
            <v>530535</v>
          </cell>
          <cell r="H1567" t="str">
            <v>Merchant Unregulated</v>
          </cell>
        </row>
        <row r="1568">
          <cell r="D1568" t="str">
            <v>Global Infrastructure Management, LLC</v>
          </cell>
          <cell r="E1568" t="str">
            <v>Gas</v>
          </cell>
          <cell r="G1568">
            <v>4828397</v>
          </cell>
          <cell r="H1568" t="str">
            <v>Merchant Unregulated</v>
          </cell>
        </row>
        <row r="1569">
          <cell r="D1569" t="str">
            <v>Chanute City of</v>
          </cell>
          <cell r="E1569" t="str">
            <v>Gas</v>
          </cell>
          <cell r="G1569" t="str">
            <v>NA</v>
          </cell>
          <cell r="H1569" t="str">
            <v>Regulated</v>
          </cell>
        </row>
        <row r="1570">
          <cell r="D1570" t="str">
            <v>Chanute City of</v>
          </cell>
          <cell r="E1570" t="str">
            <v>Gas</v>
          </cell>
          <cell r="G1570" t="str">
            <v>NA</v>
          </cell>
          <cell r="H1570" t="str">
            <v>Regulated</v>
          </cell>
        </row>
        <row r="1571">
          <cell r="D1571" t="str">
            <v>Chanute City of</v>
          </cell>
          <cell r="E1571" t="str">
            <v>Gas</v>
          </cell>
          <cell r="G1571" t="str">
            <v>NA</v>
          </cell>
          <cell r="H1571" t="str">
            <v>Regulated</v>
          </cell>
        </row>
        <row r="1572">
          <cell r="D1572" t="str">
            <v>Gerald Wehmueller</v>
          </cell>
          <cell r="E1572" t="str">
            <v>Solar</v>
          </cell>
          <cell r="G1572" t="str">
            <v>NA</v>
          </cell>
          <cell r="H1572" t="str">
            <v>Merchant Unregulated</v>
          </cell>
        </row>
        <row r="1573">
          <cell r="D1573" t="str">
            <v>Chappell City of</v>
          </cell>
          <cell r="E1573" t="str">
            <v>Oil</v>
          </cell>
          <cell r="G1573" t="str">
            <v>NA</v>
          </cell>
          <cell r="H1573" t="str">
            <v>Regulated</v>
          </cell>
        </row>
        <row r="1574">
          <cell r="D1574" t="str">
            <v>Berkshire Hathaway Inc.</v>
          </cell>
          <cell r="E1574" t="str">
            <v>Wind</v>
          </cell>
          <cell r="G1574">
            <v>196742</v>
          </cell>
          <cell r="H1574" t="str">
            <v>Regulated</v>
          </cell>
        </row>
        <row r="1575">
          <cell r="D1575" t="str">
            <v>MidAmerican Energy Holdings Company</v>
          </cell>
          <cell r="E1575" t="str">
            <v>Wind</v>
          </cell>
          <cell r="G1575">
            <v>22347</v>
          </cell>
          <cell r="H1575" t="str">
            <v>Regulated</v>
          </cell>
        </row>
        <row r="1576">
          <cell r="D1576" t="str">
            <v>Ingenco Investors LLC</v>
          </cell>
          <cell r="E1576" t="str">
            <v>Biomass</v>
          </cell>
          <cell r="G1576" t="str">
            <v>NA</v>
          </cell>
          <cell r="H1576" t="str">
            <v>Merchant Unregulated</v>
          </cell>
        </row>
        <row r="1577">
          <cell r="D1577" t="str">
            <v>Ingenco Holdings LLC</v>
          </cell>
          <cell r="E1577" t="str">
            <v>Biomass</v>
          </cell>
          <cell r="G1577" t="str">
            <v>NA</v>
          </cell>
          <cell r="H1577" t="str">
            <v>Merchant Unregulated</v>
          </cell>
        </row>
        <row r="1578">
          <cell r="D1578" t="str">
            <v>Brookfield Renewable Energy Partners L.P.</v>
          </cell>
          <cell r="E1578" t="str">
            <v>Water</v>
          </cell>
          <cell r="G1578" t="str">
            <v>NA</v>
          </cell>
          <cell r="H1578" t="str">
            <v>Merchant Unregulated</v>
          </cell>
        </row>
        <row r="1579">
          <cell r="D1579" t="str">
            <v>Brookfield Asset Management Inc.</v>
          </cell>
          <cell r="E1579" t="str">
            <v>Water</v>
          </cell>
          <cell r="G1579" t="str">
            <v>NA</v>
          </cell>
          <cell r="H1579" t="str">
            <v>Merchant Unregulated</v>
          </cell>
        </row>
        <row r="1580">
          <cell r="D1580" t="str">
            <v>Rockville Centre Village of</v>
          </cell>
          <cell r="E1580" t="str">
            <v>Gas</v>
          </cell>
          <cell r="G1580" t="str">
            <v>NA</v>
          </cell>
          <cell r="H1580" t="str">
            <v>Regulated</v>
          </cell>
        </row>
        <row r="1581">
          <cell r="D1581" t="str">
            <v>PowerSouth Energy Cooperative</v>
          </cell>
          <cell r="E1581" t="str">
            <v>Coal</v>
          </cell>
          <cell r="G1581">
            <v>1870468</v>
          </cell>
          <cell r="H1581" t="str">
            <v>Merchant Unregulated</v>
          </cell>
        </row>
        <row r="1582">
          <cell r="D1582" t="str">
            <v>Charleston Clean Energy LLC</v>
          </cell>
          <cell r="E1582" t="str">
            <v>Biomass</v>
          </cell>
          <cell r="G1582" t="str">
            <v>NA</v>
          </cell>
          <cell r="H1582" t="str">
            <v>Merchant Unregulated</v>
          </cell>
        </row>
        <row r="1583">
          <cell r="D1583" t="str">
            <v>Kalamazoo Solar</v>
          </cell>
          <cell r="E1583" t="str">
            <v>Solar</v>
          </cell>
          <cell r="G1583" t="str">
            <v>NA</v>
          </cell>
          <cell r="H1583" t="str">
            <v>Merchant Unregulated</v>
          </cell>
        </row>
        <row r="1584">
          <cell r="D1584" t="str">
            <v>Brookfield Renewable Energy Partners L.P.</v>
          </cell>
          <cell r="E1584" t="str">
            <v>Water</v>
          </cell>
          <cell r="G1584" t="str">
            <v>NA</v>
          </cell>
          <cell r="H1584" t="str">
            <v>Merchant Unregulated</v>
          </cell>
        </row>
        <row r="1585">
          <cell r="D1585" t="str">
            <v>Brookfield Asset Management Inc.</v>
          </cell>
          <cell r="E1585" t="str">
            <v>Water</v>
          </cell>
          <cell r="G1585" t="str">
            <v>NA</v>
          </cell>
          <cell r="H1585" t="str">
            <v>Merchant Unregulated</v>
          </cell>
        </row>
        <row r="1586">
          <cell r="D1586" t="str">
            <v>Chasm Hydro Partnership</v>
          </cell>
          <cell r="E1586" t="str">
            <v>Water</v>
          </cell>
          <cell r="G1586" t="str">
            <v>NA</v>
          </cell>
          <cell r="H1586" t="str">
            <v>Merchant Unregulated</v>
          </cell>
        </row>
        <row r="1587">
          <cell r="D1587" t="str">
            <v>Enel S.p.A.</v>
          </cell>
          <cell r="E1587" t="str">
            <v>Water</v>
          </cell>
          <cell r="G1587" t="str">
            <v>NA</v>
          </cell>
          <cell r="H1587" t="str">
            <v>Merchant Unregulated</v>
          </cell>
        </row>
        <row r="1588">
          <cell r="D1588" t="str">
            <v>Riverstone Holdings LLC</v>
          </cell>
          <cell r="E1588" t="str">
            <v>Biomass</v>
          </cell>
          <cell r="G1588">
            <v>35524</v>
          </cell>
          <cell r="H1588" t="str">
            <v>Merchant Unregulated</v>
          </cell>
        </row>
        <row r="1589">
          <cell r="D1589" t="str">
            <v>MSD Capital, L.P.</v>
          </cell>
          <cell r="E1589" t="str">
            <v>Wind</v>
          </cell>
          <cell r="G1589">
            <v>96068</v>
          </cell>
          <cell r="H1589" t="str">
            <v>Merchant Unregulated</v>
          </cell>
        </row>
        <row r="1590">
          <cell r="D1590" t="str">
            <v>JPMorgan Chase &amp; Co.</v>
          </cell>
          <cell r="E1590" t="str">
            <v>Wind</v>
          </cell>
          <cell r="G1590">
            <v>64045</v>
          </cell>
          <cell r="H1590" t="str">
            <v>Merchant Unregulated</v>
          </cell>
        </row>
        <row r="1591">
          <cell r="D1591" t="str">
            <v>Noble Power, LLC</v>
          </cell>
          <cell r="E1591" t="str">
            <v>Wind</v>
          </cell>
          <cell r="G1591">
            <v>31640</v>
          </cell>
          <cell r="H1591" t="str">
            <v>Merchant Unregulated</v>
          </cell>
        </row>
        <row r="1592">
          <cell r="D1592" t="str">
            <v>Oglethorpe Power Corporation</v>
          </cell>
          <cell r="E1592" t="str">
            <v>Gas</v>
          </cell>
          <cell r="G1592">
            <v>2575313</v>
          </cell>
          <cell r="H1592" t="str">
            <v>Merchant Unregulated</v>
          </cell>
        </row>
        <row r="1593">
          <cell r="D1593" t="str">
            <v>Tennessee Valley Authority</v>
          </cell>
          <cell r="E1593" t="str">
            <v>Water</v>
          </cell>
          <cell r="G1593" t="str">
            <v>NA</v>
          </cell>
          <cell r="H1593" t="str">
            <v>Merchant Unregulated</v>
          </cell>
        </row>
        <row r="1594">
          <cell r="D1594" t="str">
            <v>Chautauqua County</v>
          </cell>
          <cell r="E1594" t="str">
            <v>Biomass</v>
          </cell>
          <cell r="G1594" t="str">
            <v>NA</v>
          </cell>
          <cell r="H1594" t="str">
            <v>Merchant Unregulated</v>
          </cell>
        </row>
        <row r="1595">
          <cell r="D1595" t="str">
            <v>United States Government</v>
          </cell>
          <cell r="E1595" t="str">
            <v>Water</v>
          </cell>
          <cell r="G1595" t="str">
            <v>NA</v>
          </cell>
          <cell r="H1595" t="str">
            <v>Merchant Unregulated</v>
          </cell>
        </row>
        <row r="1596">
          <cell r="D1596" t="str">
            <v>Great Lakes Tissue Co</v>
          </cell>
          <cell r="E1596" t="str">
            <v>Water</v>
          </cell>
          <cell r="G1596" t="str">
            <v>NA</v>
          </cell>
          <cell r="H1596" t="str">
            <v>Merchant Unregulated</v>
          </cell>
        </row>
        <row r="1597">
          <cell r="D1597" t="str">
            <v>Berkshire Hathaway Inc.</v>
          </cell>
          <cell r="E1597" t="str">
            <v>Gas</v>
          </cell>
          <cell r="G1597">
            <v>762728</v>
          </cell>
          <cell r="H1597" t="str">
            <v>Regulated</v>
          </cell>
        </row>
        <row r="1598">
          <cell r="D1598" t="str">
            <v>MidAmerican Energy Holdings Company</v>
          </cell>
          <cell r="E1598" t="str">
            <v>Gas</v>
          </cell>
          <cell r="G1598">
            <v>86635</v>
          </cell>
          <cell r="H1598" t="str">
            <v>Regulated</v>
          </cell>
        </row>
        <row r="1599">
          <cell r="D1599" t="str">
            <v>Chelan County Public Utility District No. 1</v>
          </cell>
          <cell r="E1599" t="str">
            <v>Water</v>
          </cell>
          <cell r="G1599" t="str">
            <v>NA</v>
          </cell>
          <cell r="H1599" t="str">
            <v>Regulated</v>
          </cell>
        </row>
        <row r="1600">
          <cell r="D1600" t="str">
            <v>Holyoke City of MA</v>
          </cell>
          <cell r="E1600" t="str">
            <v>Water</v>
          </cell>
          <cell r="G1600" t="str">
            <v>NA</v>
          </cell>
          <cell r="H1600" t="str">
            <v>Regulated</v>
          </cell>
        </row>
        <row r="1601">
          <cell r="D1601" t="str">
            <v>Golden Valley Electric Association Inc.</v>
          </cell>
          <cell r="E1601" t="str">
            <v>Oil</v>
          </cell>
          <cell r="G1601" t="str">
            <v>NA</v>
          </cell>
          <cell r="H1601" t="str">
            <v>Merchant Unregulated</v>
          </cell>
        </row>
        <row r="1602">
          <cell r="D1602" t="str">
            <v>Chena Power LLC</v>
          </cell>
          <cell r="E1602" t="str">
            <v>Geothermal</v>
          </cell>
          <cell r="G1602" t="str">
            <v>NA</v>
          </cell>
          <cell r="H1602" t="str">
            <v>Merchant Unregulated</v>
          </cell>
        </row>
        <row r="1603">
          <cell r="D1603" t="str">
            <v>Aurora Energy, LLC</v>
          </cell>
          <cell r="E1603" t="str">
            <v>Coal</v>
          </cell>
          <cell r="G1603" t="str">
            <v>NA</v>
          </cell>
          <cell r="H1603" t="str">
            <v>Merchant Unregulated</v>
          </cell>
        </row>
        <row r="1604">
          <cell r="D1604" t="str">
            <v>Brookfield Americas Infrastructure Fund L.P.</v>
          </cell>
          <cell r="E1604" t="str">
            <v>Water</v>
          </cell>
          <cell r="G1604">
            <v>49509</v>
          </cell>
          <cell r="H1604" t="str">
            <v>Merchant Unregulated</v>
          </cell>
        </row>
        <row r="1605">
          <cell r="D1605" t="str">
            <v>Xcel Energy Inc.</v>
          </cell>
          <cell r="E1605" t="str">
            <v>Coal</v>
          </cell>
          <cell r="G1605">
            <v>3020306</v>
          </cell>
          <cell r="H1605" t="str">
            <v>Regulated</v>
          </cell>
        </row>
        <row r="1606">
          <cell r="D1606" t="str">
            <v>LS Power Group</v>
          </cell>
          <cell r="E1606" t="str">
            <v>Gas</v>
          </cell>
          <cell r="G1606" t="str">
            <v>NA</v>
          </cell>
          <cell r="H1606" t="str">
            <v>Merchant Unregulated</v>
          </cell>
        </row>
        <row r="1607">
          <cell r="D1607" t="str">
            <v>Cherokee Falls Associates</v>
          </cell>
          <cell r="E1607" t="str">
            <v>Water</v>
          </cell>
          <cell r="G1607" t="str">
            <v>NA</v>
          </cell>
          <cell r="H1607" t="str">
            <v>Merchant Unregulated</v>
          </cell>
        </row>
        <row r="1608">
          <cell r="D1608" t="str">
            <v>Tennessee Valley Authority</v>
          </cell>
          <cell r="E1608" t="str">
            <v>Water</v>
          </cell>
          <cell r="G1608">
            <v>313286</v>
          </cell>
          <cell r="H1608" t="str">
            <v>Merchant Unregulated</v>
          </cell>
        </row>
        <row r="1609">
          <cell r="D1609" t="str">
            <v>Xcel Energy Inc.</v>
          </cell>
          <cell r="E1609" t="str">
            <v>Oil</v>
          </cell>
          <cell r="G1609" t="str">
            <v>NA</v>
          </cell>
          <cell r="H1609" t="str">
            <v>Regulated</v>
          </cell>
        </row>
        <row r="1610">
          <cell r="D1610" t="str">
            <v>SunEdison, Inc.</v>
          </cell>
          <cell r="E1610" t="str">
            <v>Solar</v>
          </cell>
          <cell r="G1610" t="str">
            <v>NA</v>
          </cell>
          <cell r="H1610" t="str">
            <v>Merchant Unregulated</v>
          </cell>
        </row>
        <row r="1611">
          <cell r="D1611" t="str">
            <v>SunEdison, Inc.</v>
          </cell>
          <cell r="E1611" t="str">
            <v>Solar</v>
          </cell>
          <cell r="G1611" t="str">
            <v>NA</v>
          </cell>
          <cell r="H1611" t="str">
            <v>Merchant Unregulated</v>
          </cell>
        </row>
        <row r="1612">
          <cell r="D1612" t="str">
            <v>Hudson Town of</v>
          </cell>
          <cell r="E1612" t="str">
            <v>Oil</v>
          </cell>
          <cell r="G1612" t="str">
            <v>NA</v>
          </cell>
          <cell r="H1612" t="str">
            <v>Regulated</v>
          </cell>
        </row>
        <row r="1613">
          <cell r="D1613" t="str">
            <v>North Carolina Municipal Power Agency Number 1</v>
          </cell>
          <cell r="E1613" t="str">
            <v>Oil</v>
          </cell>
          <cell r="G1613" t="str">
            <v>NA</v>
          </cell>
          <cell r="H1613" t="str">
            <v>Regulated</v>
          </cell>
        </row>
        <row r="1614">
          <cell r="D1614" t="str">
            <v>Dominion Resources, Inc.</v>
          </cell>
          <cell r="E1614" t="str">
            <v>Coal</v>
          </cell>
          <cell r="G1614">
            <v>1386577</v>
          </cell>
          <cell r="H1614" t="str">
            <v>Regulated</v>
          </cell>
        </row>
        <row r="1615">
          <cell r="D1615" t="str">
            <v>Dominion Resources, Inc.</v>
          </cell>
          <cell r="E1615" t="str">
            <v>Oil</v>
          </cell>
          <cell r="G1615">
            <v>402</v>
          </cell>
          <cell r="H1615" t="str">
            <v>Regulated</v>
          </cell>
        </row>
        <row r="1616">
          <cell r="D1616" t="str">
            <v>SunEdison, Inc.</v>
          </cell>
          <cell r="E1616" t="str">
            <v>Solar</v>
          </cell>
          <cell r="G1616" t="str">
            <v>NA</v>
          </cell>
          <cell r="H1616" t="str">
            <v>Merchant Unregulated</v>
          </cell>
        </row>
        <row r="1617">
          <cell r="D1617" t="str">
            <v>Goldman Sachs Group, Inc.</v>
          </cell>
          <cell r="E1617" t="str">
            <v>Solar</v>
          </cell>
          <cell r="G1617" t="str">
            <v>NA</v>
          </cell>
          <cell r="H1617" t="str">
            <v>Merchant Unregulated</v>
          </cell>
        </row>
        <row r="1618">
          <cell r="D1618" t="str">
            <v>Exelon Corporation</v>
          </cell>
          <cell r="E1618" t="str">
            <v>Oil</v>
          </cell>
          <cell r="G1618" t="str">
            <v>NA</v>
          </cell>
          <cell r="H1618" t="str">
            <v>Merchant Unregulated</v>
          </cell>
        </row>
        <row r="1619">
          <cell r="D1619" t="str">
            <v>Metlakatla Power &amp; Light</v>
          </cell>
          <cell r="E1619" t="str">
            <v>Water</v>
          </cell>
          <cell r="G1619" t="str">
            <v>NA</v>
          </cell>
          <cell r="H1619" t="str">
            <v>Merchant Unregulated</v>
          </cell>
        </row>
        <row r="1620">
          <cell r="D1620" t="str">
            <v>Kimberly-Clark Corporation</v>
          </cell>
          <cell r="E1620" t="str">
            <v>Coal</v>
          </cell>
          <cell r="G1620" t="str">
            <v>NA</v>
          </cell>
          <cell r="H1620" t="str">
            <v>Merchant Unregulated</v>
          </cell>
        </row>
        <row r="1621">
          <cell r="D1621" t="str">
            <v>Dominion Resources, Inc.</v>
          </cell>
          <cell r="E1621" t="str">
            <v>Coal</v>
          </cell>
          <cell r="G1621">
            <v>3614162</v>
          </cell>
          <cell r="H1621" t="str">
            <v>Regulated</v>
          </cell>
        </row>
        <row r="1622">
          <cell r="D1622" t="str">
            <v>Dominion Resources, Inc.</v>
          </cell>
          <cell r="E1622" t="str">
            <v>Gas</v>
          </cell>
          <cell r="G1622">
            <v>2746206</v>
          </cell>
          <cell r="H1622" t="str">
            <v>Regulated</v>
          </cell>
        </row>
        <row r="1623">
          <cell r="D1623" t="str">
            <v>Ingenco Investors LLC</v>
          </cell>
          <cell r="E1623" t="str">
            <v>Biomass</v>
          </cell>
          <cell r="G1623" t="str">
            <v>NA</v>
          </cell>
          <cell r="H1623" t="str">
            <v>Merchant Unregulated</v>
          </cell>
        </row>
        <row r="1624">
          <cell r="D1624" t="str">
            <v>Ingenco Holdings LLC</v>
          </cell>
          <cell r="E1624" t="str">
            <v>Biomass</v>
          </cell>
          <cell r="G1624" t="str">
            <v>NA</v>
          </cell>
          <cell r="H1624" t="str">
            <v>Merchant Unregulated</v>
          </cell>
        </row>
        <row r="1625">
          <cell r="D1625" t="str">
            <v>EDF Group</v>
          </cell>
          <cell r="E1625" t="str">
            <v>Wind</v>
          </cell>
          <cell r="G1625">
            <v>96666</v>
          </cell>
          <cell r="H1625" t="str">
            <v>Merchant Unregulated</v>
          </cell>
        </row>
        <row r="1626">
          <cell r="D1626" t="str">
            <v>Waste Management, Inc.</v>
          </cell>
          <cell r="E1626" t="str">
            <v>Biomass</v>
          </cell>
          <cell r="G1626" t="str">
            <v>NA</v>
          </cell>
          <cell r="H1626" t="str">
            <v>Merchant Unregulated</v>
          </cell>
        </row>
        <row r="1627">
          <cell r="D1627" t="str">
            <v>NRG Energy, Inc.</v>
          </cell>
          <cell r="E1627" t="str">
            <v>Coal</v>
          </cell>
          <cell r="G1627">
            <v>178276</v>
          </cell>
          <cell r="H1627" t="str">
            <v>Merchant Unregulated</v>
          </cell>
        </row>
        <row r="1628">
          <cell r="D1628" t="str">
            <v>Southern Company</v>
          </cell>
          <cell r="E1628" t="str">
            <v>Gas</v>
          </cell>
          <cell r="G1628">
            <v>1114385</v>
          </cell>
          <cell r="H1628" t="str">
            <v>Regulated</v>
          </cell>
        </row>
        <row r="1629">
          <cell r="D1629" t="str">
            <v>Chevron Corporation</v>
          </cell>
          <cell r="E1629" t="str">
            <v>Other Nonrenewable</v>
          </cell>
          <cell r="G1629" t="str">
            <v>NA</v>
          </cell>
          <cell r="H1629" t="str">
            <v>Merchant Unregulated</v>
          </cell>
        </row>
        <row r="1630">
          <cell r="D1630" t="str">
            <v>Chevron Corporation</v>
          </cell>
          <cell r="E1630" t="str">
            <v>Gas</v>
          </cell>
          <cell r="G1630" t="str">
            <v>NA</v>
          </cell>
          <cell r="H1630" t="str">
            <v>Merchant Unregulated</v>
          </cell>
        </row>
        <row r="1631">
          <cell r="D1631" t="str">
            <v>Nevada Irrigation District</v>
          </cell>
          <cell r="E1631" t="str">
            <v>Water</v>
          </cell>
          <cell r="G1631" t="str">
            <v>NA</v>
          </cell>
          <cell r="H1631" t="str">
            <v>Merchant Unregulated</v>
          </cell>
        </row>
        <row r="1632">
          <cell r="D1632" t="str">
            <v>New Generation Power, Inc.</v>
          </cell>
          <cell r="E1632" t="str">
            <v>Solar</v>
          </cell>
          <cell r="G1632" t="str">
            <v>NA</v>
          </cell>
          <cell r="H1632" t="str">
            <v>Merchant Unregulated</v>
          </cell>
        </row>
        <row r="1633">
          <cell r="D1633" t="str">
            <v>Wanxiang America Corporation</v>
          </cell>
          <cell r="E1633" t="str">
            <v>Solar</v>
          </cell>
          <cell r="G1633" t="str">
            <v>NA</v>
          </cell>
          <cell r="H1633" t="str">
            <v>Merchant Unregulated</v>
          </cell>
        </row>
        <row r="1634">
          <cell r="D1634" t="str">
            <v>Tennessee Valley Authority</v>
          </cell>
          <cell r="E1634" t="str">
            <v>Water</v>
          </cell>
          <cell r="G1634">
            <v>684111</v>
          </cell>
          <cell r="H1634" t="str">
            <v>Merchant Unregulated</v>
          </cell>
        </row>
        <row r="1635">
          <cell r="D1635" t="str">
            <v>SunEdison, Inc.</v>
          </cell>
          <cell r="E1635" t="str">
            <v>Solar</v>
          </cell>
          <cell r="G1635" t="str">
            <v>NA</v>
          </cell>
          <cell r="H1635" t="str">
            <v>Merchant Unregulated</v>
          </cell>
        </row>
        <row r="1636">
          <cell r="D1636" t="str">
            <v>Fortistar LLC</v>
          </cell>
          <cell r="E1636" t="str">
            <v>Biomass</v>
          </cell>
          <cell r="G1636" t="str">
            <v>NA</v>
          </cell>
          <cell r="H1636" t="str">
            <v>Merchant Unregulated</v>
          </cell>
        </row>
        <row r="1637">
          <cell r="D1637" t="str">
            <v>O'Connell Engineering &amp; Fin Inc</v>
          </cell>
          <cell r="E1637" t="str">
            <v>Water</v>
          </cell>
          <cell r="G1637" t="str">
            <v>NA</v>
          </cell>
          <cell r="H1637" t="str">
            <v>Merchant Unregulated</v>
          </cell>
        </row>
        <row r="1638">
          <cell r="D1638" t="str">
            <v>United States Government</v>
          </cell>
          <cell r="E1638" t="str">
            <v>Water</v>
          </cell>
          <cell r="G1638">
            <v>12480327</v>
          </cell>
          <cell r="H1638" t="str">
            <v>Merchant Unregulated</v>
          </cell>
        </row>
        <row r="1639">
          <cell r="D1639" t="str">
            <v>Rady Children's Hospital</v>
          </cell>
          <cell r="E1639" t="str">
            <v>Gas</v>
          </cell>
          <cell r="G1639" t="str">
            <v>NA</v>
          </cell>
          <cell r="H1639" t="str">
            <v>Merchant Unregulated</v>
          </cell>
        </row>
        <row r="1640">
          <cell r="D1640" t="str">
            <v>Rady Children's Hospital</v>
          </cell>
          <cell r="E1640" t="str">
            <v>Oil</v>
          </cell>
          <cell r="G1640" t="str">
            <v>NA</v>
          </cell>
          <cell r="H1640" t="str">
            <v>Merchant Unregulated</v>
          </cell>
        </row>
        <row r="1641">
          <cell r="D1641" t="str">
            <v>Duke Energy Corporation</v>
          </cell>
          <cell r="E1641" t="str">
            <v>Solar</v>
          </cell>
          <cell r="G1641" t="str">
            <v>NA</v>
          </cell>
          <cell r="H1641" t="str">
            <v>Regulated</v>
          </cell>
        </row>
        <row r="1642">
          <cell r="D1642" t="str">
            <v>Brookfield Americas Infrastructure Fund L.P.</v>
          </cell>
          <cell r="E1642" t="str">
            <v>Water</v>
          </cell>
          <cell r="G1642">
            <v>17471</v>
          </cell>
          <cell r="H1642" t="str">
            <v>Merchant Unregulated</v>
          </cell>
        </row>
        <row r="1643">
          <cell r="D1643" t="str">
            <v>PG&amp;E Corporation</v>
          </cell>
          <cell r="E1643" t="str">
            <v>Water</v>
          </cell>
          <cell r="G1643">
            <v>24013</v>
          </cell>
          <cell r="H1643" t="str">
            <v>Regulated</v>
          </cell>
        </row>
        <row r="1644">
          <cell r="D1644" t="str">
            <v>Inside Passage Electric Cooperative, Inc.</v>
          </cell>
          <cell r="E1644" t="str">
            <v>Oil</v>
          </cell>
          <cell r="G1644" t="str">
            <v>NA</v>
          </cell>
          <cell r="H1644" t="str">
            <v>Merchant Unregulated</v>
          </cell>
        </row>
        <row r="1645">
          <cell r="D1645" t="str">
            <v>Chillicothe Municipal Utils</v>
          </cell>
          <cell r="E1645" t="str">
            <v>Gas</v>
          </cell>
          <cell r="G1645" t="str">
            <v>NA</v>
          </cell>
          <cell r="H1645" t="str">
            <v>Regulated</v>
          </cell>
        </row>
        <row r="1646">
          <cell r="D1646" t="str">
            <v>Chillicothe Municipal Utils</v>
          </cell>
          <cell r="E1646" t="str">
            <v>Oil</v>
          </cell>
          <cell r="G1646" t="str">
            <v>NA</v>
          </cell>
          <cell r="H1646" t="str">
            <v>Regulated</v>
          </cell>
        </row>
        <row r="1647">
          <cell r="D1647" t="str">
            <v>P H Glatfelter Co</v>
          </cell>
          <cell r="E1647" t="str">
            <v>Biomass</v>
          </cell>
          <cell r="G1647">
            <v>481205</v>
          </cell>
          <cell r="H1647" t="str">
            <v>Merchant Unregulated</v>
          </cell>
        </row>
        <row r="1648">
          <cell r="D1648" t="str">
            <v>Manulife Financial Corporation</v>
          </cell>
          <cell r="E1648" t="str">
            <v>Gas</v>
          </cell>
          <cell r="G1648" t="str">
            <v>NA</v>
          </cell>
          <cell r="H1648" t="str">
            <v>Merchant Unregulated</v>
          </cell>
        </row>
        <row r="1649">
          <cell r="D1649" t="str">
            <v>JPMorgan Chase &amp; Co.</v>
          </cell>
          <cell r="E1649" t="str">
            <v>Gas</v>
          </cell>
          <cell r="G1649" t="str">
            <v>NA</v>
          </cell>
          <cell r="H1649" t="str">
            <v>Merchant Unregulated</v>
          </cell>
        </row>
        <row r="1650">
          <cell r="D1650" t="str">
            <v>Freeport-McMoRan Copper &amp; Gold Inc.</v>
          </cell>
          <cell r="E1650" t="str">
            <v>Gas</v>
          </cell>
          <cell r="G1650" t="str">
            <v>NA</v>
          </cell>
          <cell r="H1650" t="str">
            <v>Merchant Unregulated</v>
          </cell>
        </row>
        <row r="1651">
          <cell r="D1651" t="str">
            <v>Morgan Stanley</v>
          </cell>
          <cell r="E1651" t="str">
            <v>Solar</v>
          </cell>
          <cell r="G1651" t="str">
            <v>NA</v>
          </cell>
          <cell r="H1651" t="str">
            <v>Merchant Unregulated</v>
          </cell>
        </row>
        <row r="1652">
          <cell r="D1652" t="str">
            <v>Pinnacle West Capital Corporation</v>
          </cell>
          <cell r="E1652" t="str">
            <v>Solar</v>
          </cell>
          <cell r="G1652">
            <v>6292</v>
          </cell>
          <cell r="H1652" t="str">
            <v>Regulated</v>
          </cell>
        </row>
        <row r="1653">
          <cell r="D1653" t="str">
            <v>Xcel Energy Inc.</v>
          </cell>
          <cell r="E1653" t="str">
            <v>Water</v>
          </cell>
          <cell r="G1653">
            <v>50755</v>
          </cell>
          <cell r="H1653" t="str">
            <v>Regulated</v>
          </cell>
        </row>
        <row r="1654">
          <cell r="D1654" t="str">
            <v>General Electric Company</v>
          </cell>
          <cell r="E1654" t="str">
            <v>Wind</v>
          </cell>
          <cell r="G1654" t="str">
            <v>NA</v>
          </cell>
          <cell r="H1654" t="str">
            <v>Merchant Unregulated</v>
          </cell>
        </row>
        <row r="1655">
          <cell r="D1655" t="str">
            <v>Enel S.p.A.</v>
          </cell>
          <cell r="E1655" t="str">
            <v>Wind</v>
          </cell>
          <cell r="G1655" t="str">
            <v>NA</v>
          </cell>
          <cell r="H1655" t="str">
            <v>Merchant Unregulated</v>
          </cell>
        </row>
        <row r="1656">
          <cell r="D1656" t="str">
            <v>Alaska Power &amp; Telephone Co.</v>
          </cell>
          <cell r="E1656" t="str">
            <v>Oil</v>
          </cell>
          <cell r="G1656" t="str">
            <v>NA</v>
          </cell>
          <cell r="H1656" t="str">
            <v>Merchant Unregulated</v>
          </cell>
        </row>
        <row r="1657">
          <cell r="D1657" t="str">
            <v>Alaska Energy &amp; Resources Company</v>
          </cell>
          <cell r="E1657" t="str">
            <v>Oil</v>
          </cell>
          <cell r="G1657" t="str">
            <v>NA</v>
          </cell>
          <cell r="H1657" t="str">
            <v>Merchant Unregulated</v>
          </cell>
        </row>
        <row r="1658">
          <cell r="D1658" t="str">
            <v>Chittenden Falls Hydro Power Co. Inc.</v>
          </cell>
          <cell r="E1658" t="str">
            <v>Water</v>
          </cell>
          <cell r="G1658" t="str">
            <v>NA</v>
          </cell>
          <cell r="H1658" t="str">
            <v>Merchant Unregulated</v>
          </cell>
        </row>
        <row r="1659">
          <cell r="D1659" t="str">
            <v>Ascend Performance Materials LLC</v>
          </cell>
          <cell r="E1659" t="str">
            <v>Other Nonrenewable</v>
          </cell>
          <cell r="G1659" t="str">
            <v>NA</v>
          </cell>
          <cell r="H1659" t="str">
            <v>Merchant Unregulated</v>
          </cell>
        </row>
        <row r="1660">
          <cell r="D1660" t="str">
            <v>NRG Energy, Inc.</v>
          </cell>
          <cell r="E1660" t="str">
            <v>Gas</v>
          </cell>
          <cell r="G1660" t="str">
            <v>NA</v>
          </cell>
          <cell r="H1660" t="str">
            <v>Merchant Unregulated</v>
          </cell>
        </row>
        <row r="1661">
          <cell r="D1661" t="str">
            <v>Berkshire Hathaway Inc.</v>
          </cell>
          <cell r="E1661" t="str">
            <v>Coal</v>
          </cell>
          <cell r="G1661">
            <v>2321070</v>
          </cell>
          <cell r="H1661" t="str">
            <v>Regulated</v>
          </cell>
        </row>
        <row r="1662">
          <cell r="D1662" t="str">
            <v>Pinnacle West Capital Corporation</v>
          </cell>
          <cell r="E1662" t="str">
            <v>Coal</v>
          </cell>
          <cell r="G1662">
            <v>4400460</v>
          </cell>
          <cell r="H1662" t="str">
            <v>Regulated</v>
          </cell>
        </row>
        <row r="1663">
          <cell r="D1663" t="str">
            <v>MidAmerican Energy Holdings Company</v>
          </cell>
          <cell r="E1663" t="str">
            <v>Coal</v>
          </cell>
          <cell r="G1663">
            <v>263329</v>
          </cell>
          <cell r="H1663" t="str">
            <v>Regulated</v>
          </cell>
        </row>
        <row r="1664">
          <cell r="D1664" t="str">
            <v>Associated Electric Cooperative Inc.</v>
          </cell>
          <cell r="E1664" t="str">
            <v>Gas</v>
          </cell>
          <cell r="G1664">
            <v>3229287</v>
          </cell>
          <cell r="H1664" t="str">
            <v>Merchant Unregulated</v>
          </cell>
        </row>
        <row r="1665">
          <cell r="D1665" t="str">
            <v>Korean East-West Power Co., Ltd.</v>
          </cell>
          <cell r="E1665" t="str">
            <v>Gas</v>
          </cell>
          <cell r="G1665" t="str">
            <v>NA</v>
          </cell>
          <cell r="H1665" t="str">
            <v>Merchant Unregulated</v>
          </cell>
        </row>
        <row r="1666">
          <cell r="D1666" t="str">
            <v>Akeida Capital Management, LLC</v>
          </cell>
          <cell r="E1666" t="str">
            <v>Biomass</v>
          </cell>
          <cell r="G1666" t="str">
            <v>NA</v>
          </cell>
          <cell r="H1666" t="str">
            <v>Merchant Unregulated</v>
          </cell>
        </row>
        <row r="1667">
          <cell r="D1667" t="str">
            <v>Calpine Corporation</v>
          </cell>
          <cell r="E1667" t="str">
            <v>Oil</v>
          </cell>
          <cell r="G1667" t="str">
            <v>NA</v>
          </cell>
          <cell r="H1667" t="str">
            <v>Merchant Unregulated</v>
          </cell>
        </row>
        <row r="1668">
          <cell r="D1668" t="str">
            <v>Emera Incorporated</v>
          </cell>
          <cell r="E1668" t="str">
            <v>Water</v>
          </cell>
          <cell r="G1668" t="str">
            <v>NA</v>
          </cell>
          <cell r="H1668" t="str">
            <v>Merchant Unregulated</v>
          </cell>
        </row>
        <row r="1669">
          <cell r="D1669" t="str">
            <v>Algonquin Power &amp; Utilities Corp.</v>
          </cell>
          <cell r="E1669" t="str">
            <v>Water</v>
          </cell>
          <cell r="G1669" t="str">
            <v>NA</v>
          </cell>
          <cell r="H1669" t="str">
            <v>Merchant Unregulated</v>
          </cell>
        </row>
        <row r="1670">
          <cell r="D1670" t="str">
            <v>Exelon Corporation</v>
          </cell>
          <cell r="E1670" t="str">
            <v>Wind</v>
          </cell>
          <cell r="G1670" t="str">
            <v>NA</v>
          </cell>
          <cell r="H1670" t="str">
            <v>Merchant Unregulated</v>
          </cell>
        </row>
        <row r="1671">
          <cell r="D1671" t="str">
            <v>Individual Owner</v>
          </cell>
          <cell r="E1671" t="str">
            <v>Wind</v>
          </cell>
          <cell r="G1671" t="str">
            <v>NA</v>
          </cell>
          <cell r="H1671" t="str">
            <v>Merchant Unregulated</v>
          </cell>
        </row>
        <row r="1672">
          <cell r="D1672" t="str">
            <v>Exelon Corporation</v>
          </cell>
          <cell r="E1672" t="str">
            <v>Wind</v>
          </cell>
          <cell r="G1672" t="str">
            <v>NA</v>
          </cell>
          <cell r="H1672" t="str">
            <v>Merchant Unregulated</v>
          </cell>
        </row>
        <row r="1673">
          <cell r="D1673" t="str">
            <v>Steven L. Christoffer</v>
          </cell>
          <cell r="E1673" t="str">
            <v>Wind</v>
          </cell>
          <cell r="G1673" t="str">
            <v>NA</v>
          </cell>
          <cell r="H1673" t="str">
            <v>Merchant Unregulated</v>
          </cell>
        </row>
        <row r="1674">
          <cell r="D1674" t="str">
            <v>Exelon Corporation</v>
          </cell>
          <cell r="E1674" t="str">
            <v>Wind</v>
          </cell>
          <cell r="G1674" t="str">
            <v>NA</v>
          </cell>
          <cell r="H1674" t="str">
            <v>Merchant Unregulated</v>
          </cell>
        </row>
        <row r="1675">
          <cell r="D1675" t="str">
            <v>Steven L. Christoffer</v>
          </cell>
          <cell r="E1675" t="str">
            <v>Wind</v>
          </cell>
          <cell r="G1675" t="str">
            <v>NA</v>
          </cell>
          <cell r="H1675" t="str">
            <v>Merchant Unregulated</v>
          </cell>
        </row>
        <row r="1676">
          <cell r="D1676" t="str">
            <v>Exelon Corporation</v>
          </cell>
          <cell r="E1676" t="str">
            <v>Wind</v>
          </cell>
          <cell r="G1676" t="str">
            <v>NA</v>
          </cell>
          <cell r="H1676" t="str">
            <v>Merchant Unregulated</v>
          </cell>
        </row>
        <row r="1677">
          <cell r="D1677" t="str">
            <v>Individual Owner</v>
          </cell>
          <cell r="E1677" t="str">
            <v>Wind</v>
          </cell>
          <cell r="G1677" t="str">
            <v>NA</v>
          </cell>
          <cell r="H1677" t="str">
            <v>Merchant Unregulated</v>
          </cell>
        </row>
        <row r="1678">
          <cell r="D1678" t="str">
            <v>NV Energy, Inc.</v>
          </cell>
          <cell r="E1678" t="str">
            <v>Gas</v>
          </cell>
          <cell r="G1678">
            <v>6371049</v>
          </cell>
          <cell r="H1678" t="str">
            <v>Regulated</v>
          </cell>
        </row>
        <row r="1679">
          <cell r="D1679" t="str">
            <v>SunEdison, Inc.</v>
          </cell>
          <cell r="E1679" t="str">
            <v>Solar</v>
          </cell>
          <cell r="G1679" t="str">
            <v>NA</v>
          </cell>
          <cell r="H1679" t="str">
            <v>Merchant Unregulated</v>
          </cell>
        </row>
        <row r="1680">
          <cell r="D1680" t="str">
            <v>Goldman Sachs Group, Inc.</v>
          </cell>
          <cell r="E1680" t="str">
            <v>Solar</v>
          </cell>
          <cell r="G1680" t="str">
            <v>NA</v>
          </cell>
          <cell r="H1680" t="str">
            <v>Merchant Unregulated</v>
          </cell>
        </row>
        <row r="1681">
          <cell r="D1681" t="str">
            <v>SunEdison, Inc.</v>
          </cell>
          <cell r="E1681" t="str">
            <v>Solar</v>
          </cell>
          <cell r="G1681" t="str">
            <v>NA</v>
          </cell>
          <cell r="H1681" t="str">
            <v>Merchant Unregulated</v>
          </cell>
        </row>
        <row r="1682">
          <cell r="D1682" t="str">
            <v>Wellhead Electric Company Inc.</v>
          </cell>
          <cell r="E1682" t="str">
            <v>Gas</v>
          </cell>
          <cell r="G1682" t="str">
            <v>NA</v>
          </cell>
          <cell r="H1682" t="str">
            <v>Merchant Unregulated</v>
          </cell>
        </row>
        <row r="1683">
          <cell r="D1683" t="str">
            <v>SunEdison, Inc.</v>
          </cell>
          <cell r="E1683" t="str">
            <v>Solar</v>
          </cell>
          <cell r="G1683" t="str">
            <v>NA</v>
          </cell>
          <cell r="H1683" t="str">
            <v>Merchant Unregulated</v>
          </cell>
        </row>
        <row r="1684">
          <cell r="D1684" t="str">
            <v>Manassas City of</v>
          </cell>
          <cell r="E1684" t="str">
            <v>Oil</v>
          </cell>
          <cell r="G1684" t="str">
            <v>NA</v>
          </cell>
          <cell r="H1684" t="str">
            <v>Regulated</v>
          </cell>
        </row>
        <row r="1685">
          <cell r="D1685" t="str">
            <v>Waste Management, Inc.</v>
          </cell>
          <cell r="E1685" t="str">
            <v>Biomass</v>
          </cell>
          <cell r="G1685" t="str">
            <v>NA</v>
          </cell>
          <cell r="H1685" t="str">
            <v>Merchant Unregulated</v>
          </cell>
        </row>
        <row r="1686">
          <cell r="D1686" t="str">
            <v>CII Carbon LLC</v>
          </cell>
          <cell r="E1686" t="str">
            <v>Coal</v>
          </cell>
          <cell r="G1686" t="str">
            <v>NA</v>
          </cell>
          <cell r="H1686" t="str">
            <v>Merchant Unregulated</v>
          </cell>
        </row>
        <row r="1687">
          <cell r="D1687" t="str">
            <v>Turner Enterprises, Inc.</v>
          </cell>
          <cell r="E1687" t="str">
            <v>Solar</v>
          </cell>
          <cell r="G1687">
            <v>6992</v>
          </cell>
          <cell r="H1687" t="str">
            <v>Merchant Unregulated</v>
          </cell>
        </row>
        <row r="1688">
          <cell r="D1688" t="str">
            <v>Southern Company</v>
          </cell>
          <cell r="E1688" t="str">
            <v>Solar</v>
          </cell>
          <cell r="G1688">
            <v>62929</v>
          </cell>
          <cell r="H1688" t="str">
            <v>Merchant Unregulated</v>
          </cell>
        </row>
        <row r="1689">
          <cell r="D1689" t="str">
            <v>Sumitomo Corporation</v>
          </cell>
          <cell r="E1689" t="str">
            <v>Wind</v>
          </cell>
          <cell r="G1689">
            <v>138064</v>
          </cell>
          <cell r="H1689" t="str">
            <v>Merchant Unregulated</v>
          </cell>
        </row>
        <row r="1690">
          <cell r="D1690" t="str">
            <v>Duke Energy Corporation</v>
          </cell>
          <cell r="E1690" t="str">
            <v>Wind</v>
          </cell>
          <cell r="G1690">
            <v>138064</v>
          </cell>
          <cell r="H1690" t="str">
            <v>Merchant Unregulated</v>
          </cell>
        </row>
        <row r="1691">
          <cell r="D1691" t="str">
            <v>Mid-Kansas Electric Company, LLC</v>
          </cell>
          <cell r="E1691" t="str">
            <v>Gas</v>
          </cell>
          <cell r="G1691" t="str">
            <v>NA</v>
          </cell>
          <cell r="H1691" t="str">
            <v>Merchant Unregulated</v>
          </cell>
        </row>
        <row r="1692">
          <cell r="D1692" t="str">
            <v>Sunflower Electric Power Corporation</v>
          </cell>
          <cell r="E1692" t="str">
            <v>Gas</v>
          </cell>
          <cell r="G1692" t="str">
            <v>NA</v>
          </cell>
          <cell r="H1692" t="str">
            <v>Merchant Unregulated</v>
          </cell>
        </row>
        <row r="1693">
          <cell r="D1693" t="str">
            <v>NextEra Energy, Inc.</v>
          </cell>
          <cell r="E1693" t="str">
            <v>Wind</v>
          </cell>
          <cell r="G1693">
            <v>24965</v>
          </cell>
          <cell r="H1693" t="str">
            <v>Merchant Unregulated</v>
          </cell>
        </row>
        <row r="1694">
          <cell r="D1694" t="str">
            <v>Competitive Power Ventures Holdings, LLC</v>
          </cell>
          <cell r="E1694" t="str">
            <v>Wind</v>
          </cell>
          <cell r="G1694" t="str">
            <v>NA</v>
          </cell>
          <cell r="H1694" t="str">
            <v>Merchant Unregulated</v>
          </cell>
        </row>
        <row r="1695">
          <cell r="D1695" t="str">
            <v>Melink Corporation</v>
          </cell>
          <cell r="E1695" t="str">
            <v>Solar</v>
          </cell>
          <cell r="G1695" t="str">
            <v>NA</v>
          </cell>
          <cell r="H1695" t="str">
            <v>Merchant Unregulated</v>
          </cell>
        </row>
        <row r="1696">
          <cell r="D1696" t="str">
            <v>Cinnamon Bay LLC</v>
          </cell>
          <cell r="E1696" t="str">
            <v>Biomass</v>
          </cell>
          <cell r="G1696" t="str">
            <v>NA</v>
          </cell>
          <cell r="H1696" t="str">
            <v>Merchant Unregulated</v>
          </cell>
        </row>
        <row r="1697">
          <cell r="D1697" t="str">
            <v>A-Tech Group (Hong Kong) Co., Ltd.</v>
          </cell>
          <cell r="E1697" t="str">
            <v>Wind</v>
          </cell>
          <cell r="G1697">
            <v>23</v>
          </cell>
          <cell r="H1697" t="str">
            <v>Merchant Unregulated</v>
          </cell>
        </row>
        <row r="1698">
          <cell r="D1698" t="str">
            <v>Rachee (HongKong) Limited</v>
          </cell>
          <cell r="E1698" t="str">
            <v>Wind</v>
          </cell>
          <cell r="G1698">
            <v>23</v>
          </cell>
          <cell r="H1698" t="str">
            <v>Merchant Unregulated</v>
          </cell>
        </row>
        <row r="1699">
          <cell r="D1699" t="str">
            <v>Exelon Corporation</v>
          </cell>
          <cell r="E1699" t="str">
            <v>Wind</v>
          </cell>
          <cell r="G1699" t="str">
            <v>NA</v>
          </cell>
          <cell r="H1699" t="str">
            <v>Merchant Unregulated</v>
          </cell>
        </row>
        <row r="1700">
          <cell r="D1700" t="str">
            <v>Petroleos de Venezuela S.A.</v>
          </cell>
          <cell r="E1700" t="str">
            <v>Other Nonrenewable</v>
          </cell>
          <cell r="G1700">
            <v>201549</v>
          </cell>
          <cell r="H1700" t="str">
            <v>Merchant Unregulated</v>
          </cell>
        </row>
        <row r="1701">
          <cell r="D1701" t="str">
            <v>Albany City of OR</v>
          </cell>
          <cell r="E1701" t="str">
            <v>Water</v>
          </cell>
          <cell r="G1701" t="str">
            <v>NA</v>
          </cell>
          <cell r="H1701" t="str">
            <v>Merchant Unregulated</v>
          </cell>
        </row>
        <row r="1702">
          <cell r="D1702" t="str">
            <v>Dike City of</v>
          </cell>
          <cell r="E1702" t="str">
            <v>Oil</v>
          </cell>
          <cell r="G1702" t="str">
            <v>NA</v>
          </cell>
          <cell r="H1702" t="str">
            <v>Regulated</v>
          </cell>
        </row>
        <row r="1703">
          <cell r="D1703" t="str">
            <v>Methane Power Inc.</v>
          </cell>
          <cell r="E1703" t="str">
            <v>Biomass</v>
          </cell>
          <cell r="G1703" t="str">
            <v>NA</v>
          </cell>
          <cell r="H1703" t="str">
            <v>Merchant Unregulated</v>
          </cell>
        </row>
        <row r="1704">
          <cell r="D1704" t="str">
            <v>Hastings City Of, MN</v>
          </cell>
          <cell r="E1704" t="str">
            <v>Water</v>
          </cell>
          <cell r="G1704" t="str">
            <v>NA</v>
          </cell>
          <cell r="H1704" t="str">
            <v>Merchant Unregulated</v>
          </cell>
        </row>
        <row r="1705">
          <cell r="D1705" t="str">
            <v>Industry Metrolink PV 1, LLC</v>
          </cell>
          <cell r="E1705" t="str">
            <v>Solar</v>
          </cell>
          <cell r="G1705" t="str">
            <v>NA</v>
          </cell>
          <cell r="H1705" t="str">
            <v>Merchant Unregulated</v>
          </cell>
        </row>
        <row r="1706">
          <cell r="D1706" t="str">
            <v>Alpha Technologies, Inc.</v>
          </cell>
          <cell r="E1706" t="str">
            <v>Solar</v>
          </cell>
          <cell r="G1706" t="str">
            <v>NA</v>
          </cell>
          <cell r="H1706" t="str">
            <v>Merchant Unregulated</v>
          </cell>
        </row>
        <row r="1707">
          <cell r="D1707" t="str">
            <v>Marceline City of</v>
          </cell>
          <cell r="E1707" t="str">
            <v>Oil</v>
          </cell>
          <cell r="G1707" t="str">
            <v>NA</v>
          </cell>
          <cell r="H1707" t="str">
            <v>Regulated</v>
          </cell>
        </row>
        <row r="1708">
          <cell r="D1708" t="str">
            <v>Palo Alto City of</v>
          </cell>
          <cell r="E1708" t="str">
            <v>Gas</v>
          </cell>
          <cell r="G1708" t="str">
            <v>NA</v>
          </cell>
          <cell r="H1708" t="str">
            <v>Merchant Unregulated</v>
          </cell>
        </row>
        <row r="1709">
          <cell r="D1709" t="str">
            <v>Salisbury City of</v>
          </cell>
          <cell r="E1709" t="str">
            <v>Oil</v>
          </cell>
          <cell r="G1709" t="str">
            <v>NA</v>
          </cell>
          <cell r="H1709" t="str">
            <v>Regulated</v>
          </cell>
        </row>
        <row r="1710">
          <cell r="D1710" t="str">
            <v>Santa Ana City of</v>
          </cell>
          <cell r="E1710" t="str">
            <v>Water</v>
          </cell>
          <cell r="G1710" t="str">
            <v>NA</v>
          </cell>
          <cell r="H1710" t="str">
            <v>Merchant Unregulated</v>
          </cell>
        </row>
        <row r="1711">
          <cell r="D1711" t="str">
            <v>Seneca City of SC</v>
          </cell>
          <cell r="E1711" t="str">
            <v>Oil</v>
          </cell>
          <cell r="G1711" t="str">
            <v>NA</v>
          </cell>
          <cell r="H1711" t="str">
            <v>Regulated</v>
          </cell>
        </row>
        <row r="1712">
          <cell r="D1712" t="str">
            <v>Watertown City of NY</v>
          </cell>
          <cell r="E1712" t="str">
            <v>Water</v>
          </cell>
          <cell r="G1712" t="str">
            <v>NA</v>
          </cell>
          <cell r="H1712" t="str">
            <v>Regulated</v>
          </cell>
        </row>
        <row r="1713">
          <cell r="D1713" t="str">
            <v>Milliken &amp; Company</v>
          </cell>
          <cell r="E1713" t="str">
            <v>Oil</v>
          </cell>
          <cell r="G1713">
            <v>311</v>
          </cell>
          <cell r="H1713" t="str">
            <v>Regulated</v>
          </cell>
        </row>
        <row r="1714">
          <cell r="D1714" t="str">
            <v>Harrisonburg City of</v>
          </cell>
          <cell r="E1714" t="str">
            <v>Gas</v>
          </cell>
          <cell r="G1714" t="str">
            <v>NA</v>
          </cell>
          <cell r="H1714" t="str">
            <v>Regulated</v>
          </cell>
        </row>
        <row r="1715">
          <cell r="D1715" t="str">
            <v>IDACORP, Inc.</v>
          </cell>
          <cell r="E1715" t="str">
            <v>Water</v>
          </cell>
          <cell r="G1715">
            <v>464505</v>
          </cell>
          <cell r="H1715" t="str">
            <v>Regulated</v>
          </cell>
        </row>
        <row r="1716">
          <cell r="D1716" t="str">
            <v>United States Steel Corporation</v>
          </cell>
          <cell r="E1716" t="str">
            <v>Other Nonrenewable</v>
          </cell>
          <cell r="G1716">
            <v>131344</v>
          </cell>
          <cell r="H1716" t="str">
            <v>Merchant Unregulated</v>
          </cell>
        </row>
        <row r="1717">
          <cell r="D1717" t="str">
            <v>Renewable World Energies, LLC</v>
          </cell>
          <cell r="E1717" t="str">
            <v>Water</v>
          </cell>
          <cell r="G1717" t="str">
            <v>NA</v>
          </cell>
          <cell r="H1717" t="str">
            <v>Merchant Unregulated</v>
          </cell>
        </row>
        <row r="1718">
          <cell r="D1718" t="str">
            <v>Waste Management, Inc.</v>
          </cell>
          <cell r="E1718" t="str">
            <v>Biomass</v>
          </cell>
          <cell r="G1718" t="str">
            <v>NA</v>
          </cell>
          <cell r="H1718" t="str">
            <v>Merchant Unregulated</v>
          </cell>
        </row>
        <row r="1719">
          <cell r="D1719" t="str">
            <v>United States Government</v>
          </cell>
          <cell r="E1719" t="str">
            <v>Water</v>
          </cell>
          <cell r="G1719">
            <v>12366</v>
          </cell>
          <cell r="H1719" t="str">
            <v>Merchant Unregulated</v>
          </cell>
        </row>
        <row r="1720">
          <cell r="D1720" t="str">
            <v>United States Government</v>
          </cell>
          <cell r="E1720" t="str">
            <v>Water</v>
          </cell>
          <cell r="G1720">
            <v>11633</v>
          </cell>
          <cell r="H1720" t="str">
            <v>Merchant Unregulated</v>
          </cell>
        </row>
        <row r="1721">
          <cell r="D1721" t="str">
            <v>NorthWestern Corporation</v>
          </cell>
          <cell r="E1721" t="str">
            <v>Oil</v>
          </cell>
          <cell r="G1721">
            <v>-68</v>
          </cell>
          <cell r="H1721" t="str">
            <v>Regulated</v>
          </cell>
        </row>
        <row r="1722">
          <cell r="D1722" t="str">
            <v>NV Energy, Inc.</v>
          </cell>
          <cell r="E1722" t="str">
            <v>Gas</v>
          </cell>
          <cell r="G1722">
            <v>469240</v>
          </cell>
          <cell r="H1722" t="str">
            <v>Regulated</v>
          </cell>
        </row>
        <row r="1723">
          <cell r="D1723" t="str">
            <v>NV Energy, Inc.</v>
          </cell>
          <cell r="E1723" t="str">
            <v>Gas</v>
          </cell>
          <cell r="G1723">
            <v>83791</v>
          </cell>
          <cell r="H1723" t="str">
            <v>Regulated</v>
          </cell>
        </row>
        <row r="1724">
          <cell r="D1724" t="str">
            <v>Gaz Métro Limited Partnership</v>
          </cell>
          <cell r="E1724" t="str">
            <v>Water</v>
          </cell>
          <cell r="G1724" t="str">
            <v>NA</v>
          </cell>
          <cell r="H1724" t="str">
            <v>Regulated</v>
          </cell>
        </row>
        <row r="1725">
          <cell r="D1725" t="str">
            <v>EP Minerals</v>
          </cell>
          <cell r="E1725" t="str">
            <v>Gas</v>
          </cell>
          <cell r="G1725" t="str">
            <v>NA</v>
          </cell>
          <cell r="H1725" t="str">
            <v>Merchant Unregulated</v>
          </cell>
        </row>
        <row r="1726">
          <cell r="D1726" t="str">
            <v>NV Energy, Inc.</v>
          </cell>
          <cell r="E1726" t="str">
            <v>Solar</v>
          </cell>
          <cell r="G1726">
            <v>192</v>
          </cell>
          <cell r="H1726" t="str">
            <v>Regulated</v>
          </cell>
        </row>
        <row r="1727">
          <cell r="D1727" t="str">
            <v>Southern Nevada Water Authority</v>
          </cell>
          <cell r="E1727" t="str">
            <v>Solar</v>
          </cell>
          <cell r="G1727" t="str">
            <v>NA</v>
          </cell>
          <cell r="H1727" t="str">
            <v>Merchant Unregulated</v>
          </cell>
        </row>
        <row r="1728">
          <cell r="D1728" t="str">
            <v>Clark University</v>
          </cell>
          <cell r="E1728" t="str">
            <v>Gas</v>
          </cell>
          <cell r="G1728" t="str">
            <v>NA</v>
          </cell>
          <cell r="H1728" t="str">
            <v>Merchant Unregulated</v>
          </cell>
        </row>
        <row r="1729">
          <cell r="D1729" t="str">
            <v>Hoosier Energy Rural Electric Co-op Inc.</v>
          </cell>
          <cell r="E1729" t="str">
            <v>Biomass</v>
          </cell>
          <cell r="G1729" t="str">
            <v>NA</v>
          </cell>
          <cell r="H1729" t="str">
            <v>Merchant Unregulated</v>
          </cell>
        </row>
        <row r="1730">
          <cell r="D1730" t="str">
            <v>Hollingworth &amp; Vose Co</v>
          </cell>
          <cell r="E1730" t="str">
            <v>Water</v>
          </cell>
          <cell r="G1730" t="str">
            <v>NA</v>
          </cell>
          <cell r="H1730" t="str">
            <v>Merchant Unregulated</v>
          </cell>
        </row>
        <row r="1731">
          <cell r="D1731" t="str">
            <v>Hollingworth &amp; Vose Co</v>
          </cell>
          <cell r="E1731" t="str">
            <v>Water</v>
          </cell>
          <cell r="G1731" t="str">
            <v>NA</v>
          </cell>
          <cell r="H1731" t="str">
            <v>Merchant Unregulated</v>
          </cell>
        </row>
        <row r="1732">
          <cell r="D1732" t="str">
            <v>SunEdison, Inc.</v>
          </cell>
          <cell r="E1732" t="str">
            <v>Solar</v>
          </cell>
          <cell r="G1732" t="str">
            <v>NA</v>
          </cell>
          <cell r="H1732" t="str">
            <v>Merchant Unregulated</v>
          </cell>
        </row>
        <row r="1733">
          <cell r="D1733" t="str">
            <v>Wolverine Power Marketing Cooperative</v>
          </cell>
          <cell r="E1733" t="str">
            <v>Gas</v>
          </cell>
          <cell r="G1733" t="str">
            <v>NA</v>
          </cell>
          <cell r="H1733" t="str">
            <v>Merchant Unregulated</v>
          </cell>
        </row>
        <row r="1734">
          <cell r="D1734" t="str">
            <v>Presque Isle Electric &amp; Gas Coop</v>
          </cell>
          <cell r="E1734" t="str">
            <v>Gas</v>
          </cell>
          <cell r="G1734" t="str">
            <v>NA</v>
          </cell>
          <cell r="H1734" t="str">
            <v>Merchant Unregulated</v>
          </cell>
        </row>
        <row r="1735">
          <cell r="D1735" t="str">
            <v>Midwest Energy Cooperative</v>
          </cell>
          <cell r="E1735" t="str">
            <v>Gas</v>
          </cell>
          <cell r="G1735" t="str">
            <v>NA</v>
          </cell>
          <cell r="H1735" t="str">
            <v>Merchant Unregulated</v>
          </cell>
        </row>
        <row r="1736">
          <cell r="D1736" t="str">
            <v>HomeWorks Tri-County Electric Cooperative</v>
          </cell>
          <cell r="E1736" t="str">
            <v>Gas</v>
          </cell>
          <cell r="G1736" t="str">
            <v>NA</v>
          </cell>
          <cell r="H1736" t="str">
            <v>Merchant Unregulated</v>
          </cell>
        </row>
        <row r="1737">
          <cell r="D1737" t="str">
            <v>Great Lakes Energy Cooperative</v>
          </cell>
          <cell r="E1737" t="str">
            <v>Gas</v>
          </cell>
          <cell r="G1737" t="str">
            <v>NA</v>
          </cell>
          <cell r="H1737" t="str">
            <v>Merchant Unregulated</v>
          </cell>
        </row>
        <row r="1738">
          <cell r="D1738" t="str">
            <v>Spartan Renewable Energy, Inc.</v>
          </cell>
          <cell r="E1738" t="str">
            <v>Gas</v>
          </cell>
          <cell r="G1738" t="str">
            <v>NA</v>
          </cell>
          <cell r="H1738" t="str">
            <v>Merchant Unregulated</v>
          </cell>
        </row>
        <row r="1739">
          <cell r="D1739" t="str">
            <v>Cherryland Electric Cooperative Inc.</v>
          </cell>
          <cell r="E1739" t="str">
            <v>Gas</v>
          </cell>
          <cell r="G1739" t="str">
            <v>NA</v>
          </cell>
          <cell r="H1739" t="str">
            <v>Merchant Unregulated</v>
          </cell>
        </row>
        <row r="1740">
          <cell r="D1740" t="str">
            <v>Wolverine Power Marketing Cooperative</v>
          </cell>
          <cell r="E1740" t="str">
            <v>Gas</v>
          </cell>
          <cell r="G1740" t="str">
            <v>NA</v>
          </cell>
          <cell r="H1740" t="str">
            <v>Merchant Unregulated</v>
          </cell>
        </row>
        <row r="1741">
          <cell r="D1741" t="str">
            <v>Presque Isle Electric &amp; Gas Coop</v>
          </cell>
          <cell r="E1741" t="str">
            <v>Gas</v>
          </cell>
          <cell r="G1741" t="str">
            <v>NA</v>
          </cell>
          <cell r="H1741" t="str">
            <v>Merchant Unregulated</v>
          </cell>
        </row>
        <row r="1742">
          <cell r="D1742" t="str">
            <v>Midwest Energy Cooperative</v>
          </cell>
          <cell r="E1742" t="str">
            <v>Gas</v>
          </cell>
          <cell r="G1742" t="str">
            <v>NA</v>
          </cell>
          <cell r="H1742" t="str">
            <v>Merchant Unregulated</v>
          </cell>
        </row>
        <row r="1743">
          <cell r="D1743" t="str">
            <v>HomeWorks Tri-County Electric Cooperative</v>
          </cell>
          <cell r="E1743" t="str">
            <v>Gas</v>
          </cell>
          <cell r="G1743" t="str">
            <v>NA</v>
          </cell>
          <cell r="H1743" t="str">
            <v>Merchant Unregulated</v>
          </cell>
        </row>
        <row r="1744">
          <cell r="D1744" t="str">
            <v>Great Lakes Energy Cooperative</v>
          </cell>
          <cell r="E1744" t="str">
            <v>Gas</v>
          </cell>
          <cell r="G1744" t="str">
            <v>NA</v>
          </cell>
          <cell r="H1744" t="str">
            <v>Merchant Unregulated</v>
          </cell>
        </row>
        <row r="1745">
          <cell r="D1745" t="str">
            <v>Spartan Renewable Energy, Inc.</v>
          </cell>
          <cell r="E1745" t="str">
            <v>Gas</v>
          </cell>
          <cell r="G1745" t="str">
            <v>NA</v>
          </cell>
          <cell r="H1745" t="str">
            <v>Merchant Unregulated</v>
          </cell>
        </row>
        <row r="1746">
          <cell r="D1746" t="str">
            <v>Cherryland Electric Cooperative Inc.</v>
          </cell>
          <cell r="E1746" t="str">
            <v>Gas</v>
          </cell>
          <cell r="G1746" t="str">
            <v>NA</v>
          </cell>
          <cell r="H1746" t="str">
            <v>Merchant Unregulated</v>
          </cell>
        </row>
        <row r="1747">
          <cell r="D1747" t="str">
            <v>ALLETE, Inc.</v>
          </cell>
          <cell r="E1747" t="str">
            <v>Coal</v>
          </cell>
          <cell r="G1747">
            <v>6587613</v>
          </cell>
          <cell r="H1747" t="str">
            <v>Regulated</v>
          </cell>
        </row>
        <row r="1748">
          <cell r="D1748" t="str">
            <v>WPPI Energy</v>
          </cell>
          <cell r="E1748" t="str">
            <v>Coal</v>
          </cell>
          <cell r="G1748">
            <v>673064</v>
          </cell>
          <cell r="H1748" t="str">
            <v>Regulated</v>
          </cell>
        </row>
        <row r="1749">
          <cell r="D1749" t="str">
            <v>WPPI Energy</v>
          </cell>
          <cell r="E1749" t="str">
            <v>Oil</v>
          </cell>
          <cell r="G1749">
            <v>0</v>
          </cell>
          <cell r="H1749" t="str">
            <v>Regulated</v>
          </cell>
        </row>
        <row r="1750">
          <cell r="D1750" t="str">
            <v>ALLETE, Inc.</v>
          </cell>
          <cell r="E1750" t="str">
            <v>Oil</v>
          </cell>
          <cell r="G1750">
            <v>0</v>
          </cell>
          <cell r="H1750" t="str">
            <v>Regulated</v>
          </cell>
        </row>
        <row r="1751">
          <cell r="D1751" t="str">
            <v>Clay Center City of</v>
          </cell>
          <cell r="E1751" t="str">
            <v>Gas</v>
          </cell>
          <cell r="G1751" t="str">
            <v>NA</v>
          </cell>
          <cell r="H1751" t="str">
            <v>Regulated</v>
          </cell>
        </row>
        <row r="1752">
          <cell r="D1752" t="str">
            <v>Clay Center City of</v>
          </cell>
          <cell r="E1752" t="str">
            <v>Gas</v>
          </cell>
          <cell r="G1752" t="str">
            <v>NA</v>
          </cell>
          <cell r="H1752" t="str">
            <v>Regulated</v>
          </cell>
        </row>
        <row r="1753">
          <cell r="D1753" t="str">
            <v>Golden Triangle Regional Solid Waste Management Authority</v>
          </cell>
          <cell r="E1753" t="str">
            <v>Biomass</v>
          </cell>
          <cell r="G1753" t="str">
            <v>NA</v>
          </cell>
          <cell r="H1753" t="str">
            <v>Merchant Unregulated</v>
          </cell>
        </row>
        <row r="1754">
          <cell r="D1754" t="str">
            <v>American Electric Power Company, Inc.</v>
          </cell>
          <cell r="E1754" t="str">
            <v>Water</v>
          </cell>
          <cell r="G1754">
            <v>201510</v>
          </cell>
          <cell r="H1754" t="str">
            <v>Regulated</v>
          </cell>
        </row>
        <row r="1755">
          <cell r="D1755" t="str">
            <v>Clear Air Force Station</v>
          </cell>
          <cell r="E1755" t="str">
            <v>Coal</v>
          </cell>
          <cell r="G1755" t="str">
            <v>NA</v>
          </cell>
          <cell r="H1755" t="str">
            <v>Merchant Unregulated</v>
          </cell>
        </row>
        <row r="1756">
          <cell r="D1756" t="str">
            <v>Calpine Corporation</v>
          </cell>
          <cell r="E1756" t="str">
            <v>Gas</v>
          </cell>
          <cell r="G1756">
            <v>515034</v>
          </cell>
          <cell r="H1756" t="str">
            <v>Merchant Unregulated</v>
          </cell>
        </row>
        <row r="1757">
          <cell r="D1757" t="str">
            <v>IDACORP, Inc.</v>
          </cell>
          <cell r="E1757" t="str">
            <v>Water</v>
          </cell>
          <cell r="G1757">
            <v>16883</v>
          </cell>
          <cell r="H1757" t="str">
            <v>Regulated</v>
          </cell>
        </row>
        <row r="1758">
          <cell r="D1758" t="str">
            <v>Berkshire Hathaway Inc.</v>
          </cell>
          <cell r="E1758" t="str">
            <v>Water</v>
          </cell>
          <cell r="G1758">
            <v>45529</v>
          </cell>
          <cell r="H1758" t="str">
            <v>Regulated</v>
          </cell>
        </row>
        <row r="1759">
          <cell r="D1759" t="str">
            <v>MidAmerican Energy Holdings Company</v>
          </cell>
          <cell r="E1759" t="str">
            <v>Water</v>
          </cell>
          <cell r="G1759">
            <v>5172</v>
          </cell>
          <cell r="H1759" t="str">
            <v>Regulated</v>
          </cell>
        </row>
        <row r="1760">
          <cell r="D1760" t="str">
            <v>Berkshire Hathaway Inc.</v>
          </cell>
          <cell r="E1760" t="str">
            <v>Water</v>
          </cell>
          <cell r="G1760">
            <v>48629</v>
          </cell>
          <cell r="H1760" t="str">
            <v>Regulated</v>
          </cell>
        </row>
        <row r="1761">
          <cell r="D1761" t="str">
            <v>MidAmerican Energy Holdings Company</v>
          </cell>
          <cell r="E1761" t="str">
            <v>Water</v>
          </cell>
          <cell r="G1761">
            <v>5524</v>
          </cell>
          <cell r="H1761" t="str">
            <v>Regulated</v>
          </cell>
        </row>
        <row r="1762">
          <cell r="D1762" t="str">
            <v>Riverside City of</v>
          </cell>
          <cell r="E1762" t="str">
            <v>Gas</v>
          </cell>
          <cell r="G1762" t="str">
            <v>NA</v>
          </cell>
          <cell r="H1762" t="str">
            <v>Regulated</v>
          </cell>
        </row>
        <row r="1763">
          <cell r="D1763" t="str">
            <v>Taunton City of</v>
          </cell>
          <cell r="E1763" t="str">
            <v>Other Nonrenewable</v>
          </cell>
          <cell r="G1763">
            <v>82722</v>
          </cell>
          <cell r="H1763" t="str">
            <v>Regulated</v>
          </cell>
        </row>
        <row r="1764">
          <cell r="D1764" t="str">
            <v>Taunton City of</v>
          </cell>
          <cell r="E1764" t="str">
            <v>Oil</v>
          </cell>
          <cell r="G1764">
            <v>1086</v>
          </cell>
          <cell r="H1764" t="str">
            <v>Regulated</v>
          </cell>
        </row>
        <row r="1765">
          <cell r="D1765" t="str">
            <v>Emera Incorporated</v>
          </cell>
          <cell r="E1765" t="str">
            <v>Water</v>
          </cell>
          <cell r="G1765" t="str">
            <v>NA</v>
          </cell>
          <cell r="H1765" t="str">
            <v>Merchant Unregulated</v>
          </cell>
        </row>
        <row r="1766">
          <cell r="D1766" t="str">
            <v>Algonquin Power &amp; Utilities Corp.</v>
          </cell>
          <cell r="E1766" t="str">
            <v>Water</v>
          </cell>
          <cell r="G1766" t="str">
            <v>NA</v>
          </cell>
          <cell r="H1766" t="str">
            <v>Merchant Unregulated</v>
          </cell>
        </row>
        <row r="1767">
          <cell r="D1767" t="str">
            <v>American Municipal Power, Inc.</v>
          </cell>
          <cell r="E1767" t="str">
            <v>Oil</v>
          </cell>
          <cell r="G1767" t="str">
            <v>NA</v>
          </cell>
          <cell r="H1767" t="str">
            <v>Merchant Unregulated</v>
          </cell>
        </row>
        <row r="1768">
          <cell r="D1768" t="str">
            <v>Southern Company</v>
          </cell>
          <cell r="E1768" t="str">
            <v>Gas</v>
          </cell>
          <cell r="G1768">
            <v>1832</v>
          </cell>
          <cell r="H1768" t="str">
            <v>Merchant Unregulated</v>
          </cell>
        </row>
        <row r="1769">
          <cell r="D1769" t="str">
            <v>ArcelorMittal</v>
          </cell>
          <cell r="E1769" t="str">
            <v>Other Nonrenewable</v>
          </cell>
          <cell r="G1769" t="str">
            <v>NA</v>
          </cell>
          <cell r="H1769" t="str">
            <v>Merchant Unregulated</v>
          </cell>
        </row>
        <row r="1770">
          <cell r="D1770" t="str">
            <v>United States Sugar Corporation</v>
          </cell>
          <cell r="E1770" t="str">
            <v>Biomass</v>
          </cell>
          <cell r="G1770" t="str">
            <v>NA</v>
          </cell>
          <cell r="H1770" t="str">
            <v>Merchant Unregulated</v>
          </cell>
        </row>
        <row r="1771">
          <cell r="D1771" t="str">
            <v>Duke Energy Corporation</v>
          </cell>
          <cell r="E1771" t="str">
            <v>Coal</v>
          </cell>
          <cell r="G1771">
            <v>1181769</v>
          </cell>
          <cell r="H1771" t="str">
            <v>Regulated</v>
          </cell>
        </row>
        <row r="1772">
          <cell r="D1772" t="str">
            <v>Cliffside Mills, LLC</v>
          </cell>
          <cell r="E1772" t="str">
            <v>Water</v>
          </cell>
          <cell r="G1772" t="str">
            <v>NA</v>
          </cell>
          <cell r="H1772" t="str">
            <v>Merchant Unregulated</v>
          </cell>
        </row>
        <row r="1773">
          <cell r="D1773" t="str">
            <v>Sunflower Electric Power Corporation</v>
          </cell>
          <cell r="E1773" t="str">
            <v>Gas</v>
          </cell>
          <cell r="G1773" t="str">
            <v>NA</v>
          </cell>
          <cell r="H1773" t="str">
            <v>Merchant Unregulated</v>
          </cell>
        </row>
        <row r="1774">
          <cell r="D1774" t="str">
            <v>Converse Energy Inc</v>
          </cell>
          <cell r="E1774" t="str">
            <v>Water</v>
          </cell>
          <cell r="G1774" t="str">
            <v>NA</v>
          </cell>
          <cell r="H1774" t="str">
            <v>Merchant Unregulated</v>
          </cell>
        </row>
        <row r="1775">
          <cell r="D1775" t="str">
            <v>Sunflower Electric Power Corporation</v>
          </cell>
          <cell r="E1775" t="str">
            <v>Oil</v>
          </cell>
          <cell r="G1775" t="str">
            <v>NA</v>
          </cell>
          <cell r="H1775" t="str">
            <v>Merchant Unregulated</v>
          </cell>
        </row>
        <row r="1776">
          <cell r="D1776" t="str">
            <v>SunEdison, Inc.</v>
          </cell>
          <cell r="E1776" t="str">
            <v>Solar</v>
          </cell>
          <cell r="G1776" t="str">
            <v>NA</v>
          </cell>
          <cell r="H1776" t="str">
            <v>Merchant Unregulated</v>
          </cell>
        </row>
        <row r="1777">
          <cell r="D1777" t="str">
            <v>SunEdison, Inc.</v>
          </cell>
          <cell r="E1777" t="str">
            <v>Solar</v>
          </cell>
          <cell r="G1777" t="str">
            <v>NA</v>
          </cell>
          <cell r="H1777" t="str">
            <v>Merchant Unregulated</v>
          </cell>
        </row>
        <row r="1778">
          <cell r="D1778" t="str">
            <v>Wolverine Power Marketing Cooperative</v>
          </cell>
          <cell r="E1778" t="str">
            <v>Coal</v>
          </cell>
          <cell r="G1778">
            <v>56481</v>
          </cell>
          <cell r="H1778" t="str">
            <v>Regulated</v>
          </cell>
        </row>
        <row r="1779">
          <cell r="D1779" t="str">
            <v>Presque Isle Electric &amp; Gas Coop</v>
          </cell>
          <cell r="E1779" t="str">
            <v>Coal</v>
          </cell>
          <cell r="G1779">
            <v>56481</v>
          </cell>
          <cell r="H1779" t="str">
            <v>Regulated</v>
          </cell>
        </row>
        <row r="1780">
          <cell r="D1780" t="str">
            <v>Midwest Energy Cooperative</v>
          </cell>
          <cell r="E1780" t="str">
            <v>Coal</v>
          </cell>
          <cell r="G1780">
            <v>56481</v>
          </cell>
          <cell r="H1780" t="str">
            <v>Regulated</v>
          </cell>
        </row>
        <row r="1781">
          <cell r="D1781" t="str">
            <v>HomeWorks Tri-County Electric Cooperative</v>
          </cell>
          <cell r="E1781" t="str">
            <v>Coal</v>
          </cell>
          <cell r="G1781">
            <v>56481</v>
          </cell>
          <cell r="H1781" t="str">
            <v>Regulated</v>
          </cell>
        </row>
        <row r="1782">
          <cell r="D1782" t="str">
            <v>Great Lakes Energy Cooperative</v>
          </cell>
          <cell r="E1782" t="str">
            <v>Coal</v>
          </cell>
          <cell r="G1782">
            <v>56481</v>
          </cell>
          <cell r="H1782" t="str">
            <v>Regulated</v>
          </cell>
        </row>
        <row r="1783">
          <cell r="D1783" t="str">
            <v>Spartan Renewable Energy, Inc.</v>
          </cell>
          <cell r="E1783" t="str">
            <v>Coal</v>
          </cell>
          <cell r="G1783">
            <v>56481</v>
          </cell>
          <cell r="H1783" t="str">
            <v>Regulated</v>
          </cell>
        </row>
        <row r="1784">
          <cell r="D1784" t="str">
            <v>Cherryland Electric Cooperative Inc.</v>
          </cell>
          <cell r="E1784" t="str">
            <v>Coal</v>
          </cell>
          <cell r="G1784">
            <v>56481</v>
          </cell>
          <cell r="H1784" t="str">
            <v>Regulated</v>
          </cell>
        </row>
        <row r="1785">
          <cell r="D1785" t="str">
            <v>Buckeye Power, Inc.</v>
          </cell>
          <cell r="E1785" t="str">
            <v>Coal</v>
          </cell>
          <cell r="G1785">
            <v>1070211</v>
          </cell>
          <cell r="H1785" t="str">
            <v>Regulated</v>
          </cell>
        </row>
        <row r="1786">
          <cell r="D1786" t="str">
            <v>FirstEnergy Corp.</v>
          </cell>
          <cell r="E1786" t="str">
            <v>Coal</v>
          </cell>
          <cell r="G1786">
            <v>288364</v>
          </cell>
          <cell r="H1786" t="str">
            <v>Regulated</v>
          </cell>
        </row>
        <row r="1787">
          <cell r="D1787" t="str">
            <v>FirstEnergy Corp.</v>
          </cell>
          <cell r="E1787" t="str">
            <v>Coal</v>
          </cell>
          <cell r="G1787">
            <v>178964</v>
          </cell>
          <cell r="H1787" t="str">
            <v>Regulated</v>
          </cell>
        </row>
        <row r="1788">
          <cell r="D1788" t="str">
            <v>Vectren Corporation</v>
          </cell>
          <cell r="E1788" t="str">
            <v>Coal</v>
          </cell>
          <cell r="G1788">
            <v>89184</v>
          </cell>
          <cell r="H1788" t="str">
            <v>Regulated</v>
          </cell>
        </row>
        <row r="1789">
          <cell r="D1789" t="str">
            <v>PPL Corporation</v>
          </cell>
          <cell r="E1789" t="str">
            <v>Coal</v>
          </cell>
          <cell r="G1789">
            <v>334739</v>
          </cell>
          <cell r="H1789" t="str">
            <v>Regulated</v>
          </cell>
        </row>
        <row r="1790">
          <cell r="D1790" t="str">
            <v>Duke Energy Corporation</v>
          </cell>
          <cell r="E1790" t="str">
            <v>Coal</v>
          </cell>
          <cell r="G1790">
            <v>535106</v>
          </cell>
          <cell r="H1790" t="str">
            <v>Regulated</v>
          </cell>
        </row>
        <row r="1791">
          <cell r="D1791" t="str">
            <v>American Electric Power Company, Inc.</v>
          </cell>
          <cell r="E1791" t="str">
            <v>Coal</v>
          </cell>
          <cell r="G1791">
            <v>1184962</v>
          </cell>
          <cell r="H1791" t="str">
            <v>Regulated</v>
          </cell>
        </row>
        <row r="1792">
          <cell r="D1792" t="str">
            <v>FirstEnergy Corp.</v>
          </cell>
          <cell r="E1792" t="str">
            <v>Coal</v>
          </cell>
          <cell r="G1792">
            <v>29133</v>
          </cell>
          <cell r="H1792" t="str">
            <v>Regulated</v>
          </cell>
        </row>
        <row r="1793">
          <cell r="D1793" t="str">
            <v>American Electric Power Company, Inc.</v>
          </cell>
          <cell r="E1793" t="str">
            <v>Coal</v>
          </cell>
          <cell r="G1793">
            <v>466731</v>
          </cell>
          <cell r="H1793" t="str">
            <v>Regulated</v>
          </cell>
        </row>
        <row r="1794">
          <cell r="D1794" t="str">
            <v>American Electric Power Company, Inc.</v>
          </cell>
          <cell r="E1794" t="str">
            <v>Coal</v>
          </cell>
          <cell r="G1794">
            <v>932868</v>
          </cell>
          <cell r="H1794" t="str">
            <v>Regulated</v>
          </cell>
        </row>
        <row r="1795">
          <cell r="D1795" t="str">
            <v>PPL Corporation</v>
          </cell>
          <cell r="E1795" t="str">
            <v>Coal</v>
          </cell>
          <cell r="G1795">
            <v>148641</v>
          </cell>
          <cell r="H1795" t="str">
            <v>Regulated</v>
          </cell>
        </row>
        <row r="1796">
          <cell r="D1796" t="str">
            <v>AES Corporation</v>
          </cell>
          <cell r="E1796" t="str">
            <v>Coal</v>
          </cell>
          <cell r="G1796">
            <v>291335</v>
          </cell>
          <cell r="H1796" t="str">
            <v>Regulated</v>
          </cell>
        </row>
        <row r="1797">
          <cell r="D1797" t="str">
            <v>American Electric Power Company, Inc.</v>
          </cell>
          <cell r="E1797" t="str">
            <v>Coal</v>
          </cell>
          <cell r="G1797">
            <v>805094</v>
          </cell>
          <cell r="H1797" t="str">
            <v>Regulated</v>
          </cell>
        </row>
        <row r="1798">
          <cell r="D1798" t="str">
            <v>Archer-Daniels-Midland Company</v>
          </cell>
          <cell r="E1798" t="str">
            <v>Coal</v>
          </cell>
          <cell r="G1798" t="str">
            <v>NA</v>
          </cell>
          <cell r="H1798" t="str">
            <v>Merchant Unregulated</v>
          </cell>
        </row>
        <row r="1799">
          <cell r="D1799" t="str">
            <v>Casella Waste Systems, Inc.</v>
          </cell>
          <cell r="E1799" t="str">
            <v>Biomass</v>
          </cell>
          <cell r="G1799" t="str">
            <v>NA</v>
          </cell>
          <cell r="H1799" t="str">
            <v>Merchant Unregulated</v>
          </cell>
        </row>
        <row r="1800">
          <cell r="D1800" t="str">
            <v>Exelon Corporation</v>
          </cell>
          <cell r="E1800" t="str">
            <v>Nuclear</v>
          </cell>
          <cell r="G1800">
            <v>9373726</v>
          </cell>
          <cell r="H1800" t="str">
            <v>Merchant Unregulated</v>
          </cell>
        </row>
        <row r="1801">
          <cell r="D1801" t="str">
            <v>JPMorgan Chase &amp; Co.</v>
          </cell>
          <cell r="E1801" t="str">
            <v>Wind</v>
          </cell>
          <cell r="G1801">
            <v>55958</v>
          </cell>
          <cell r="H1801" t="str">
            <v>Merchant Unregulated</v>
          </cell>
        </row>
        <row r="1802">
          <cell r="D1802" t="str">
            <v>MSD Capital, L.P.</v>
          </cell>
          <cell r="E1802" t="str">
            <v>Wind</v>
          </cell>
          <cell r="G1802">
            <v>83936</v>
          </cell>
          <cell r="H1802" t="str">
            <v>Merchant Unregulated</v>
          </cell>
        </row>
        <row r="1803">
          <cell r="D1803" t="str">
            <v>Noble Power, LLC</v>
          </cell>
          <cell r="E1803" t="str">
            <v>Wind</v>
          </cell>
          <cell r="G1803">
            <v>27644</v>
          </cell>
          <cell r="H1803" t="str">
            <v>Merchant Unregulated</v>
          </cell>
        </row>
        <row r="1804">
          <cell r="D1804" t="str">
            <v>Clinton Village of</v>
          </cell>
          <cell r="E1804" t="str">
            <v>Gas</v>
          </cell>
          <cell r="G1804" t="str">
            <v>NA</v>
          </cell>
          <cell r="H1804" t="str">
            <v>Regulated</v>
          </cell>
        </row>
        <row r="1805">
          <cell r="D1805" t="str">
            <v>Constellation Wines U. S.</v>
          </cell>
          <cell r="E1805" t="str">
            <v>Solar</v>
          </cell>
          <cell r="G1805" t="str">
            <v>NA</v>
          </cell>
          <cell r="H1805" t="str">
            <v>Merchant Unregulated</v>
          </cell>
        </row>
        <row r="1806">
          <cell r="D1806" t="str">
            <v>Dominion Resources, Inc.</v>
          </cell>
          <cell r="E1806" t="str">
            <v>Coal</v>
          </cell>
          <cell r="G1806">
            <v>2200065</v>
          </cell>
          <cell r="H1806" t="str">
            <v>Regulated</v>
          </cell>
        </row>
        <row r="1807">
          <cell r="D1807" t="str">
            <v>Old Dominion Electric Cooperative</v>
          </cell>
          <cell r="E1807" t="str">
            <v>Coal</v>
          </cell>
          <cell r="G1807">
            <v>2200065</v>
          </cell>
          <cell r="H1807" t="str">
            <v>Regulated</v>
          </cell>
        </row>
        <row r="1808">
          <cell r="D1808" t="str">
            <v>Shamrock Utilities LLC</v>
          </cell>
          <cell r="E1808" t="str">
            <v>Water</v>
          </cell>
          <cell r="G1808" t="str">
            <v>NA</v>
          </cell>
          <cell r="H1808" t="str">
            <v>Merchant Unregulated</v>
          </cell>
        </row>
        <row r="1809">
          <cell r="D1809" t="str">
            <v>Fortistar LLC</v>
          </cell>
          <cell r="E1809" t="str">
            <v>Biomass</v>
          </cell>
          <cell r="G1809" t="str">
            <v>NA</v>
          </cell>
          <cell r="H1809" t="str">
            <v>Merchant Unregulated</v>
          </cell>
        </row>
        <row r="1810">
          <cell r="D1810" t="str">
            <v>TBS Properties</v>
          </cell>
          <cell r="E1810" t="str">
            <v>Oil</v>
          </cell>
          <cell r="G1810" t="str">
            <v>NA</v>
          </cell>
          <cell r="H1810" t="str">
            <v>Merchant Unregulated</v>
          </cell>
        </row>
        <row r="1811">
          <cell r="D1811" t="str">
            <v>Co-generation Co</v>
          </cell>
          <cell r="E1811" t="str">
            <v>Biomass</v>
          </cell>
          <cell r="G1811" t="str">
            <v>NA</v>
          </cell>
          <cell r="H1811" t="str">
            <v>Merchant Unregulated</v>
          </cell>
        </row>
        <row r="1812">
          <cell r="D1812" t="str">
            <v>Co-generation Co</v>
          </cell>
          <cell r="E1812" t="str">
            <v>Biomass</v>
          </cell>
          <cell r="G1812" t="str">
            <v>NA</v>
          </cell>
          <cell r="H1812" t="str">
            <v>Merchant Unregulated</v>
          </cell>
        </row>
        <row r="1813">
          <cell r="D1813" t="str">
            <v>Imperial Irrigation District</v>
          </cell>
          <cell r="E1813" t="str">
            <v>Gas</v>
          </cell>
          <cell r="G1813" t="str">
            <v>NA</v>
          </cell>
          <cell r="H1813" t="str">
            <v>Merchant Unregulated</v>
          </cell>
        </row>
        <row r="1814">
          <cell r="D1814" t="str">
            <v>Great River Energy</v>
          </cell>
          <cell r="E1814" t="str">
            <v>Coal</v>
          </cell>
          <cell r="G1814">
            <v>9227879</v>
          </cell>
          <cell r="H1814" t="str">
            <v>Merchant Unregulated</v>
          </cell>
        </row>
        <row r="1815">
          <cell r="D1815" t="str">
            <v>Great River Energy</v>
          </cell>
          <cell r="E1815" t="str">
            <v>Oil</v>
          </cell>
          <cell r="G1815">
            <v>0</v>
          </cell>
          <cell r="H1815" t="str">
            <v>Merchant Unregulated</v>
          </cell>
        </row>
        <row r="1816">
          <cell r="D1816" t="str">
            <v>Aspen Skiing Company, LLC</v>
          </cell>
          <cell r="E1816" t="str">
            <v>Gas</v>
          </cell>
          <cell r="G1816" t="str">
            <v>NA</v>
          </cell>
          <cell r="H1816" t="str">
            <v>Merchant Unregulated</v>
          </cell>
        </row>
        <row r="1817">
          <cell r="D1817" t="str">
            <v>Chevron Corporation</v>
          </cell>
          <cell r="E1817" t="str">
            <v>Gas</v>
          </cell>
          <cell r="G1817" t="str">
            <v>NA</v>
          </cell>
          <cell r="H1817" t="str">
            <v>Merchant Unregulated</v>
          </cell>
        </row>
        <row r="1818">
          <cell r="D1818" t="str">
            <v>Chevron Corporation</v>
          </cell>
          <cell r="E1818" t="str">
            <v>Gas</v>
          </cell>
          <cell r="G1818" t="str">
            <v>NA</v>
          </cell>
          <cell r="H1818" t="str">
            <v>Merchant Unregulated</v>
          </cell>
        </row>
        <row r="1819">
          <cell r="D1819" t="str">
            <v>Chevron Corporation</v>
          </cell>
          <cell r="E1819" t="str">
            <v>Gas</v>
          </cell>
          <cell r="G1819" t="str">
            <v>NA</v>
          </cell>
          <cell r="H1819" t="str">
            <v>Merchant Unregulated</v>
          </cell>
        </row>
        <row r="1820">
          <cell r="D1820" t="str">
            <v>Edison International</v>
          </cell>
          <cell r="E1820" t="str">
            <v>Gas</v>
          </cell>
          <cell r="G1820" t="str">
            <v>NA</v>
          </cell>
          <cell r="H1820" t="str">
            <v>Merchant Unregulated</v>
          </cell>
        </row>
        <row r="1821">
          <cell r="D1821" t="str">
            <v>Royal Dutch Shell plc</v>
          </cell>
          <cell r="E1821" t="str">
            <v>Gas</v>
          </cell>
          <cell r="G1821" t="str">
            <v>NA</v>
          </cell>
          <cell r="H1821" t="str">
            <v>Merchant Unregulated</v>
          </cell>
        </row>
        <row r="1822">
          <cell r="D1822" t="str">
            <v>Exxon Mobil Corporation</v>
          </cell>
          <cell r="E1822" t="str">
            <v>Gas</v>
          </cell>
          <cell r="G1822" t="str">
            <v>NA</v>
          </cell>
          <cell r="H1822" t="str">
            <v>Merchant Unregulated</v>
          </cell>
        </row>
        <row r="1823">
          <cell r="D1823" t="str">
            <v>Chevron Corporation</v>
          </cell>
          <cell r="E1823" t="str">
            <v>Solar</v>
          </cell>
          <cell r="G1823" t="str">
            <v>NA</v>
          </cell>
          <cell r="H1823" t="str">
            <v>Merchant Unregulated</v>
          </cell>
        </row>
        <row r="1824">
          <cell r="D1824" t="str">
            <v>United States Coast Guard Yard Curtis Bay</v>
          </cell>
          <cell r="E1824" t="str">
            <v>Biomass</v>
          </cell>
          <cell r="G1824" t="str">
            <v>NA</v>
          </cell>
          <cell r="H1824" t="str">
            <v>Merchant Unregulated</v>
          </cell>
        </row>
        <row r="1825">
          <cell r="D1825" t="str">
            <v>Carlyle Group L.P.</v>
          </cell>
          <cell r="E1825" t="str">
            <v>Biomass</v>
          </cell>
          <cell r="G1825">
            <v>97813</v>
          </cell>
          <cell r="H1825" t="str">
            <v>Merchant Unregulated</v>
          </cell>
        </row>
        <row r="1826">
          <cell r="D1826" t="str">
            <v>Riverstone Holdings LLC</v>
          </cell>
          <cell r="E1826" t="str">
            <v>Biomass</v>
          </cell>
          <cell r="G1826">
            <v>97813</v>
          </cell>
          <cell r="H1826" t="str">
            <v>Merchant Unregulated</v>
          </cell>
        </row>
        <row r="1827">
          <cell r="D1827" t="str">
            <v>Coastal Community Action Program</v>
          </cell>
          <cell r="E1827" t="str">
            <v>Wind</v>
          </cell>
          <cell r="G1827" t="str">
            <v>NA</v>
          </cell>
          <cell r="H1827" t="str">
            <v>Merchant Unregulated</v>
          </cell>
        </row>
        <row r="1828">
          <cell r="D1828" t="str">
            <v>Montauk Energy Holdings, LLC</v>
          </cell>
          <cell r="E1828" t="str">
            <v>Biomass</v>
          </cell>
          <cell r="G1828" t="str">
            <v>NA</v>
          </cell>
          <cell r="H1828" t="str">
            <v>Merchant Unregulated</v>
          </cell>
        </row>
        <row r="1829">
          <cell r="D1829" t="str">
            <v>Hosken Consolidated Investments Limited</v>
          </cell>
          <cell r="E1829" t="str">
            <v>Biomass</v>
          </cell>
          <cell r="G1829" t="str">
            <v>NA</v>
          </cell>
          <cell r="H1829" t="str">
            <v>Merchant Unregulated</v>
          </cell>
        </row>
        <row r="1830">
          <cell r="D1830" t="str">
            <v>Levan Town Corp</v>
          </cell>
          <cell r="E1830" t="str">
            <v>Water</v>
          </cell>
          <cell r="G1830" t="str">
            <v>NA</v>
          </cell>
          <cell r="H1830" t="str">
            <v>Regulated</v>
          </cell>
        </row>
        <row r="1831">
          <cell r="D1831" t="str">
            <v>Springfield Water and Sewer Commission</v>
          </cell>
          <cell r="E1831" t="str">
            <v>Water</v>
          </cell>
          <cell r="G1831" t="str">
            <v>NA</v>
          </cell>
          <cell r="H1831" t="str">
            <v>Merchant Unregulated</v>
          </cell>
        </row>
        <row r="1832">
          <cell r="D1832" t="str">
            <v>Ocean Renewable Power Company, LLC</v>
          </cell>
          <cell r="E1832" t="str">
            <v>Water</v>
          </cell>
          <cell r="G1832" t="str">
            <v>NA</v>
          </cell>
          <cell r="H1832" t="str">
            <v>Merchant Unregulated</v>
          </cell>
        </row>
        <row r="1833">
          <cell r="D1833" t="str">
            <v>Coca-Cola Company</v>
          </cell>
          <cell r="E1833" t="str">
            <v>Gas</v>
          </cell>
          <cell r="G1833" t="str">
            <v>NA</v>
          </cell>
          <cell r="H1833" t="str">
            <v>Merchant Unregulated</v>
          </cell>
        </row>
        <row r="1834">
          <cell r="D1834" t="str">
            <v>PPL Corporation</v>
          </cell>
          <cell r="E1834" t="str">
            <v>Water</v>
          </cell>
          <cell r="G1834" t="str">
            <v>NA</v>
          </cell>
          <cell r="H1834" t="str">
            <v>Merchant Unregulated</v>
          </cell>
        </row>
        <row r="1835">
          <cell r="D1835" t="str">
            <v>Ameren Corporation</v>
          </cell>
          <cell r="E1835" t="str">
            <v>Coal</v>
          </cell>
          <cell r="G1835">
            <v>5060276</v>
          </cell>
          <cell r="H1835" t="str">
            <v>Merchant Unregulated</v>
          </cell>
        </row>
        <row r="1836">
          <cell r="D1836" t="str">
            <v>Coffeyville City of</v>
          </cell>
          <cell r="E1836" t="str">
            <v>Gas</v>
          </cell>
          <cell r="G1836" t="str">
            <v>NA</v>
          </cell>
          <cell r="H1836" t="str">
            <v>Regulated</v>
          </cell>
        </row>
        <row r="1837">
          <cell r="D1837" t="str">
            <v>Coffeyville City of</v>
          </cell>
          <cell r="E1837" t="str">
            <v>Oil</v>
          </cell>
          <cell r="G1837" t="str">
            <v>NA</v>
          </cell>
          <cell r="H1837" t="str">
            <v>Regulated</v>
          </cell>
        </row>
        <row r="1838">
          <cell r="D1838" t="str">
            <v>Power Resources Cooperative</v>
          </cell>
          <cell r="E1838" t="str">
            <v>Biomass</v>
          </cell>
          <cell r="G1838" t="str">
            <v>NA</v>
          </cell>
          <cell r="H1838" t="str">
            <v>Merchant Unregulated</v>
          </cell>
        </row>
        <row r="1839">
          <cell r="D1839" t="str">
            <v>Alaska Power &amp; Telephone Co.</v>
          </cell>
          <cell r="E1839" t="str">
            <v>Oil</v>
          </cell>
          <cell r="G1839" t="str">
            <v>NA</v>
          </cell>
          <cell r="H1839" t="str">
            <v>Merchant Unregulated</v>
          </cell>
        </row>
        <row r="1840">
          <cell r="D1840" t="str">
            <v>Alaska Energy &amp; Resources Company</v>
          </cell>
          <cell r="E1840" t="str">
            <v>Oil</v>
          </cell>
          <cell r="G1840" t="str">
            <v>NA</v>
          </cell>
          <cell r="H1840" t="str">
            <v>Merchant Unregulated</v>
          </cell>
        </row>
        <row r="1841">
          <cell r="D1841" t="str">
            <v>SCANA Corporation</v>
          </cell>
          <cell r="E1841" t="str">
            <v>Coal</v>
          </cell>
          <cell r="G1841">
            <v>579252</v>
          </cell>
          <cell r="H1841" t="str">
            <v>Regulated</v>
          </cell>
        </row>
        <row r="1842">
          <cell r="D1842" t="str">
            <v>University of Arizona</v>
          </cell>
          <cell r="E1842" t="str">
            <v>Gas</v>
          </cell>
          <cell r="G1842" t="str">
            <v>NA</v>
          </cell>
          <cell r="H1842" t="str">
            <v>Merchant Unregulated</v>
          </cell>
        </row>
        <row r="1843">
          <cell r="D1843" t="str">
            <v>Coggon City of</v>
          </cell>
          <cell r="E1843" t="str">
            <v>Oil</v>
          </cell>
          <cell r="G1843" t="str">
            <v>NA</v>
          </cell>
          <cell r="H1843" t="str">
            <v>Regulated</v>
          </cell>
        </row>
        <row r="1844">
          <cell r="D1844" t="str">
            <v>Emera Incorporated</v>
          </cell>
          <cell r="E1844" t="str">
            <v>Wind</v>
          </cell>
          <cell r="G1844">
            <v>36640</v>
          </cell>
          <cell r="H1844" t="str">
            <v>Merchant Unregulated</v>
          </cell>
        </row>
        <row r="1845">
          <cell r="D1845" t="str">
            <v>First Wind Holdings Inc.</v>
          </cell>
          <cell r="E1845" t="str">
            <v>Wind</v>
          </cell>
          <cell r="G1845">
            <v>38135</v>
          </cell>
          <cell r="H1845" t="str">
            <v>Merchant Unregulated</v>
          </cell>
        </row>
        <row r="1846">
          <cell r="D1846" t="str">
            <v>Emera Incorporated</v>
          </cell>
          <cell r="E1846" t="str">
            <v>Wind</v>
          </cell>
          <cell r="G1846">
            <v>16496</v>
          </cell>
          <cell r="H1846" t="str">
            <v>Merchant Unregulated</v>
          </cell>
        </row>
        <row r="1847">
          <cell r="D1847" t="str">
            <v>First Wind Holdings Inc.</v>
          </cell>
          <cell r="E1847" t="str">
            <v>Wind</v>
          </cell>
          <cell r="G1847">
            <v>17169</v>
          </cell>
          <cell r="H1847" t="str">
            <v>Merchant Unregulated</v>
          </cell>
        </row>
        <row r="1848">
          <cell r="D1848" t="str">
            <v>Ameresco Inc.</v>
          </cell>
          <cell r="E1848" t="str">
            <v>Gas</v>
          </cell>
          <cell r="G1848" t="str">
            <v>NA</v>
          </cell>
          <cell r="H1848" t="str">
            <v>Merchant Unregulated</v>
          </cell>
        </row>
        <row r="1849">
          <cell r="D1849" t="str">
            <v>SCANA Corporation</v>
          </cell>
          <cell r="E1849" t="str">
            <v>Gas</v>
          </cell>
          <cell r="G1849">
            <v>4083</v>
          </cell>
          <cell r="H1849" t="str">
            <v>Regulated</v>
          </cell>
        </row>
        <row r="1850">
          <cell r="D1850" t="str">
            <v>Tennessee Valley Authority</v>
          </cell>
          <cell r="E1850" t="str">
            <v>Coal</v>
          </cell>
          <cell r="G1850">
            <v>3364920</v>
          </cell>
          <cell r="H1850" t="str">
            <v>Merchant Unregulated</v>
          </cell>
        </row>
        <row r="1851">
          <cell r="D1851" t="str">
            <v>Tennessee Valley Authority</v>
          </cell>
          <cell r="E1851" t="str">
            <v>Gas</v>
          </cell>
          <cell r="G1851">
            <v>4541</v>
          </cell>
          <cell r="H1851" t="str">
            <v>Merchant Unregulated</v>
          </cell>
        </row>
        <row r="1852">
          <cell r="D1852" t="str">
            <v>Midwest Energy, Inc.</v>
          </cell>
          <cell r="E1852" t="str">
            <v>Gas</v>
          </cell>
          <cell r="G1852">
            <v>686</v>
          </cell>
          <cell r="H1852" t="str">
            <v>Regulated</v>
          </cell>
        </row>
        <row r="1853">
          <cell r="D1853" t="str">
            <v>Colby City of</v>
          </cell>
          <cell r="E1853" t="str">
            <v>Oil</v>
          </cell>
          <cell r="G1853" t="str">
            <v>NA</v>
          </cell>
          <cell r="H1853" t="str">
            <v>Regulated</v>
          </cell>
        </row>
        <row r="1854">
          <cell r="D1854" t="str">
            <v>Gaz Métro Limited Partnership</v>
          </cell>
          <cell r="E1854" t="str">
            <v>Oil</v>
          </cell>
          <cell r="G1854">
            <v>96</v>
          </cell>
          <cell r="H1854" t="str">
            <v>Regulated</v>
          </cell>
        </row>
        <row r="1855">
          <cell r="D1855" t="str">
            <v>Toro Energy of California - SLO, LLC</v>
          </cell>
          <cell r="E1855" t="str">
            <v>Biomass</v>
          </cell>
          <cell r="G1855" t="str">
            <v>NA</v>
          </cell>
          <cell r="H1855" t="str">
            <v>Merchant Unregulated</v>
          </cell>
        </row>
        <row r="1856">
          <cell r="D1856" t="str">
            <v>MetLife Capital Credit L. P.</v>
          </cell>
          <cell r="E1856" t="str">
            <v>Wind</v>
          </cell>
          <cell r="G1856" t="str">
            <v>NA</v>
          </cell>
          <cell r="H1856" t="str">
            <v>Merchant Unregulated</v>
          </cell>
        </row>
        <row r="1857">
          <cell r="D1857" t="str">
            <v>Mountain Air Resources LLC</v>
          </cell>
          <cell r="E1857" t="str">
            <v>Wind</v>
          </cell>
          <cell r="G1857" t="str">
            <v>NA</v>
          </cell>
          <cell r="H1857" t="str">
            <v>Merchant Unregulated</v>
          </cell>
        </row>
        <row r="1858">
          <cell r="D1858" t="str">
            <v>Coldwater Board of Public Utilities</v>
          </cell>
          <cell r="E1858" t="str">
            <v>Gas</v>
          </cell>
          <cell r="G1858" t="str">
            <v>NA</v>
          </cell>
          <cell r="H1858" t="str">
            <v>Regulated</v>
          </cell>
        </row>
        <row r="1859">
          <cell r="D1859" t="str">
            <v>Metropolitan Dist of Hartford</v>
          </cell>
          <cell r="E1859" t="str">
            <v>Water</v>
          </cell>
          <cell r="G1859" t="str">
            <v>NA</v>
          </cell>
          <cell r="H1859" t="str">
            <v>Merchant Unregulated</v>
          </cell>
        </row>
        <row r="1860">
          <cell r="D1860" t="str">
            <v>PPL Corporation</v>
          </cell>
          <cell r="E1860" t="str">
            <v>Biomass</v>
          </cell>
          <cell r="G1860" t="str">
            <v>NA</v>
          </cell>
          <cell r="H1860" t="str">
            <v>Merchant Unregulated</v>
          </cell>
        </row>
        <row r="1861">
          <cell r="D1861" t="str">
            <v>PG&amp;E Corporation</v>
          </cell>
          <cell r="E1861" t="str">
            <v>Water</v>
          </cell>
          <cell r="G1861">
            <v>48961</v>
          </cell>
          <cell r="H1861" t="str">
            <v>Regulated</v>
          </cell>
        </row>
        <row r="1862">
          <cell r="D1862" t="str">
            <v>Holcomb Rock Company</v>
          </cell>
          <cell r="E1862" t="str">
            <v>Water</v>
          </cell>
          <cell r="G1862" t="str">
            <v>NA</v>
          </cell>
          <cell r="H1862" t="str">
            <v>Merchant Unregulated</v>
          </cell>
        </row>
        <row r="1863">
          <cell r="D1863" t="str">
            <v>Sikeston City of</v>
          </cell>
          <cell r="E1863" t="str">
            <v>Oil</v>
          </cell>
          <cell r="G1863" t="str">
            <v>NA</v>
          </cell>
          <cell r="H1863" t="str">
            <v>Regulated</v>
          </cell>
        </row>
        <row r="1864">
          <cell r="D1864" t="str">
            <v>GDF Suez SA</v>
          </cell>
          <cell r="E1864" t="str">
            <v>Coal</v>
          </cell>
          <cell r="G1864">
            <v>5364223</v>
          </cell>
          <cell r="H1864" t="str">
            <v>Merchant Unregulated</v>
          </cell>
        </row>
        <row r="1865">
          <cell r="D1865" t="str">
            <v>DTE Energy Company</v>
          </cell>
          <cell r="E1865" t="str">
            <v>Oil</v>
          </cell>
          <cell r="G1865">
            <v>165</v>
          </cell>
          <cell r="H1865" t="str">
            <v>Regulated</v>
          </cell>
        </row>
        <row r="1866">
          <cell r="D1866" t="str">
            <v>Yuba County Water Agency</v>
          </cell>
          <cell r="E1866" t="str">
            <v>Water</v>
          </cell>
          <cell r="G1866">
            <v>1103485</v>
          </cell>
          <cell r="H1866" t="str">
            <v>Merchant Unregulated</v>
          </cell>
        </row>
        <row r="1867">
          <cell r="D1867" t="str">
            <v>Calaveras County Water District</v>
          </cell>
          <cell r="E1867" t="str">
            <v>Water</v>
          </cell>
          <cell r="G1867">
            <v>304970</v>
          </cell>
          <cell r="H1867" t="str">
            <v>Merchant Unregulated</v>
          </cell>
        </row>
        <row r="1868">
          <cell r="D1868" t="str">
            <v>Collins Hydroelectric Partners</v>
          </cell>
          <cell r="E1868" t="str">
            <v>Water</v>
          </cell>
          <cell r="G1868" t="str">
            <v>NA</v>
          </cell>
          <cell r="H1868" t="str">
            <v>Merchant Unregulated</v>
          </cell>
        </row>
        <row r="1869">
          <cell r="D1869" t="str">
            <v>Collins Pine Co</v>
          </cell>
          <cell r="E1869" t="str">
            <v>Biomass</v>
          </cell>
          <cell r="G1869" t="str">
            <v>NA</v>
          </cell>
          <cell r="H1869" t="str">
            <v>Merchant Unregulated</v>
          </cell>
        </row>
        <row r="1870">
          <cell r="D1870" t="str">
            <v>Cleveland City of OH</v>
          </cell>
          <cell r="E1870" t="str">
            <v>Gas</v>
          </cell>
          <cell r="G1870" t="str">
            <v>NA</v>
          </cell>
          <cell r="H1870" t="str">
            <v>Regulated</v>
          </cell>
        </row>
        <row r="1871">
          <cell r="D1871" t="str">
            <v>Forest City Enterprises, Inc.</v>
          </cell>
          <cell r="E1871" t="str">
            <v>Biomass</v>
          </cell>
          <cell r="G1871" t="str">
            <v>NA</v>
          </cell>
          <cell r="H1871" t="str">
            <v>Merchant Unregulated</v>
          </cell>
        </row>
        <row r="1872">
          <cell r="D1872" t="str">
            <v>Quasar Energy Group</v>
          </cell>
          <cell r="E1872" t="str">
            <v>Biomass</v>
          </cell>
          <cell r="G1872" t="str">
            <v>NA</v>
          </cell>
          <cell r="H1872" t="str">
            <v>Merchant Unregulated</v>
          </cell>
        </row>
        <row r="1873">
          <cell r="D1873" t="str">
            <v>Imperial Holly Corp.</v>
          </cell>
          <cell r="E1873" t="str">
            <v>Gas</v>
          </cell>
          <cell r="G1873" t="str">
            <v>NA</v>
          </cell>
          <cell r="H1873" t="str">
            <v>Merchant Unregulated</v>
          </cell>
        </row>
        <row r="1874">
          <cell r="D1874" t="str">
            <v>Enpower Corp.</v>
          </cell>
          <cell r="E1874" t="str">
            <v>Biomass</v>
          </cell>
          <cell r="G1874" t="str">
            <v>NA</v>
          </cell>
          <cell r="H1874" t="str">
            <v>Merchant Unregulated</v>
          </cell>
        </row>
        <row r="1875">
          <cell r="D1875" t="str">
            <v>EIF Management, LLC</v>
          </cell>
          <cell r="E1875" t="str">
            <v>Biomass</v>
          </cell>
          <cell r="G1875" t="str">
            <v>NA</v>
          </cell>
          <cell r="H1875" t="str">
            <v>Merchant Unregulated</v>
          </cell>
        </row>
        <row r="1876">
          <cell r="D1876" t="str">
            <v>Innovative Energy Systems Inc.</v>
          </cell>
          <cell r="E1876" t="str">
            <v>Biomass</v>
          </cell>
          <cell r="G1876" t="str">
            <v>NA</v>
          </cell>
          <cell r="H1876" t="str">
            <v>Merchant Unregulated</v>
          </cell>
        </row>
        <row r="1877">
          <cell r="D1877" t="str">
            <v>Exelon Corporation</v>
          </cell>
          <cell r="E1877" t="str">
            <v>Gas</v>
          </cell>
          <cell r="G1877">
            <v>1365898</v>
          </cell>
          <cell r="H1877" t="str">
            <v>Merchant Unregulated</v>
          </cell>
        </row>
        <row r="1878">
          <cell r="D1878" t="str">
            <v>GDF Suez SA</v>
          </cell>
          <cell r="E1878" t="str">
            <v>Coal</v>
          </cell>
          <cell r="G1878" t="str">
            <v>NA</v>
          </cell>
          <cell r="H1878" t="str">
            <v>Merchant Unregulated</v>
          </cell>
        </row>
        <row r="1879">
          <cell r="D1879" t="str">
            <v>Iberdrola, S.A.</v>
          </cell>
          <cell r="E1879" t="str">
            <v>Wind</v>
          </cell>
          <cell r="G1879">
            <v>127340</v>
          </cell>
          <cell r="H1879" t="str">
            <v>Merchant Unregulated</v>
          </cell>
        </row>
        <row r="1880">
          <cell r="D1880" t="str">
            <v>Royal Dutch Shell plc</v>
          </cell>
          <cell r="E1880" t="str">
            <v>Wind</v>
          </cell>
          <cell r="G1880">
            <v>127340</v>
          </cell>
          <cell r="H1880" t="str">
            <v>Merchant Unregulated</v>
          </cell>
        </row>
        <row r="1881">
          <cell r="D1881" t="str">
            <v>Alliance Power, Inc.</v>
          </cell>
          <cell r="E1881" t="str">
            <v>Wind</v>
          </cell>
          <cell r="G1881">
            <v>10666</v>
          </cell>
          <cell r="H1881" t="str">
            <v>Merchant Unregulated</v>
          </cell>
        </row>
        <row r="1882">
          <cell r="D1882" t="str">
            <v>General Electric Company</v>
          </cell>
          <cell r="E1882" t="str">
            <v>Wind</v>
          </cell>
          <cell r="G1882">
            <v>10666</v>
          </cell>
          <cell r="H1882" t="str">
            <v>Merchant Unregulated</v>
          </cell>
        </row>
        <row r="1883">
          <cell r="D1883" t="str">
            <v>Colorado Pork, LLC</v>
          </cell>
          <cell r="E1883" t="str">
            <v>Other Nonrenewable</v>
          </cell>
          <cell r="G1883" t="str">
            <v>NA</v>
          </cell>
          <cell r="H1883" t="str">
            <v>Merchant Unregulated</v>
          </cell>
        </row>
        <row r="1884">
          <cell r="D1884" t="str">
            <v>GDF Suez SA</v>
          </cell>
          <cell r="E1884" t="str">
            <v>Other Nonrenewable</v>
          </cell>
          <cell r="G1884" t="str">
            <v>NA</v>
          </cell>
          <cell r="H1884" t="str">
            <v>Merchant Unregulated</v>
          </cell>
        </row>
        <row r="1885">
          <cell r="D1885" t="str">
            <v>NorthWestern Corporation</v>
          </cell>
          <cell r="E1885" t="str">
            <v>Coal</v>
          </cell>
          <cell r="G1885">
            <v>1298607</v>
          </cell>
          <cell r="H1885" t="str">
            <v>Regulated</v>
          </cell>
        </row>
        <row r="1886">
          <cell r="D1886" t="str">
            <v>Berkshire Hathaway Inc.</v>
          </cell>
          <cell r="E1886" t="str">
            <v>Coal</v>
          </cell>
          <cell r="G1886">
            <v>777939</v>
          </cell>
          <cell r="H1886" t="str">
            <v>Regulated</v>
          </cell>
        </row>
        <row r="1887">
          <cell r="D1887" t="str">
            <v>Puget Holdings LLC</v>
          </cell>
          <cell r="E1887" t="str">
            <v>Coal</v>
          </cell>
          <cell r="G1887">
            <v>3960752</v>
          </cell>
          <cell r="H1887" t="str">
            <v>Regulated</v>
          </cell>
        </row>
        <row r="1888">
          <cell r="D1888" t="str">
            <v>Portland General Electric Company</v>
          </cell>
          <cell r="E1888" t="str">
            <v>Coal</v>
          </cell>
          <cell r="G1888">
            <v>1732291</v>
          </cell>
          <cell r="H1888" t="str">
            <v>Regulated</v>
          </cell>
        </row>
        <row r="1889">
          <cell r="D1889" t="str">
            <v>Avista Corporation</v>
          </cell>
          <cell r="E1889" t="str">
            <v>Coal</v>
          </cell>
          <cell r="G1889">
            <v>1298607</v>
          </cell>
          <cell r="H1889" t="str">
            <v>Regulated</v>
          </cell>
        </row>
        <row r="1890">
          <cell r="D1890" t="str">
            <v>MidAmerican Energy Holdings Company</v>
          </cell>
          <cell r="E1890" t="str">
            <v>Coal</v>
          </cell>
          <cell r="G1890">
            <v>88206</v>
          </cell>
          <cell r="H1890" t="str">
            <v>Regulated</v>
          </cell>
        </row>
        <row r="1891">
          <cell r="D1891" t="str">
            <v>PPL Corporation</v>
          </cell>
          <cell r="E1891" t="str">
            <v>Coal</v>
          </cell>
          <cell r="G1891">
            <v>3094604</v>
          </cell>
          <cell r="H1891" t="str">
            <v>Regulated</v>
          </cell>
        </row>
        <row r="1892">
          <cell r="D1892" t="str">
            <v>Colstrip Energy Limited Partnership</v>
          </cell>
          <cell r="E1892" t="str">
            <v>Coal</v>
          </cell>
          <cell r="G1892" t="str">
            <v>NA</v>
          </cell>
          <cell r="H1892" t="str">
            <v>Merchant Unregulated</v>
          </cell>
        </row>
        <row r="1893">
          <cell r="D1893" t="str">
            <v>Brookfield Renewable Energy Partners L.P.</v>
          </cell>
          <cell r="E1893" t="str">
            <v>Water</v>
          </cell>
          <cell r="G1893" t="str">
            <v>NA</v>
          </cell>
          <cell r="H1893" t="str">
            <v>Merchant Unregulated</v>
          </cell>
        </row>
        <row r="1894">
          <cell r="D1894" t="str">
            <v>Brookfield Asset Management Inc.</v>
          </cell>
          <cell r="E1894" t="str">
            <v>Water</v>
          </cell>
          <cell r="G1894" t="str">
            <v>NA</v>
          </cell>
          <cell r="H1894" t="str">
            <v>Merchant Unregulated</v>
          </cell>
        </row>
        <row r="1895">
          <cell r="D1895" t="str">
            <v>Fortistar LLC</v>
          </cell>
          <cell r="E1895" t="str">
            <v>Biomass</v>
          </cell>
          <cell r="G1895" t="str">
            <v>NA</v>
          </cell>
          <cell r="H1895" t="str">
            <v>Merchant Unregulated</v>
          </cell>
        </row>
        <row r="1896">
          <cell r="D1896" t="str">
            <v>Columbia, City of SC</v>
          </cell>
          <cell r="E1896" t="str">
            <v>Water</v>
          </cell>
          <cell r="G1896" t="str">
            <v>NA</v>
          </cell>
          <cell r="H1896" t="str">
            <v>Merchant Unregulated</v>
          </cell>
        </row>
        <row r="1897">
          <cell r="D1897" t="str">
            <v>MGE Energy, Inc.</v>
          </cell>
          <cell r="E1897" t="str">
            <v>Coal</v>
          </cell>
          <cell r="G1897">
            <v>1610446</v>
          </cell>
          <cell r="H1897" t="str">
            <v>Regulated</v>
          </cell>
        </row>
        <row r="1898">
          <cell r="D1898" t="str">
            <v>Integrys Energy Group, Inc.</v>
          </cell>
          <cell r="E1898" t="str">
            <v>Coal</v>
          </cell>
          <cell r="G1898">
            <v>2327826</v>
          </cell>
          <cell r="H1898" t="str">
            <v>Regulated</v>
          </cell>
        </row>
        <row r="1899">
          <cell r="D1899" t="str">
            <v>Alliant Energy Corporation</v>
          </cell>
          <cell r="E1899" t="str">
            <v>Coal</v>
          </cell>
          <cell r="G1899">
            <v>3381936</v>
          </cell>
          <cell r="H1899" t="str">
            <v>Regulated</v>
          </cell>
        </row>
        <row r="1900">
          <cell r="D1900" t="str">
            <v>Columbia City of Missouri</v>
          </cell>
          <cell r="E1900" t="str">
            <v>Gas</v>
          </cell>
          <cell r="G1900" t="str">
            <v>NA</v>
          </cell>
          <cell r="H1900" t="str">
            <v>Regulated</v>
          </cell>
        </row>
        <row r="1901">
          <cell r="D1901" t="str">
            <v>Calpine Corporation</v>
          </cell>
          <cell r="E1901" t="str">
            <v>Gas</v>
          </cell>
          <cell r="G1901">
            <v>51407</v>
          </cell>
          <cell r="H1901" t="str">
            <v>Merchant Unregulated</v>
          </cell>
        </row>
        <row r="1902">
          <cell r="D1902" t="str">
            <v>Columbia Flooring Inc</v>
          </cell>
          <cell r="E1902" t="str">
            <v>Biomass</v>
          </cell>
          <cell r="G1902" t="str">
            <v>NA</v>
          </cell>
          <cell r="H1902" t="str">
            <v>Merchant Unregulated</v>
          </cell>
        </row>
        <row r="1903">
          <cell r="D1903" t="str">
            <v>Energy Northwest</v>
          </cell>
          <cell r="E1903" t="str">
            <v>Nuclear</v>
          </cell>
          <cell r="G1903">
            <v>9333709</v>
          </cell>
          <cell r="H1903" t="str">
            <v>Merchant Unregulated</v>
          </cell>
        </row>
        <row r="1904">
          <cell r="D1904" t="str">
            <v>Columbia City of Missouri</v>
          </cell>
          <cell r="E1904" t="str">
            <v>Oil</v>
          </cell>
          <cell r="G1904" t="str">
            <v>NA</v>
          </cell>
          <cell r="H1904" t="str">
            <v>Regulated</v>
          </cell>
        </row>
        <row r="1905">
          <cell r="D1905" t="str">
            <v>Waste Management, Inc.</v>
          </cell>
          <cell r="E1905" t="str">
            <v>Biomass</v>
          </cell>
          <cell r="G1905" t="str">
            <v>NA</v>
          </cell>
          <cell r="H1905" t="str">
            <v>Merchant Unregulated</v>
          </cell>
        </row>
        <row r="1906">
          <cell r="D1906" t="str">
            <v>Columbia City of Missouri</v>
          </cell>
          <cell r="E1906" t="str">
            <v>Coal</v>
          </cell>
          <cell r="G1906" t="str">
            <v>NA</v>
          </cell>
          <cell r="H1906" t="str">
            <v>Regulated</v>
          </cell>
        </row>
        <row r="1907">
          <cell r="D1907" t="str">
            <v>Columbia City of Missouri</v>
          </cell>
          <cell r="E1907" t="str">
            <v>Gas</v>
          </cell>
          <cell r="G1907" t="str">
            <v>NA</v>
          </cell>
          <cell r="H1907" t="str">
            <v>Regulated</v>
          </cell>
        </row>
        <row r="1908">
          <cell r="D1908" t="str">
            <v>Loup River Public Power District</v>
          </cell>
          <cell r="E1908" t="str">
            <v>Water</v>
          </cell>
          <cell r="G1908" t="str">
            <v>NA</v>
          </cell>
          <cell r="H1908" t="str">
            <v>Regulated</v>
          </cell>
        </row>
        <row r="1909">
          <cell r="D1909" t="str">
            <v>Archer-Daniels-Midland Company</v>
          </cell>
          <cell r="E1909" t="str">
            <v>Coal</v>
          </cell>
          <cell r="G1909" t="str">
            <v>NA</v>
          </cell>
          <cell r="H1909" t="str">
            <v>Merchant Unregulated</v>
          </cell>
        </row>
        <row r="1910">
          <cell r="D1910" t="str">
            <v>Columbus City of OH</v>
          </cell>
          <cell r="E1910" t="str">
            <v>Oil</v>
          </cell>
          <cell r="G1910" t="str">
            <v>NA</v>
          </cell>
          <cell r="H1910" t="str">
            <v>Regulated</v>
          </cell>
        </row>
        <row r="1911">
          <cell r="D1911" t="str">
            <v>Columbus City of OH</v>
          </cell>
          <cell r="E1911" t="str">
            <v>Oil</v>
          </cell>
          <cell r="G1911" t="str">
            <v>NA</v>
          </cell>
          <cell r="H1911" t="str">
            <v>Regulated</v>
          </cell>
        </row>
        <row r="1912">
          <cell r="D1912" t="str">
            <v>Columbus City of OH</v>
          </cell>
          <cell r="E1912" t="str">
            <v>Oil</v>
          </cell>
          <cell r="G1912" t="str">
            <v>NA</v>
          </cell>
          <cell r="H1912" t="str">
            <v>Regulated</v>
          </cell>
        </row>
        <row r="1913">
          <cell r="D1913" t="str">
            <v>Weyerhaeuser Company</v>
          </cell>
          <cell r="E1913" t="str">
            <v>Biomass</v>
          </cell>
          <cell r="G1913">
            <v>473067</v>
          </cell>
          <cell r="H1913" t="str">
            <v>Merchant Unregulated</v>
          </cell>
        </row>
        <row r="1914">
          <cell r="D1914" t="str">
            <v>PG&amp;E Corporation</v>
          </cell>
          <cell r="E1914" t="str">
            <v>Gas</v>
          </cell>
          <cell r="G1914">
            <v>2696864</v>
          </cell>
          <cell r="H1914" t="str">
            <v>Regulated</v>
          </cell>
        </row>
        <row r="1915">
          <cell r="D1915" t="str">
            <v>Exelon Corporation</v>
          </cell>
          <cell r="E1915" t="str">
            <v>Coal</v>
          </cell>
          <cell r="G1915" t="str">
            <v>NA</v>
          </cell>
          <cell r="H1915" t="str">
            <v>Merchant Unregulated</v>
          </cell>
        </row>
        <row r="1916">
          <cell r="D1916" t="str">
            <v>UBS AG</v>
          </cell>
          <cell r="E1916" t="str">
            <v>Coal</v>
          </cell>
          <cell r="G1916" t="str">
            <v>NA</v>
          </cell>
          <cell r="H1916" t="str">
            <v>Merchant Unregulated</v>
          </cell>
        </row>
        <row r="1917">
          <cell r="D1917" t="str">
            <v>Ontario Teachers' Pension Plan Board</v>
          </cell>
          <cell r="E1917" t="str">
            <v>Coal</v>
          </cell>
          <cell r="G1917" t="str">
            <v>NA</v>
          </cell>
          <cell r="H1917" t="str">
            <v>Merchant Unregulated</v>
          </cell>
        </row>
        <row r="1918">
          <cell r="D1918" t="str">
            <v>Holy Cross Electric Assn, Inc</v>
          </cell>
          <cell r="E1918" t="str">
            <v>Coal</v>
          </cell>
          <cell r="G1918">
            <v>395861</v>
          </cell>
          <cell r="H1918" t="str">
            <v>Regulated</v>
          </cell>
        </row>
        <row r="1919">
          <cell r="D1919" t="str">
            <v>Intermountain Rural Elec Assn</v>
          </cell>
          <cell r="E1919" t="str">
            <v>Coal</v>
          </cell>
          <cell r="G1919">
            <v>1237749</v>
          </cell>
          <cell r="H1919" t="str">
            <v>Regulated</v>
          </cell>
        </row>
        <row r="1920">
          <cell r="D1920" t="str">
            <v>Xcel Energy Inc.</v>
          </cell>
          <cell r="E1920" t="str">
            <v>Coal</v>
          </cell>
          <cell r="G1920">
            <v>7487608</v>
          </cell>
          <cell r="H1920" t="str">
            <v>Regulated</v>
          </cell>
        </row>
        <row r="1921">
          <cell r="D1921" t="str">
            <v>American Electric Power Company, Inc.</v>
          </cell>
          <cell r="E1921" t="str">
            <v>Gas</v>
          </cell>
          <cell r="G1921">
            <v>979535</v>
          </cell>
          <cell r="H1921" t="str">
            <v>Regulated</v>
          </cell>
        </row>
        <row r="1922">
          <cell r="D1922" t="str">
            <v>American Electric Power Company, Inc.</v>
          </cell>
          <cell r="E1922" t="str">
            <v>Oil</v>
          </cell>
          <cell r="G1922">
            <v>0</v>
          </cell>
          <cell r="H1922" t="str">
            <v>Regulated</v>
          </cell>
        </row>
        <row r="1923">
          <cell r="D1923" t="str">
            <v>Mitsubishi Heavy Industries, Ltd.</v>
          </cell>
          <cell r="E1923" t="str">
            <v>Nuclear</v>
          </cell>
          <cell r="G1923" t="str">
            <v>NA</v>
          </cell>
          <cell r="H1923" t="str">
            <v>Merchant Unregulated</v>
          </cell>
        </row>
        <row r="1924">
          <cell r="D1924" t="str">
            <v>Texas Energy Future Holdings LP</v>
          </cell>
          <cell r="E1924" t="str">
            <v>Nuclear</v>
          </cell>
          <cell r="G1924">
            <v>19896924</v>
          </cell>
          <cell r="H1924" t="str">
            <v>Merchant Unregulated</v>
          </cell>
        </row>
        <row r="1925">
          <cell r="D1925" t="str">
            <v>Nevada Irrigation District</v>
          </cell>
          <cell r="E1925" t="str">
            <v>Water</v>
          </cell>
          <cell r="G1925" t="str">
            <v>NA</v>
          </cell>
          <cell r="H1925" t="str">
            <v>Merchant Unregulated</v>
          </cell>
        </row>
        <row r="1926">
          <cell r="D1926" t="str">
            <v>Nevada Irrigation District</v>
          </cell>
          <cell r="E1926" t="str">
            <v>Water</v>
          </cell>
          <cell r="G1926" t="str">
            <v>NA</v>
          </cell>
          <cell r="H1926" t="str">
            <v>Merchant Unregulated</v>
          </cell>
        </row>
        <row r="1927">
          <cell r="D1927" t="str">
            <v>Tokyo Electric Power Company</v>
          </cell>
          <cell r="E1927" t="str">
            <v>Wind</v>
          </cell>
          <cell r="G1927">
            <v>54688</v>
          </cell>
          <cell r="H1927" t="str">
            <v>Merchant Unregulated</v>
          </cell>
        </row>
        <row r="1928">
          <cell r="D1928" t="str">
            <v>Infigen Energy Limited</v>
          </cell>
          <cell r="E1928" t="str">
            <v>Wind</v>
          </cell>
          <cell r="G1928">
            <v>54688</v>
          </cell>
          <cell r="H1928" t="str">
            <v>Merchant Unregulated</v>
          </cell>
        </row>
        <row r="1929">
          <cell r="D1929" t="str">
            <v>Kaukauna City of</v>
          </cell>
          <cell r="E1929" t="str">
            <v>Water</v>
          </cell>
          <cell r="G1929" t="str">
            <v>NA</v>
          </cell>
          <cell r="H1929" t="str">
            <v>Regulated</v>
          </cell>
        </row>
        <row r="1930">
          <cell r="D1930" t="str">
            <v>Appleton Coates LLC</v>
          </cell>
          <cell r="E1930" t="str">
            <v>Gas</v>
          </cell>
          <cell r="G1930" t="str">
            <v>NA</v>
          </cell>
          <cell r="H1930" t="str">
            <v>Merchant Unregulated</v>
          </cell>
        </row>
        <row r="1931">
          <cell r="D1931" t="str">
            <v>Integrys Energy Group, Inc.</v>
          </cell>
          <cell r="E1931" t="str">
            <v>Gas</v>
          </cell>
          <cell r="G1931" t="str">
            <v>NA</v>
          </cell>
          <cell r="H1931" t="str">
            <v>Merchant Unregulated</v>
          </cell>
        </row>
        <row r="1932">
          <cell r="D1932" t="str">
            <v>TransCanada Corporation</v>
          </cell>
          <cell r="E1932" t="str">
            <v>Water</v>
          </cell>
          <cell r="G1932">
            <v>304375</v>
          </cell>
          <cell r="H1932" t="str">
            <v>Merchant Unregulated</v>
          </cell>
        </row>
        <row r="1933">
          <cell r="D1933" t="str">
            <v>Los Angeles County</v>
          </cell>
          <cell r="E1933" t="str">
            <v>Biomass</v>
          </cell>
          <cell r="G1933" t="str">
            <v>NA</v>
          </cell>
          <cell r="H1933" t="str">
            <v>Merchant Unregulated</v>
          </cell>
        </row>
        <row r="1934">
          <cell r="D1934" t="str">
            <v>ITOCHU Corporation</v>
          </cell>
          <cell r="E1934" t="str">
            <v>Oil</v>
          </cell>
          <cell r="G1934">
            <v>75457</v>
          </cell>
          <cell r="H1934" t="str">
            <v>Merchant Unregulated</v>
          </cell>
        </row>
        <row r="1935">
          <cell r="D1935" t="str">
            <v>Public Service Enterprise Group Incorporated</v>
          </cell>
          <cell r="E1935" t="str">
            <v>Solar</v>
          </cell>
          <cell r="G1935" t="str">
            <v>NA</v>
          </cell>
          <cell r="H1935" t="str">
            <v>Regulated</v>
          </cell>
        </row>
        <row r="1936">
          <cell r="D1936" t="str">
            <v>Pinnacle West Capital Corporation</v>
          </cell>
          <cell r="E1936" t="str">
            <v>Solar</v>
          </cell>
          <cell r="G1936" t="str">
            <v>NA</v>
          </cell>
          <cell r="H1936" t="str">
            <v>Regulated</v>
          </cell>
        </row>
        <row r="1937">
          <cell r="D1937" t="str">
            <v>Norgaard Turbines</v>
          </cell>
          <cell r="E1937" t="str">
            <v>Wind</v>
          </cell>
          <cell r="G1937">
            <v>1061</v>
          </cell>
          <cell r="H1937" t="str">
            <v>Merchant Unregulated</v>
          </cell>
        </row>
        <row r="1938">
          <cell r="D1938" t="str">
            <v>Edison International</v>
          </cell>
          <cell r="E1938" t="str">
            <v>Wind</v>
          </cell>
          <cell r="G1938">
            <v>104969</v>
          </cell>
          <cell r="H1938" t="str">
            <v>Merchant Unregulated</v>
          </cell>
        </row>
        <row r="1939">
          <cell r="D1939" t="str">
            <v>Juwi GmbH</v>
          </cell>
          <cell r="E1939" t="str">
            <v>Wind</v>
          </cell>
          <cell r="G1939" t="str">
            <v>NA</v>
          </cell>
          <cell r="H1939" t="str">
            <v>Merchant Unregulated</v>
          </cell>
        </row>
        <row r="1940">
          <cell r="D1940" t="str">
            <v>BlackRock NTR Renewable Power Fund (Master) L.P.</v>
          </cell>
          <cell r="E1940" t="str">
            <v>Wind</v>
          </cell>
          <cell r="G1940" t="str">
            <v>NA</v>
          </cell>
          <cell r="H1940" t="str">
            <v>Merchant Unregulated</v>
          </cell>
        </row>
        <row r="1941">
          <cell r="D1941" t="str">
            <v>Community Wind South, LLC</v>
          </cell>
          <cell r="E1941" t="str">
            <v>Wind</v>
          </cell>
          <cell r="G1941" t="str">
            <v>NA</v>
          </cell>
          <cell r="H1941" t="str">
            <v>Merchant Unregulated</v>
          </cell>
        </row>
        <row r="1942">
          <cell r="D1942" t="str">
            <v>Exelon Corporation</v>
          </cell>
          <cell r="E1942" t="str">
            <v>Wind</v>
          </cell>
          <cell r="G1942">
            <v>134179</v>
          </cell>
          <cell r="H1942" t="str">
            <v>Merchant Unregulated</v>
          </cell>
        </row>
        <row r="1943">
          <cell r="D1943" t="str">
            <v>Wisconsin Energy Corporation</v>
          </cell>
          <cell r="E1943" t="str">
            <v>Gas</v>
          </cell>
          <cell r="G1943">
            <v>79821</v>
          </cell>
          <cell r="H1943" t="str">
            <v>Regulated</v>
          </cell>
        </row>
        <row r="1944">
          <cell r="D1944" t="str">
            <v>Waste Management, Inc.</v>
          </cell>
          <cell r="E1944" t="str">
            <v>Biomass</v>
          </cell>
          <cell r="G1944" t="str">
            <v>NA</v>
          </cell>
          <cell r="H1944" t="str">
            <v>Merchant Unregulated</v>
          </cell>
        </row>
        <row r="1945">
          <cell r="D1945" t="str">
            <v>Concord Steam Corporation</v>
          </cell>
          <cell r="E1945" t="str">
            <v>Biomass</v>
          </cell>
          <cell r="G1945" t="str">
            <v>NA</v>
          </cell>
          <cell r="H1945" t="str">
            <v>Merchant Unregulated</v>
          </cell>
        </row>
        <row r="1946">
          <cell r="D1946" t="str">
            <v>Fortistar LLC</v>
          </cell>
          <cell r="E1946" t="str">
            <v>Biomass</v>
          </cell>
          <cell r="G1946" t="str">
            <v>NA</v>
          </cell>
          <cell r="H1946" t="str">
            <v>Merchant Unregulated</v>
          </cell>
        </row>
        <row r="1947">
          <cell r="D1947" t="str">
            <v>Shoe Show, Inc</v>
          </cell>
          <cell r="E1947" t="str">
            <v>Solar</v>
          </cell>
          <cell r="G1947" t="str">
            <v>NA</v>
          </cell>
          <cell r="H1947" t="str">
            <v>Merchant Unregulated</v>
          </cell>
        </row>
        <row r="1948">
          <cell r="D1948" t="str">
            <v>AES Corporation</v>
          </cell>
          <cell r="E1948" t="str">
            <v>Wind</v>
          </cell>
          <cell r="G1948">
            <v>102840</v>
          </cell>
          <cell r="H1948" t="str">
            <v>Merchant Unregulated</v>
          </cell>
        </row>
        <row r="1949">
          <cell r="D1949" t="str">
            <v>NRG Energy, Inc.</v>
          </cell>
          <cell r="E1949" t="str">
            <v>Coal</v>
          </cell>
          <cell r="G1949" t="str">
            <v>NA</v>
          </cell>
          <cell r="H1949" t="str">
            <v>Merchant Unregulated</v>
          </cell>
        </row>
        <row r="1950">
          <cell r="D1950" t="str">
            <v>Exelon Corporation</v>
          </cell>
          <cell r="E1950" t="str">
            <v>Coal</v>
          </cell>
          <cell r="G1950" t="str">
            <v>NA</v>
          </cell>
          <cell r="H1950" t="str">
            <v>Merchant Unregulated</v>
          </cell>
        </row>
        <row r="1951">
          <cell r="D1951" t="str">
            <v>Duquesne Light Holdings, Inc.</v>
          </cell>
          <cell r="E1951" t="str">
            <v>Coal</v>
          </cell>
          <cell r="G1951" t="str">
            <v>NA</v>
          </cell>
          <cell r="H1951" t="str">
            <v>Merchant Unregulated</v>
          </cell>
        </row>
        <row r="1952">
          <cell r="D1952" t="str">
            <v>Exelon Corporation</v>
          </cell>
          <cell r="E1952" t="str">
            <v>Coal</v>
          </cell>
          <cell r="G1952" t="str">
            <v>NA</v>
          </cell>
          <cell r="H1952" t="str">
            <v>Merchant Unregulated</v>
          </cell>
        </row>
        <row r="1953">
          <cell r="D1953" t="str">
            <v>NRG Energy, Inc.</v>
          </cell>
          <cell r="E1953" t="str">
            <v>Coal</v>
          </cell>
          <cell r="G1953" t="str">
            <v>NA</v>
          </cell>
          <cell r="H1953" t="str">
            <v>Merchant Unregulated</v>
          </cell>
        </row>
        <row r="1954">
          <cell r="D1954" t="str">
            <v>PPL Corporation</v>
          </cell>
          <cell r="E1954" t="str">
            <v>Coal</v>
          </cell>
          <cell r="G1954" t="str">
            <v>NA</v>
          </cell>
          <cell r="H1954" t="str">
            <v>Merchant Unregulated</v>
          </cell>
        </row>
        <row r="1955">
          <cell r="D1955" t="str">
            <v>Public Service Enterprise Group Incorporated</v>
          </cell>
          <cell r="E1955" t="str">
            <v>Coal</v>
          </cell>
          <cell r="G1955" t="str">
            <v>NA</v>
          </cell>
          <cell r="H1955" t="str">
            <v>Merchant Unregulated</v>
          </cell>
        </row>
        <row r="1956">
          <cell r="D1956" t="str">
            <v>UGI Corporation</v>
          </cell>
          <cell r="E1956" t="str">
            <v>Coal</v>
          </cell>
          <cell r="G1956" t="str">
            <v>NA</v>
          </cell>
          <cell r="H1956" t="str">
            <v>Merchant Unregulated</v>
          </cell>
        </row>
        <row r="1957">
          <cell r="D1957" t="str">
            <v>Public Service Enterprise Group Incorporated</v>
          </cell>
          <cell r="E1957" t="str">
            <v>Water</v>
          </cell>
          <cell r="G1957" t="str">
            <v>NA</v>
          </cell>
          <cell r="H1957" t="str">
            <v>Merchant Unregulated</v>
          </cell>
        </row>
        <row r="1958">
          <cell r="D1958" t="str">
            <v>Pennsylvania Renewable Resources</v>
          </cell>
          <cell r="E1958" t="str">
            <v>Water</v>
          </cell>
          <cell r="G1958" t="str">
            <v>NA</v>
          </cell>
          <cell r="H1958" t="str">
            <v>Merchant Unregulated</v>
          </cell>
        </row>
        <row r="1959">
          <cell r="D1959" t="str">
            <v>NRG Energy, Inc.</v>
          </cell>
          <cell r="E1959" t="str">
            <v>Oil</v>
          </cell>
          <cell r="G1959" t="str">
            <v>NA</v>
          </cell>
          <cell r="H1959" t="str">
            <v>Merchant Unregulated</v>
          </cell>
        </row>
        <row r="1960">
          <cell r="D1960" t="str">
            <v>Exelon Corporation</v>
          </cell>
          <cell r="E1960" t="str">
            <v>Oil</v>
          </cell>
          <cell r="G1960" t="str">
            <v>NA</v>
          </cell>
          <cell r="H1960" t="str">
            <v>Merchant Unregulated</v>
          </cell>
        </row>
        <row r="1961">
          <cell r="D1961" t="str">
            <v>Duquesne Light Holdings, Inc.</v>
          </cell>
          <cell r="E1961" t="str">
            <v>Oil</v>
          </cell>
          <cell r="G1961" t="str">
            <v>NA</v>
          </cell>
          <cell r="H1961" t="str">
            <v>Merchant Unregulated</v>
          </cell>
        </row>
        <row r="1962">
          <cell r="D1962" t="str">
            <v>Exelon Corporation</v>
          </cell>
          <cell r="E1962" t="str">
            <v>Oil</v>
          </cell>
          <cell r="G1962" t="str">
            <v>NA</v>
          </cell>
          <cell r="H1962" t="str">
            <v>Merchant Unregulated</v>
          </cell>
        </row>
        <row r="1963">
          <cell r="D1963" t="str">
            <v>PPL Corporation</v>
          </cell>
          <cell r="E1963" t="str">
            <v>Oil</v>
          </cell>
          <cell r="G1963" t="str">
            <v>NA</v>
          </cell>
          <cell r="H1963" t="str">
            <v>Merchant Unregulated</v>
          </cell>
        </row>
        <row r="1964">
          <cell r="D1964" t="str">
            <v>NRG Energy, Inc.</v>
          </cell>
          <cell r="E1964" t="str">
            <v>Oil</v>
          </cell>
          <cell r="G1964" t="str">
            <v>NA</v>
          </cell>
          <cell r="H1964" t="str">
            <v>Merchant Unregulated</v>
          </cell>
        </row>
        <row r="1965">
          <cell r="D1965" t="str">
            <v>Public Service Enterprise Group Incorporated</v>
          </cell>
          <cell r="E1965" t="str">
            <v>Oil</v>
          </cell>
          <cell r="G1965" t="str">
            <v>NA</v>
          </cell>
          <cell r="H1965" t="str">
            <v>Merchant Unregulated</v>
          </cell>
        </row>
        <row r="1966">
          <cell r="D1966" t="str">
            <v>UGI Corporation</v>
          </cell>
          <cell r="E1966" t="str">
            <v>Oil</v>
          </cell>
          <cell r="G1966" t="str">
            <v>NA</v>
          </cell>
          <cell r="H1966" t="str">
            <v>Merchant Unregulated</v>
          </cell>
        </row>
        <row r="1967">
          <cell r="D1967" t="str">
            <v>Enel S.p.A.</v>
          </cell>
          <cell r="E1967" t="str">
            <v>Water</v>
          </cell>
          <cell r="G1967" t="str">
            <v>NA</v>
          </cell>
          <cell r="H1967" t="str">
            <v>Merchant Unregulated</v>
          </cell>
        </row>
        <row r="1968">
          <cell r="D1968" t="str">
            <v>American Electric Power Company, Inc.</v>
          </cell>
          <cell r="E1968" t="str">
            <v>Coal</v>
          </cell>
          <cell r="G1968">
            <v>4121799</v>
          </cell>
          <cell r="H1968" t="str">
            <v>Regulated</v>
          </cell>
        </row>
        <row r="1969">
          <cell r="D1969" t="str">
            <v>AES Corporation</v>
          </cell>
          <cell r="E1969" t="str">
            <v>Coal</v>
          </cell>
          <cell r="G1969">
            <v>486859</v>
          </cell>
          <cell r="H1969" t="str">
            <v>Regulated</v>
          </cell>
        </row>
        <row r="1970">
          <cell r="D1970" t="str">
            <v>Duke Energy Corporation</v>
          </cell>
          <cell r="E1970" t="str">
            <v>Coal</v>
          </cell>
          <cell r="G1970">
            <v>1180386</v>
          </cell>
          <cell r="H1970" t="str">
            <v>Regulated</v>
          </cell>
        </row>
        <row r="1971">
          <cell r="D1971" t="str">
            <v>NexGen Energy Partners, LLC</v>
          </cell>
          <cell r="E1971" t="str">
            <v>Wind</v>
          </cell>
          <cell r="G1971" t="str">
            <v>NA</v>
          </cell>
          <cell r="H1971" t="str">
            <v>Merchant Unregulated</v>
          </cell>
        </row>
        <row r="1972">
          <cell r="D1972" t="str">
            <v>DTE Energy Company</v>
          </cell>
          <cell r="E1972" t="str">
            <v>Oil</v>
          </cell>
          <cell r="G1972">
            <v>83</v>
          </cell>
          <cell r="H1972" t="str">
            <v>Regulated</v>
          </cell>
        </row>
        <row r="1973">
          <cell r="D1973" t="str">
            <v>Duke Energy Corporation</v>
          </cell>
          <cell r="E1973" t="str">
            <v>Oil</v>
          </cell>
          <cell r="G1973">
            <v>5</v>
          </cell>
          <cell r="H1973" t="str">
            <v>Regulated</v>
          </cell>
        </row>
        <row r="1974">
          <cell r="D1974" t="str">
            <v>ConocoPhillips Company</v>
          </cell>
          <cell r="E1974" t="str">
            <v>Other Nonrenewable</v>
          </cell>
          <cell r="G1974" t="str">
            <v>NA</v>
          </cell>
          <cell r="H1974" t="str">
            <v>Merchant Unregulated</v>
          </cell>
        </row>
        <row r="1975">
          <cell r="D1975" t="str">
            <v>Exelon Corporation</v>
          </cell>
          <cell r="E1975" t="str">
            <v>Water</v>
          </cell>
          <cell r="G1975">
            <v>1639132</v>
          </cell>
          <cell r="H1975" t="str">
            <v>Merchant Unregulated</v>
          </cell>
        </row>
        <row r="1976">
          <cell r="D1976" t="str">
            <v>Montauk Energy Holdings, LLC</v>
          </cell>
          <cell r="E1976" t="str">
            <v>Biomass</v>
          </cell>
          <cell r="G1976" t="str">
            <v>NA</v>
          </cell>
          <cell r="H1976" t="str">
            <v>Merchant Unregulated</v>
          </cell>
        </row>
        <row r="1977">
          <cell r="D1977" t="str">
            <v>Hosken Consolidated Investments Limited</v>
          </cell>
          <cell r="E1977" t="str">
            <v>Biomass</v>
          </cell>
          <cell r="G1977" t="str">
            <v>NA</v>
          </cell>
          <cell r="H1977" t="str">
            <v>Merchant Unregulated</v>
          </cell>
        </row>
        <row r="1978">
          <cell r="D1978" t="str">
            <v>Conservation Services Group</v>
          </cell>
          <cell r="E1978" t="str">
            <v>Solar</v>
          </cell>
          <cell r="G1978" t="str">
            <v>NA</v>
          </cell>
          <cell r="H1978" t="str">
            <v>Merchant Unregulated</v>
          </cell>
        </row>
        <row r="1979">
          <cell r="D1979" t="str">
            <v>American Electric Power Company, Inc.</v>
          </cell>
          <cell r="E1979" t="str">
            <v>Water</v>
          </cell>
          <cell r="G1979">
            <v>4909</v>
          </cell>
          <cell r="H1979" t="str">
            <v>Regulated</v>
          </cell>
        </row>
        <row r="1980">
          <cell r="D1980" t="str">
            <v>NextEra Energy, Inc.</v>
          </cell>
          <cell r="E1980" t="str">
            <v>Water</v>
          </cell>
          <cell r="G1980" t="str">
            <v>NA</v>
          </cell>
          <cell r="H1980" t="str">
            <v>Merchant Unregulated</v>
          </cell>
        </row>
        <row r="1981">
          <cell r="D1981" t="str">
            <v>Los Angeles Department of Water and Power</v>
          </cell>
          <cell r="E1981" t="str">
            <v>Water</v>
          </cell>
          <cell r="G1981" t="str">
            <v>NA</v>
          </cell>
          <cell r="H1981" t="str">
            <v>Regulated</v>
          </cell>
        </row>
        <row r="1982">
          <cell r="D1982" t="str">
            <v>CMS Energy Corporation</v>
          </cell>
          <cell r="E1982" t="str">
            <v>Water</v>
          </cell>
          <cell r="G1982">
            <v>22867</v>
          </cell>
          <cell r="H1982" t="str">
            <v>Regulated</v>
          </cell>
        </row>
        <row r="1983">
          <cell r="D1983" t="str">
            <v>TransCanada Corporation</v>
          </cell>
          <cell r="E1983" t="str">
            <v>Gas</v>
          </cell>
          <cell r="G1983">
            <v>313996</v>
          </cell>
          <cell r="H1983" t="str">
            <v>Merchant Unregulated</v>
          </cell>
        </row>
        <row r="1984">
          <cell r="D1984" t="str">
            <v>NRG Energy, Inc.</v>
          </cell>
          <cell r="E1984" t="str">
            <v>Gas</v>
          </cell>
          <cell r="G1984" t="str">
            <v>NA</v>
          </cell>
          <cell r="H1984" t="str">
            <v>Merchant Unregulated</v>
          </cell>
        </row>
        <row r="1985">
          <cell r="D1985" t="str">
            <v>NRG Energy, Inc.</v>
          </cell>
          <cell r="E1985" t="str">
            <v>Gas</v>
          </cell>
          <cell r="G1985" t="str">
            <v>NA</v>
          </cell>
          <cell r="H1985" t="str">
            <v>Merchant Unregulated</v>
          </cell>
        </row>
        <row r="1986">
          <cell r="D1986" t="str">
            <v>Coon Rapids City of</v>
          </cell>
          <cell r="E1986" t="str">
            <v>Oil</v>
          </cell>
          <cell r="G1986" t="str">
            <v>NA</v>
          </cell>
          <cell r="H1986" t="str">
            <v>Regulated</v>
          </cell>
        </row>
        <row r="1987">
          <cell r="D1987" t="str">
            <v>V.H. Cooper and Company, Inc.</v>
          </cell>
          <cell r="E1987" t="str">
            <v>Wind</v>
          </cell>
          <cell r="G1987" t="str">
            <v>NA</v>
          </cell>
          <cell r="H1987" t="str">
            <v>Merchant Unregulated</v>
          </cell>
        </row>
        <row r="1988">
          <cell r="D1988" t="str">
            <v>Chugach Electric Association, Inc.</v>
          </cell>
          <cell r="E1988" t="str">
            <v>Water</v>
          </cell>
          <cell r="G1988">
            <v>77589</v>
          </cell>
          <cell r="H1988" t="str">
            <v>Merchant Unregulated</v>
          </cell>
        </row>
        <row r="1989">
          <cell r="D1989" t="str">
            <v>Nebraska Public Power District</v>
          </cell>
          <cell r="E1989" t="str">
            <v>Nuclear</v>
          </cell>
          <cell r="G1989">
            <v>5817276</v>
          </cell>
          <cell r="H1989" t="str">
            <v>Regulated</v>
          </cell>
        </row>
        <row r="1990">
          <cell r="D1990" t="str">
            <v>Integrys Energy Group, Inc.</v>
          </cell>
          <cell r="E1990" t="str">
            <v>Solar</v>
          </cell>
          <cell r="G1990" t="str">
            <v>NA</v>
          </cell>
          <cell r="H1990" t="str">
            <v>Merchant Unregulated</v>
          </cell>
        </row>
        <row r="1991">
          <cell r="D1991" t="str">
            <v>Resolute Forest Products</v>
          </cell>
          <cell r="E1991" t="str">
            <v>Biomass</v>
          </cell>
          <cell r="G1991" t="str">
            <v>NA</v>
          </cell>
          <cell r="H1991" t="str">
            <v>Merchant Unregulated</v>
          </cell>
        </row>
        <row r="1992">
          <cell r="D1992" t="str">
            <v>Berkshire Hathaway Inc.</v>
          </cell>
          <cell r="E1992" t="str">
            <v>Water</v>
          </cell>
          <cell r="G1992">
            <v>76646</v>
          </cell>
          <cell r="H1992" t="str">
            <v>Regulated</v>
          </cell>
        </row>
        <row r="1993">
          <cell r="D1993" t="str">
            <v>MidAmerican Energy Holdings Company</v>
          </cell>
          <cell r="E1993" t="str">
            <v>Water</v>
          </cell>
          <cell r="G1993">
            <v>8706</v>
          </cell>
          <cell r="H1993" t="str">
            <v>Regulated</v>
          </cell>
        </row>
        <row r="1994">
          <cell r="D1994" t="str">
            <v>Berkshire Hathaway Inc.</v>
          </cell>
          <cell r="E1994" t="str">
            <v>Water</v>
          </cell>
          <cell r="G1994">
            <v>98256</v>
          </cell>
          <cell r="H1994" t="str">
            <v>Regulated</v>
          </cell>
        </row>
        <row r="1995">
          <cell r="D1995" t="str">
            <v>MidAmerican Energy Holdings Company</v>
          </cell>
          <cell r="E1995" t="str">
            <v>Water</v>
          </cell>
          <cell r="G1995">
            <v>11160</v>
          </cell>
          <cell r="H1995" t="str">
            <v>Regulated</v>
          </cell>
        </row>
        <row r="1996">
          <cell r="D1996" t="str">
            <v>SCANA Corporation</v>
          </cell>
          <cell r="E1996" t="str">
            <v>Coal</v>
          </cell>
          <cell r="G1996">
            <v>1988813</v>
          </cell>
          <cell r="H1996" t="str">
            <v>Regulated</v>
          </cell>
        </row>
        <row r="1997">
          <cell r="D1997" t="str">
            <v>Enel S.p.A.</v>
          </cell>
          <cell r="E1997" t="str">
            <v>Water</v>
          </cell>
          <cell r="G1997" t="str">
            <v>NA</v>
          </cell>
          <cell r="H1997" t="str">
            <v>Merchant Unregulated</v>
          </cell>
        </row>
        <row r="1998">
          <cell r="D1998" t="str">
            <v>El Paso Electric Company</v>
          </cell>
          <cell r="E1998" t="str">
            <v>Gas</v>
          </cell>
          <cell r="G1998">
            <v>37421</v>
          </cell>
          <cell r="H1998" t="str">
            <v>Regulated</v>
          </cell>
        </row>
        <row r="1999">
          <cell r="D1999" t="str">
            <v>Iberdrola, S.A.</v>
          </cell>
          <cell r="E1999" t="str">
            <v>Solar</v>
          </cell>
          <cell r="G1999" t="str">
            <v>NA</v>
          </cell>
          <cell r="H1999" t="str">
            <v>Merchant Unregulated</v>
          </cell>
        </row>
        <row r="2000">
          <cell r="D2000" t="str">
            <v>Farmer's Irrigation District</v>
          </cell>
          <cell r="E2000" t="str">
            <v>Water</v>
          </cell>
          <cell r="G2000" t="str">
            <v>NA</v>
          </cell>
          <cell r="H2000" t="str">
            <v>Merchant Unregulated</v>
          </cell>
        </row>
        <row r="2001">
          <cell r="D2001" t="str">
            <v>Sempra Energy</v>
          </cell>
          <cell r="E2001" t="str">
            <v>Solar</v>
          </cell>
          <cell r="G2001">
            <v>106378</v>
          </cell>
          <cell r="H2001" t="str">
            <v>Merchant Unregulated</v>
          </cell>
        </row>
        <row r="2002">
          <cell r="D2002" t="str">
            <v>Consolidated Edison, Inc.</v>
          </cell>
          <cell r="E2002" t="str">
            <v>Solar</v>
          </cell>
          <cell r="G2002" t="str">
            <v>NA</v>
          </cell>
          <cell r="H2002" t="str">
            <v>Merchant Unregulated</v>
          </cell>
        </row>
        <row r="2003">
          <cell r="D2003" t="str">
            <v>Sempra Energy</v>
          </cell>
          <cell r="E2003" t="str">
            <v>Solar</v>
          </cell>
          <cell r="G2003" t="str">
            <v>NA</v>
          </cell>
          <cell r="H2003" t="str">
            <v>Merchant Unregulated</v>
          </cell>
        </row>
        <row r="2004">
          <cell r="D2004" t="str">
            <v>Berkshire Hathaway Inc.</v>
          </cell>
          <cell r="E2004" t="str">
            <v>Gas</v>
          </cell>
          <cell r="G2004">
            <v>525</v>
          </cell>
          <cell r="H2004" t="str">
            <v>Regulated</v>
          </cell>
        </row>
        <row r="2005">
          <cell r="D2005" t="str">
            <v>MidAmerican Energy Holdings Company</v>
          </cell>
          <cell r="E2005" t="str">
            <v>Gas</v>
          </cell>
          <cell r="G2005">
            <v>60</v>
          </cell>
          <cell r="H2005" t="str">
            <v>Regulated</v>
          </cell>
        </row>
        <row r="2006">
          <cell r="D2006" t="str">
            <v>Brookfield Asset Management Inc.</v>
          </cell>
          <cell r="E2006" t="str">
            <v>Wind</v>
          </cell>
          <cell r="G2006">
            <v>184436</v>
          </cell>
          <cell r="H2006" t="str">
            <v>Merchant Unregulated</v>
          </cell>
        </row>
        <row r="2007">
          <cell r="D2007" t="str">
            <v>CTV Management Group</v>
          </cell>
          <cell r="E2007" t="str">
            <v>Wind</v>
          </cell>
          <cell r="G2007" t="str">
            <v>NA</v>
          </cell>
          <cell r="H2007" t="str">
            <v>Merchant Unregulated</v>
          </cell>
        </row>
        <row r="2008">
          <cell r="D2008" t="str">
            <v>United States Government</v>
          </cell>
          <cell r="E2008" t="str">
            <v>Water</v>
          </cell>
          <cell r="G2008" t="str">
            <v>NA</v>
          </cell>
          <cell r="H2008" t="str">
            <v>Merchant Unregulated</v>
          </cell>
        </row>
        <row r="2009">
          <cell r="D2009" t="str">
            <v>Berkshire Hathaway Inc.</v>
          </cell>
          <cell r="E2009" t="str">
            <v>Gas</v>
          </cell>
          <cell r="G2009">
            <v>4108</v>
          </cell>
          <cell r="H2009" t="str">
            <v>Merchant Unregulated</v>
          </cell>
        </row>
        <row r="2010">
          <cell r="D2010" t="str">
            <v>MidAmerican Energy Holdings Company</v>
          </cell>
          <cell r="E2010" t="str">
            <v>Gas</v>
          </cell>
          <cell r="G2010">
            <v>467</v>
          </cell>
          <cell r="H2010" t="str">
            <v>Merchant Unregulated</v>
          </cell>
        </row>
        <row r="2011">
          <cell r="D2011" t="str">
            <v>Corn Products International Inc</v>
          </cell>
          <cell r="E2011" t="str">
            <v>Coal</v>
          </cell>
          <cell r="G2011" t="str">
            <v>NA</v>
          </cell>
          <cell r="H2011" t="str">
            <v>Merchant Unregulated</v>
          </cell>
        </row>
        <row r="2012">
          <cell r="D2012" t="str">
            <v>Corn Products International Inc</v>
          </cell>
          <cell r="E2012" t="str">
            <v>Gas</v>
          </cell>
          <cell r="G2012" t="str">
            <v>NA</v>
          </cell>
          <cell r="H2012" t="str">
            <v>Merchant Unregulated</v>
          </cell>
        </row>
        <row r="2013">
          <cell r="D2013" t="str">
            <v>Corn Products International Inc</v>
          </cell>
          <cell r="E2013" t="str">
            <v>Gas</v>
          </cell>
          <cell r="G2013" t="str">
            <v>NA</v>
          </cell>
          <cell r="H2013" t="str">
            <v>Merchant Unregulated</v>
          </cell>
        </row>
        <row r="2014">
          <cell r="D2014" t="str">
            <v>Corn Products International Inc</v>
          </cell>
          <cell r="E2014" t="str">
            <v>Biomass</v>
          </cell>
          <cell r="G2014" t="str">
            <v>NA</v>
          </cell>
          <cell r="H2014" t="str">
            <v>Merchant Unregulated</v>
          </cell>
        </row>
        <row r="2015">
          <cell r="D2015" t="str">
            <v>Cargill, Inc.</v>
          </cell>
          <cell r="E2015" t="str">
            <v>Coal</v>
          </cell>
          <cell r="G2015" t="str">
            <v>NA</v>
          </cell>
          <cell r="H2015" t="str">
            <v>Merchant Unregulated</v>
          </cell>
        </row>
        <row r="2016">
          <cell r="D2016" t="str">
            <v>North Carolina Municipal Power Agency Number 1</v>
          </cell>
          <cell r="E2016" t="str">
            <v>Oil</v>
          </cell>
          <cell r="G2016" t="str">
            <v>NA</v>
          </cell>
          <cell r="H2016" t="str">
            <v>Regulated</v>
          </cell>
        </row>
        <row r="2017">
          <cell r="D2017" t="str">
            <v>Xcel Energy Inc.</v>
          </cell>
          <cell r="E2017" t="str">
            <v>Water</v>
          </cell>
          <cell r="G2017">
            <v>57258</v>
          </cell>
          <cell r="H2017" t="str">
            <v>Regulated</v>
          </cell>
        </row>
        <row r="2018">
          <cell r="D2018" t="str">
            <v>Cornell Hydro</v>
          </cell>
          <cell r="E2018" t="str">
            <v>Water</v>
          </cell>
          <cell r="G2018" t="str">
            <v>NA</v>
          </cell>
          <cell r="H2018" t="str">
            <v>Merchant Unregulated</v>
          </cell>
        </row>
        <row r="2019">
          <cell r="D2019" t="str">
            <v>Cornell University</v>
          </cell>
          <cell r="E2019" t="str">
            <v>Gas</v>
          </cell>
          <cell r="G2019">
            <v>203572</v>
          </cell>
          <cell r="H2019" t="str">
            <v>Merchant Unregulated</v>
          </cell>
        </row>
        <row r="2020">
          <cell r="D2020" t="str">
            <v>Corning City of</v>
          </cell>
          <cell r="E2020" t="str">
            <v>Oil</v>
          </cell>
          <cell r="G2020" t="str">
            <v>NA</v>
          </cell>
          <cell r="H2020" t="str">
            <v>Regulated</v>
          </cell>
        </row>
        <row r="2021">
          <cell r="D2021" t="str">
            <v>Metropolitan Water District of Southern California</v>
          </cell>
          <cell r="E2021" t="str">
            <v>Water</v>
          </cell>
          <cell r="G2021" t="str">
            <v>NA</v>
          </cell>
          <cell r="H2021" t="str">
            <v>Merchant Unregulated</v>
          </cell>
        </row>
        <row r="2022">
          <cell r="D2022" t="str">
            <v>ArcLight Capital Partners LLC</v>
          </cell>
          <cell r="E2022" t="str">
            <v>Gas</v>
          </cell>
          <cell r="G2022" t="str">
            <v>NA</v>
          </cell>
          <cell r="H2022" t="str">
            <v>Merchant Unregulated</v>
          </cell>
        </row>
        <row r="2023">
          <cell r="D2023" t="str">
            <v>Spectrum Capital, Ltd.</v>
          </cell>
          <cell r="E2023" t="str">
            <v>Gas</v>
          </cell>
          <cell r="G2023" t="str">
            <v>NA</v>
          </cell>
          <cell r="H2023" t="str">
            <v>Merchant Unregulated</v>
          </cell>
        </row>
        <row r="2024">
          <cell r="D2024" t="str">
            <v>Berkley Capital Investors, LP</v>
          </cell>
          <cell r="E2024" t="str">
            <v>Gas</v>
          </cell>
          <cell r="G2024" t="str">
            <v>NA</v>
          </cell>
          <cell r="H2024" t="str">
            <v>Merchant Unregulated</v>
          </cell>
        </row>
        <row r="2025">
          <cell r="D2025" t="str">
            <v>SunEdison, Inc.</v>
          </cell>
          <cell r="E2025" t="str">
            <v>Solar</v>
          </cell>
          <cell r="G2025" t="str">
            <v>NA</v>
          </cell>
          <cell r="H2025" t="str">
            <v>Merchant Unregulated</v>
          </cell>
        </row>
        <row r="2026">
          <cell r="D2026" t="str">
            <v>Total S.A.</v>
          </cell>
          <cell r="E2026" t="str">
            <v>Solar</v>
          </cell>
          <cell r="G2026" t="str">
            <v>NA</v>
          </cell>
          <cell r="H2026" t="str">
            <v>Merchant Unregulated</v>
          </cell>
        </row>
        <row r="2027">
          <cell r="D2027" t="str">
            <v>SunPower Corporation</v>
          </cell>
          <cell r="E2027" t="str">
            <v>Solar</v>
          </cell>
          <cell r="G2027" t="str">
            <v>NA</v>
          </cell>
          <cell r="H2027" t="str">
            <v>Merchant Unregulated</v>
          </cell>
        </row>
        <row r="2028">
          <cell r="D2028" t="str">
            <v>Salt River Project</v>
          </cell>
          <cell r="E2028" t="str">
            <v>Coal</v>
          </cell>
          <cell r="G2028">
            <v>5590723</v>
          </cell>
          <cell r="H2028" t="str">
            <v>Merchant Unregulated</v>
          </cell>
        </row>
        <row r="2029">
          <cell r="D2029" t="str">
            <v>Lyondell Chemical Company</v>
          </cell>
          <cell r="E2029" t="str">
            <v>Gas</v>
          </cell>
          <cell r="G2029" t="str">
            <v>NA</v>
          </cell>
          <cell r="H2029" t="str">
            <v>Merchant Unregulated</v>
          </cell>
        </row>
        <row r="2030">
          <cell r="D2030" t="str">
            <v>Calpine Corporation</v>
          </cell>
          <cell r="E2030" t="str">
            <v>Gas</v>
          </cell>
          <cell r="G2030">
            <v>2238880</v>
          </cell>
          <cell r="H2030" t="str">
            <v>Merchant Unregulated</v>
          </cell>
        </row>
        <row r="2031">
          <cell r="D2031" t="str">
            <v>NRG Energy, Inc.</v>
          </cell>
          <cell r="E2031" t="str">
            <v>Oil</v>
          </cell>
          <cell r="G2031" t="str">
            <v>NA</v>
          </cell>
          <cell r="H2031" t="str">
            <v>Merchant Unregulated</v>
          </cell>
        </row>
        <row r="2032">
          <cell r="D2032" t="str">
            <v>Massachusetts Water Resources Authority</v>
          </cell>
          <cell r="E2032" t="str">
            <v>Water</v>
          </cell>
          <cell r="G2032" t="str">
            <v>NA</v>
          </cell>
          <cell r="H2032" t="str">
            <v>Merchant Unregulated</v>
          </cell>
        </row>
        <row r="2033">
          <cell r="D2033" t="str">
            <v>Rock-Tenn Co</v>
          </cell>
          <cell r="E2033" t="str">
            <v>Biomass</v>
          </cell>
          <cell r="G2033" t="str">
            <v>NA</v>
          </cell>
          <cell r="H2033" t="str">
            <v>Merchant Unregulated</v>
          </cell>
        </row>
        <row r="2034">
          <cell r="D2034" t="str">
            <v>Aeg Holdings, LLC</v>
          </cell>
          <cell r="E2034" t="str">
            <v>Biomass</v>
          </cell>
          <cell r="G2034" t="str">
            <v>NA</v>
          </cell>
          <cell r="H2034" t="str">
            <v>Merchant Unregulated</v>
          </cell>
        </row>
        <row r="2035">
          <cell r="D2035" t="str">
            <v>ArcLight Capital Holdings, LLC</v>
          </cell>
          <cell r="E2035" t="str">
            <v>Geothermal</v>
          </cell>
          <cell r="G2035">
            <v>326744</v>
          </cell>
          <cell r="H2035" t="str">
            <v>Merchant Unregulated</v>
          </cell>
        </row>
        <row r="2036">
          <cell r="D2036" t="str">
            <v>Global Infrastructure Management, LLC</v>
          </cell>
          <cell r="E2036" t="str">
            <v>Geothermal</v>
          </cell>
          <cell r="G2036">
            <v>200265</v>
          </cell>
          <cell r="H2036" t="str">
            <v>Merchant Unregulated</v>
          </cell>
        </row>
        <row r="2037">
          <cell r="D2037" t="str">
            <v>Sacramento Municipal Utility District</v>
          </cell>
          <cell r="E2037" t="str">
            <v>Gas</v>
          </cell>
          <cell r="G2037">
            <v>3622730</v>
          </cell>
          <cell r="H2037" t="str">
            <v>Regulated</v>
          </cell>
        </row>
        <row r="2038">
          <cell r="D2038" t="str">
            <v>Prudential Financial, Inc.</v>
          </cell>
          <cell r="E2038" t="str">
            <v>Gas</v>
          </cell>
          <cell r="G2038" t="str">
            <v>NA</v>
          </cell>
          <cell r="H2038" t="str">
            <v>Merchant Unregulated</v>
          </cell>
        </row>
        <row r="2039">
          <cell r="D2039" t="str">
            <v>ITOCHU Corporation</v>
          </cell>
          <cell r="E2039" t="str">
            <v>Gas</v>
          </cell>
          <cell r="G2039" t="str">
            <v>NA</v>
          </cell>
          <cell r="H2039" t="str">
            <v>Merchant Unregulated</v>
          </cell>
        </row>
        <row r="2040">
          <cell r="D2040" t="str">
            <v>Manulife Financial Corporation</v>
          </cell>
          <cell r="E2040" t="str">
            <v>Gas</v>
          </cell>
          <cell r="G2040" t="str">
            <v>NA</v>
          </cell>
          <cell r="H2040" t="str">
            <v>Merchant Unregulated</v>
          </cell>
        </row>
        <row r="2041">
          <cell r="D2041" t="str">
            <v>Osaka Gas Company, Ltd.</v>
          </cell>
          <cell r="E2041" t="str">
            <v>Gas</v>
          </cell>
          <cell r="G2041" t="str">
            <v>NA</v>
          </cell>
          <cell r="H2041" t="str">
            <v>Merchant Unregulated</v>
          </cell>
        </row>
        <row r="2042">
          <cell r="D2042" t="str">
            <v>D. E. Shaw &amp; Co., L.P.</v>
          </cell>
          <cell r="E2042" t="str">
            <v>Gas</v>
          </cell>
          <cell r="G2042" t="str">
            <v>NA</v>
          </cell>
          <cell r="H2042" t="str">
            <v>Merchant Unregulated</v>
          </cell>
        </row>
        <row r="2043">
          <cell r="D2043" t="str">
            <v>Pinnacle West Capital Corporation</v>
          </cell>
          <cell r="E2043" t="str">
            <v>Solar</v>
          </cell>
          <cell r="G2043">
            <v>46172</v>
          </cell>
          <cell r="H2043" t="str">
            <v>Regulated</v>
          </cell>
        </row>
        <row r="2044">
          <cell r="D2044" t="str">
            <v>Los Angeles Department of Water and Power</v>
          </cell>
          <cell r="E2044" t="str">
            <v>Water</v>
          </cell>
          <cell r="G2044" t="str">
            <v>NA</v>
          </cell>
          <cell r="H2044" t="str">
            <v>Regulated</v>
          </cell>
        </row>
        <row r="2045">
          <cell r="D2045" t="str">
            <v>NRG Energy, Inc.</v>
          </cell>
          <cell r="E2045" t="str">
            <v>Gas</v>
          </cell>
          <cell r="G2045">
            <v>6993276</v>
          </cell>
          <cell r="H2045" t="str">
            <v>Merchant Unregulated</v>
          </cell>
        </row>
        <row r="2046">
          <cell r="D2046" t="str">
            <v>United States Government</v>
          </cell>
          <cell r="E2046" t="str">
            <v>Water</v>
          </cell>
          <cell r="G2046" t="str">
            <v>NA</v>
          </cell>
          <cell r="H2046" t="str">
            <v>Merchant Unregulated</v>
          </cell>
        </row>
        <row r="2047">
          <cell r="D2047" t="str">
            <v>Cleco Corporation</v>
          </cell>
          <cell r="E2047" t="str">
            <v>Gas</v>
          </cell>
          <cell r="G2047">
            <v>1434842</v>
          </cell>
          <cell r="H2047" t="str">
            <v>Merchant Unregulated</v>
          </cell>
        </row>
        <row r="2048">
          <cell r="D2048" t="str">
            <v>Packaging Corp of America</v>
          </cell>
          <cell r="E2048" t="str">
            <v>Biomass</v>
          </cell>
          <cell r="G2048">
            <v>405084</v>
          </cell>
          <cell r="H2048" t="str">
            <v>Merchant Unregulated</v>
          </cell>
        </row>
        <row r="2049">
          <cell r="D2049" t="str">
            <v>Landgas of IL Corp.</v>
          </cell>
          <cell r="E2049" t="str">
            <v>Biomass</v>
          </cell>
          <cell r="G2049" t="str">
            <v>NA</v>
          </cell>
          <cell r="H2049" t="str">
            <v>Merchant Unregulated</v>
          </cell>
        </row>
        <row r="2050">
          <cell r="D2050" t="str">
            <v>Silver Point Capital, L.P.</v>
          </cell>
          <cell r="E2050" t="str">
            <v>Biomass</v>
          </cell>
          <cell r="G2050" t="str">
            <v>NA</v>
          </cell>
          <cell r="H2050" t="str">
            <v>Merchant Unregulated</v>
          </cell>
        </row>
        <row r="2051">
          <cell r="D2051" t="str">
            <v>International Paper Company</v>
          </cell>
          <cell r="E2051" t="str">
            <v>Biomass</v>
          </cell>
          <cell r="G2051">
            <v>356970</v>
          </cell>
          <cell r="H2051" t="str">
            <v>Merchant Unregulated</v>
          </cell>
        </row>
        <row r="2052">
          <cell r="D2052" t="str">
            <v>International Paper Company</v>
          </cell>
          <cell r="E2052" t="str">
            <v>Gas</v>
          </cell>
          <cell r="G2052">
            <v>115352</v>
          </cell>
          <cell r="H2052" t="str">
            <v>Merchant Unregulated</v>
          </cell>
        </row>
        <row r="2053">
          <cell r="D2053" t="str">
            <v>Covanta Holding Corporation</v>
          </cell>
          <cell r="E2053" t="str">
            <v>Biomass</v>
          </cell>
          <cell r="G2053" t="str">
            <v>NA</v>
          </cell>
          <cell r="H2053" t="str">
            <v>Merchant Unregulated</v>
          </cell>
        </row>
        <row r="2054">
          <cell r="D2054" t="str">
            <v>Covanta Holding Corporation</v>
          </cell>
          <cell r="E2054" t="str">
            <v>Biomass</v>
          </cell>
          <cell r="G2054">
            <v>547200</v>
          </cell>
          <cell r="H2054" t="str">
            <v>Merchant Unregulated</v>
          </cell>
        </row>
        <row r="2055">
          <cell r="D2055" t="str">
            <v>Hennepin County, Minnesota</v>
          </cell>
          <cell r="E2055" t="str">
            <v>Biomass</v>
          </cell>
          <cell r="G2055" t="str">
            <v>NA</v>
          </cell>
          <cell r="H2055" t="str">
            <v>Merchant Unregulated</v>
          </cell>
        </row>
        <row r="2056">
          <cell r="D2056" t="str">
            <v>Honolulu City &amp; County of</v>
          </cell>
          <cell r="E2056" t="str">
            <v>Biomass</v>
          </cell>
          <cell r="G2056">
            <v>301196</v>
          </cell>
          <cell r="H2056" t="str">
            <v>Merchant Unregulated</v>
          </cell>
        </row>
        <row r="2057">
          <cell r="D2057" t="str">
            <v>Covanta Holding Corporation</v>
          </cell>
          <cell r="E2057" t="str">
            <v>Biomass</v>
          </cell>
          <cell r="G2057" t="str">
            <v>NA</v>
          </cell>
          <cell r="H2057" t="str">
            <v>Merchant Unregulated</v>
          </cell>
        </row>
        <row r="2058">
          <cell r="D2058" t="str">
            <v>Covanta Holding Corporation</v>
          </cell>
          <cell r="E2058" t="str">
            <v>Biomass</v>
          </cell>
          <cell r="G2058" t="str">
            <v>NA</v>
          </cell>
          <cell r="H2058" t="str">
            <v>Merchant Unregulated</v>
          </cell>
        </row>
        <row r="2059">
          <cell r="D2059" t="str">
            <v>Covanta Holding Corporation</v>
          </cell>
          <cell r="E2059" t="str">
            <v>Biomass</v>
          </cell>
          <cell r="G2059">
            <v>216060</v>
          </cell>
          <cell r="H2059" t="str">
            <v>Merchant Unregulated</v>
          </cell>
        </row>
        <row r="2060">
          <cell r="D2060" t="str">
            <v>Covanta Holding Corporation</v>
          </cell>
          <cell r="E2060" t="str">
            <v>Biomass</v>
          </cell>
          <cell r="G2060">
            <v>219303</v>
          </cell>
          <cell r="H2060" t="str">
            <v>Merchant Unregulated</v>
          </cell>
        </row>
        <row r="2061">
          <cell r="D2061" t="str">
            <v>IDACORP, Inc.</v>
          </cell>
          <cell r="E2061" t="str">
            <v>Water</v>
          </cell>
          <cell r="G2061" t="str">
            <v>NA</v>
          </cell>
          <cell r="H2061" t="str">
            <v>Merchant Unregulated</v>
          </cell>
        </row>
        <row r="2062">
          <cell r="D2062" t="str">
            <v>Public Employee Retirement System Of Idaho</v>
          </cell>
          <cell r="E2062" t="str">
            <v>Water</v>
          </cell>
          <cell r="G2062" t="str">
            <v>NA</v>
          </cell>
          <cell r="H2062" t="str">
            <v>Merchant Unregulated</v>
          </cell>
        </row>
        <row r="2063">
          <cell r="D2063" t="str">
            <v>Bio Energy (Texas), LLC</v>
          </cell>
          <cell r="E2063" t="str">
            <v>Biomass</v>
          </cell>
          <cell r="G2063" t="str">
            <v>NA</v>
          </cell>
          <cell r="H2063" t="str">
            <v>Merchant Unregulated</v>
          </cell>
        </row>
        <row r="2064">
          <cell r="D2064" t="str">
            <v>Washington Electric Cooperative Inc. - VT</v>
          </cell>
          <cell r="E2064" t="str">
            <v>Biomass</v>
          </cell>
          <cell r="G2064" t="str">
            <v>NA</v>
          </cell>
          <cell r="H2064" t="str">
            <v>Merchant Unregulated</v>
          </cell>
        </row>
        <row r="2065">
          <cell r="D2065" t="str">
            <v>Tenaska Inc.</v>
          </cell>
          <cell r="E2065" t="str">
            <v>Gas</v>
          </cell>
          <cell r="G2065">
            <v>4114854</v>
          </cell>
          <cell r="H2065" t="str">
            <v>Merchant Unregulated</v>
          </cell>
        </row>
        <row r="2066">
          <cell r="D2066" t="str">
            <v>SunEdison, Inc.</v>
          </cell>
          <cell r="E2066" t="str">
            <v>Solar</v>
          </cell>
          <cell r="G2066" t="str">
            <v>NA</v>
          </cell>
          <cell r="H2066" t="str">
            <v>Merchant Unregulated</v>
          </cell>
        </row>
        <row r="2067">
          <cell r="D2067" t="str">
            <v>MeadWestvaco Corporation</v>
          </cell>
          <cell r="E2067" t="str">
            <v>Biomass</v>
          </cell>
          <cell r="G2067">
            <v>676343</v>
          </cell>
          <cell r="H2067" t="str">
            <v>Merchant Unregulated</v>
          </cell>
        </row>
        <row r="2068">
          <cell r="D2068" t="str">
            <v>Exelon Corporation</v>
          </cell>
          <cell r="E2068" t="str">
            <v>Wind</v>
          </cell>
          <cell r="G2068">
            <v>129330</v>
          </cell>
          <cell r="H2068" t="str">
            <v>Merchant Unregulated</v>
          </cell>
        </row>
        <row r="2069">
          <cell r="D2069" t="str">
            <v>PG&amp;E Corporation</v>
          </cell>
          <cell r="E2069" t="str">
            <v>Water</v>
          </cell>
          <cell r="G2069">
            <v>4206</v>
          </cell>
          <cell r="H2069" t="str">
            <v>Regulated</v>
          </cell>
        </row>
        <row r="2070">
          <cell r="D2070" t="str">
            <v>Duke Energy Corporation</v>
          </cell>
          <cell r="E2070" t="str">
            <v>Water</v>
          </cell>
          <cell r="G2070">
            <v>100905</v>
          </cell>
          <cell r="H2070" t="str">
            <v>Regulated</v>
          </cell>
        </row>
        <row r="2071">
          <cell r="D2071" t="str">
            <v>NextEra Energy, Inc.</v>
          </cell>
          <cell r="E2071" t="str">
            <v>Wind</v>
          </cell>
          <cell r="G2071" t="str">
            <v>NA</v>
          </cell>
          <cell r="H2071" t="str">
            <v>Merchant Unregulated</v>
          </cell>
        </row>
        <row r="2072">
          <cell r="D2072" t="str">
            <v>Yakima-Tieton Irrigation Dist</v>
          </cell>
          <cell r="E2072" t="str">
            <v>Water</v>
          </cell>
          <cell r="G2072" t="str">
            <v>NA</v>
          </cell>
          <cell r="H2072" t="str">
            <v>Merchant Unregulated</v>
          </cell>
        </row>
        <row r="2073">
          <cell r="D2073" t="str">
            <v>PUD No 1 of Lewis County</v>
          </cell>
          <cell r="E2073" t="str">
            <v>Water</v>
          </cell>
          <cell r="G2073" t="str">
            <v>NA</v>
          </cell>
          <cell r="H2073" t="str">
            <v>Regulated</v>
          </cell>
        </row>
        <row r="2074">
          <cell r="D2074" t="str">
            <v>Cox Enterprises, Inc.</v>
          </cell>
          <cell r="E2074" t="str">
            <v>Solar</v>
          </cell>
          <cell r="G2074" t="str">
            <v>NA</v>
          </cell>
          <cell r="H2074" t="str">
            <v>Merchant Unregulated</v>
          </cell>
        </row>
        <row r="2075">
          <cell r="D2075" t="str">
            <v>Cox Waste-to-Energy</v>
          </cell>
          <cell r="E2075" t="str">
            <v>Biomass</v>
          </cell>
          <cell r="G2075" t="str">
            <v>NA</v>
          </cell>
          <cell r="H2075" t="str">
            <v>Merchant Unregulated</v>
          </cell>
        </row>
        <row r="2076">
          <cell r="D2076" t="str">
            <v>NorthWestern Corporation</v>
          </cell>
          <cell r="E2076" t="str">
            <v>Coal</v>
          </cell>
          <cell r="G2076">
            <v>229487</v>
          </cell>
          <cell r="H2076" t="str">
            <v>Regulated</v>
          </cell>
        </row>
        <row r="2077">
          <cell r="D2077" t="str">
            <v>Otter Tail Corporation</v>
          </cell>
          <cell r="E2077" t="str">
            <v>Coal</v>
          </cell>
          <cell r="G2077">
            <v>803198</v>
          </cell>
          <cell r="H2077" t="str">
            <v>Regulated</v>
          </cell>
        </row>
        <row r="2078">
          <cell r="D2078" t="str">
            <v>Northern Municipal Power Agency</v>
          </cell>
          <cell r="E2078" t="str">
            <v>Coal</v>
          </cell>
          <cell r="G2078">
            <v>688457</v>
          </cell>
          <cell r="H2078" t="str">
            <v>Regulated</v>
          </cell>
        </row>
        <row r="2079">
          <cell r="D2079" t="str">
            <v>MDU Resources Group, Inc.</v>
          </cell>
          <cell r="E2079" t="str">
            <v>Coal</v>
          </cell>
          <cell r="G2079">
            <v>573716</v>
          </cell>
          <cell r="H2079" t="str">
            <v>Regulated</v>
          </cell>
        </row>
        <row r="2080">
          <cell r="D2080" t="str">
            <v>Fortistar LLC</v>
          </cell>
          <cell r="E2080" t="str">
            <v>Biomass</v>
          </cell>
          <cell r="G2080" t="str">
            <v>NA</v>
          </cell>
          <cell r="H2080" t="str">
            <v>Merchant Unregulated</v>
          </cell>
        </row>
        <row r="2081">
          <cell r="D2081" t="str">
            <v>Metropolitan Water District of Southern California</v>
          </cell>
          <cell r="E2081" t="str">
            <v>Water</v>
          </cell>
          <cell r="G2081" t="str">
            <v>NA</v>
          </cell>
          <cell r="H2081" t="str">
            <v>Merchant Unregulated</v>
          </cell>
        </row>
        <row r="2082">
          <cell r="D2082" t="str">
            <v>Portland General Electric Company</v>
          </cell>
          <cell r="E2082" t="str">
            <v>Gas</v>
          </cell>
          <cell r="G2082">
            <v>1127834</v>
          </cell>
          <cell r="H2082" t="str">
            <v>Regulated</v>
          </cell>
        </row>
        <row r="2083">
          <cell r="D2083" t="str">
            <v>Avista Corporation</v>
          </cell>
          <cell r="E2083" t="str">
            <v>Gas</v>
          </cell>
          <cell r="G2083">
            <v>1142118</v>
          </cell>
          <cell r="H2083" t="str">
            <v>Regulated</v>
          </cell>
        </row>
        <row r="2084">
          <cell r="D2084" t="str">
            <v>Exelon Corporation</v>
          </cell>
          <cell r="E2084" t="str">
            <v>Wind</v>
          </cell>
          <cell r="G2084" t="str">
            <v>NA</v>
          </cell>
          <cell r="H2084" t="str">
            <v>Merchant Unregulated</v>
          </cell>
        </row>
        <row r="2085">
          <cell r="D2085" t="str">
            <v>Renewable Energy Solutions, LLC</v>
          </cell>
          <cell r="E2085" t="str">
            <v>Wind</v>
          </cell>
          <cell r="G2085" t="str">
            <v>NA</v>
          </cell>
          <cell r="H2085" t="str">
            <v>Merchant Unregulated</v>
          </cell>
        </row>
        <row r="2086">
          <cell r="D2086" t="str">
            <v>Competitive Power Ventures Holdings, LLC</v>
          </cell>
          <cell r="E2086" t="str">
            <v>Wind</v>
          </cell>
          <cell r="G2086">
            <v>262916</v>
          </cell>
          <cell r="H2086" t="str">
            <v>Merchant Unregulated</v>
          </cell>
        </row>
        <row r="2087">
          <cell r="D2087" t="str">
            <v>General Electric Company</v>
          </cell>
          <cell r="E2087" t="str">
            <v>Wind</v>
          </cell>
          <cell r="G2087">
            <v>112570</v>
          </cell>
          <cell r="H2087" t="str">
            <v>Merchant Unregulated</v>
          </cell>
        </row>
        <row r="2088">
          <cell r="D2088" t="str">
            <v>ITOCHU Corporation</v>
          </cell>
          <cell r="E2088" t="str">
            <v>Wind</v>
          </cell>
          <cell r="G2088">
            <v>168853</v>
          </cell>
          <cell r="H2088" t="str">
            <v>Merchant Unregulated</v>
          </cell>
        </row>
        <row r="2089">
          <cell r="D2089" t="str">
            <v>General Electric Company</v>
          </cell>
          <cell r="E2089" t="str">
            <v>Gas</v>
          </cell>
          <cell r="G2089" t="str">
            <v>NA</v>
          </cell>
          <cell r="H2089" t="str">
            <v>Merchant Unregulated</v>
          </cell>
        </row>
        <row r="2090">
          <cell r="D2090" t="str">
            <v>General Electric Company</v>
          </cell>
          <cell r="E2090" t="str">
            <v>Gas</v>
          </cell>
          <cell r="G2090" t="str">
            <v>NA</v>
          </cell>
          <cell r="H2090" t="str">
            <v>Merchant Unregulated</v>
          </cell>
        </row>
        <row r="2091">
          <cell r="D2091" t="str">
            <v>Mitsubishi Corporation</v>
          </cell>
          <cell r="E2091" t="str">
            <v>Gas</v>
          </cell>
          <cell r="G2091" t="str">
            <v>NA</v>
          </cell>
          <cell r="H2091" t="str">
            <v>Merchant Unregulated</v>
          </cell>
        </row>
        <row r="2092">
          <cell r="D2092" t="str">
            <v>Competitive Power Ventures Holdings, LLC</v>
          </cell>
          <cell r="E2092" t="str">
            <v>Gas</v>
          </cell>
          <cell r="G2092" t="str">
            <v>NA</v>
          </cell>
          <cell r="H2092" t="str">
            <v>Merchant Unregulated</v>
          </cell>
        </row>
        <row r="2093">
          <cell r="D2093" t="str">
            <v>Mitsubishi Corporation</v>
          </cell>
          <cell r="E2093" t="str">
            <v>Gas</v>
          </cell>
          <cell r="G2093" t="str">
            <v>NA</v>
          </cell>
          <cell r="H2093" t="str">
            <v>Merchant Unregulated</v>
          </cell>
        </row>
        <row r="2094">
          <cell r="D2094" t="str">
            <v>Berkshire Hathaway Inc.</v>
          </cell>
          <cell r="E2094" t="str">
            <v>Gas</v>
          </cell>
          <cell r="G2094">
            <v>102848</v>
          </cell>
          <cell r="H2094" t="str">
            <v>Merchant Unregulated</v>
          </cell>
        </row>
        <row r="2095">
          <cell r="D2095" t="str">
            <v>MidAmerican Energy Holdings Company</v>
          </cell>
          <cell r="E2095" t="str">
            <v>Gas</v>
          </cell>
          <cell r="G2095">
            <v>11680</v>
          </cell>
          <cell r="H2095" t="str">
            <v>Merchant Unregulated</v>
          </cell>
        </row>
        <row r="2096">
          <cell r="D2096" t="str">
            <v>TransAlta Corporation</v>
          </cell>
          <cell r="E2096" t="str">
            <v>Gas</v>
          </cell>
          <cell r="G2096">
            <v>114534</v>
          </cell>
          <cell r="H2096" t="str">
            <v>Merchant Unregulated</v>
          </cell>
        </row>
        <row r="2097">
          <cell r="D2097" t="str">
            <v>SunEdison, Inc.</v>
          </cell>
          <cell r="E2097" t="str">
            <v>Solar</v>
          </cell>
          <cell r="G2097" t="str">
            <v>NA</v>
          </cell>
          <cell r="H2097" t="str">
            <v>Merchant Unregulated</v>
          </cell>
        </row>
        <row r="2098">
          <cell r="D2098" t="str">
            <v>Berkshire Hathaway Inc.</v>
          </cell>
          <cell r="E2098" t="str">
            <v>Coal</v>
          </cell>
          <cell r="G2098">
            <v>1042145</v>
          </cell>
          <cell r="H2098" t="str">
            <v>Regulated</v>
          </cell>
        </row>
        <row r="2099">
          <cell r="D2099" t="str">
            <v>Tri-State Generation &amp; Transmission Association, Inc.</v>
          </cell>
          <cell r="E2099" t="str">
            <v>Coal</v>
          </cell>
          <cell r="G2099">
            <v>4596994</v>
          </cell>
          <cell r="H2099" t="str">
            <v>Regulated</v>
          </cell>
        </row>
        <row r="2100">
          <cell r="D2100" t="str">
            <v>MidAmerican Energy Holdings Company</v>
          </cell>
          <cell r="E2100" t="str">
            <v>Coal</v>
          </cell>
          <cell r="G2100">
            <v>118344</v>
          </cell>
          <cell r="H2100" t="str">
            <v>Regulated</v>
          </cell>
        </row>
        <row r="2101">
          <cell r="D2101" t="str">
            <v>Platte River Power Authority</v>
          </cell>
          <cell r="E2101" t="str">
            <v>Coal</v>
          </cell>
          <cell r="G2101">
            <v>1084344</v>
          </cell>
          <cell r="H2101" t="str">
            <v>Regulated</v>
          </cell>
        </row>
        <row r="2102">
          <cell r="D2102" t="str">
            <v>Xcel Energy Inc.</v>
          </cell>
          <cell r="E2102" t="str">
            <v>Coal</v>
          </cell>
          <cell r="G2102">
            <v>585288</v>
          </cell>
          <cell r="H2102" t="str">
            <v>Regulated</v>
          </cell>
        </row>
        <row r="2103">
          <cell r="D2103" t="str">
            <v>Salt River Project</v>
          </cell>
          <cell r="E2103" t="str">
            <v>Coal</v>
          </cell>
          <cell r="G2103">
            <v>1746694</v>
          </cell>
          <cell r="H2103" t="str">
            <v>Regulated</v>
          </cell>
        </row>
        <row r="2104">
          <cell r="D2104" t="str">
            <v>Alaska Power &amp; Telephone Co.</v>
          </cell>
          <cell r="E2104" t="str">
            <v>Oil</v>
          </cell>
          <cell r="G2104" t="str">
            <v>NA</v>
          </cell>
          <cell r="H2104" t="str">
            <v>Merchant Unregulated</v>
          </cell>
        </row>
        <row r="2105">
          <cell r="D2105" t="str">
            <v>Alaska Energy &amp; Resources Company</v>
          </cell>
          <cell r="E2105" t="str">
            <v>Oil</v>
          </cell>
          <cell r="G2105" t="str">
            <v>NA</v>
          </cell>
          <cell r="H2105" t="str">
            <v>Merchant Unregulated</v>
          </cell>
        </row>
        <row r="2106">
          <cell r="D2106" t="str">
            <v>Emera Incorporated</v>
          </cell>
          <cell r="E2106" t="str">
            <v>Water</v>
          </cell>
          <cell r="G2106" t="str">
            <v>NA</v>
          </cell>
          <cell r="H2106" t="str">
            <v>Merchant Unregulated</v>
          </cell>
        </row>
        <row r="2107">
          <cell r="D2107" t="str">
            <v>Algonquin Power &amp; Utilities Corp.</v>
          </cell>
          <cell r="E2107" t="str">
            <v>Water</v>
          </cell>
          <cell r="G2107" t="str">
            <v>NA</v>
          </cell>
          <cell r="H2107" t="str">
            <v>Merchant Unregulated</v>
          </cell>
        </row>
        <row r="2108">
          <cell r="D2108" t="str">
            <v>Sharp Corporation</v>
          </cell>
          <cell r="E2108" t="str">
            <v>Solar</v>
          </cell>
          <cell r="G2108" t="str">
            <v>NA</v>
          </cell>
          <cell r="H2108" t="str">
            <v>Merchant Unregulated</v>
          </cell>
        </row>
        <row r="2109">
          <cell r="D2109" t="str">
            <v>Sharp Corporation</v>
          </cell>
          <cell r="E2109" t="str">
            <v>Solar</v>
          </cell>
          <cell r="G2109" t="str">
            <v>NA</v>
          </cell>
          <cell r="H2109" t="str">
            <v>Merchant Unregulated</v>
          </cell>
        </row>
        <row r="2110">
          <cell r="D2110" t="str">
            <v>Integrys Energy Group, Inc.</v>
          </cell>
          <cell r="E2110" t="str">
            <v>Wind</v>
          </cell>
          <cell r="G2110">
            <v>315656</v>
          </cell>
          <cell r="H2110" t="str">
            <v>Regulated</v>
          </cell>
        </row>
        <row r="2111">
          <cell r="D2111" t="str">
            <v>PG&amp;E Corporation</v>
          </cell>
          <cell r="E2111" t="str">
            <v>Water</v>
          </cell>
          <cell r="G2111">
            <v>945</v>
          </cell>
          <cell r="H2111" t="str">
            <v>Regulated</v>
          </cell>
        </row>
        <row r="2112">
          <cell r="D2112" t="str">
            <v>Greater New Bedford Regional Refuse Management District</v>
          </cell>
          <cell r="E2112" t="str">
            <v>Gas</v>
          </cell>
          <cell r="G2112" t="str">
            <v>NA</v>
          </cell>
          <cell r="H2112" t="str">
            <v>Merchant Unregulated</v>
          </cell>
        </row>
        <row r="2113">
          <cell r="D2113" t="str">
            <v>AltaGas Ltd.</v>
          </cell>
          <cell r="E2113" t="str">
            <v>Biomass</v>
          </cell>
          <cell r="G2113" t="str">
            <v>NA</v>
          </cell>
          <cell r="H2113" t="str">
            <v>Merchant Unregulated</v>
          </cell>
        </row>
        <row r="2114">
          <cell r="D2114" t="str">
            <v>CMS Energy Corporation</v>
          </cell>
          <cell r="E2114" t="str">
            <v>Biomass</v>
          </cell>
          <cell r="G2114" t="str">
            <v>NA</v>
          </cell>
          <cell r="H2114" t="str">
            <v>Merchant Unregulated</v>
          </cell>
        </row>
        <row r="2115">
          <cell r="D2115" t="str">
            <v>Crawfordsville City of</v>
          </cell>
          <cell r="E2115" t="str">
            <v>Coal</v>
          </cell>
          <cell r="G2115" t="str">
            <v>NA</v>
          </cell>
          <cell r="H2115" t="str">
            <v>Regulated</v>
          </cell>
        </row>
        <row r="2116">
          <cell r="D2116" t="str">
            <v>Crawfordsville City of</v>
          </cell>
          <cell r="E2116" t="str">
            <v>Oil</v>
          </cell>
          <cell r="G2116" t="str">
            <v>NA</v>
          </cell>
          <cell r="H2116" t="str">
            <v>Regulated</v>
          </cell>
        </row>
        <row r="2117">
          <cell r="D2117" t="str">
            <v>UGI Corporation</v>
          </cell>
          <cell r="E2117" t="str">
            <v>Solar</v>
          </cell>
          <cell r="G2117" t="str">
            <v>NA</v>
          </cell>
          <cell r="H2117" t="str">
            <v>Merchant Unregulated</v>
          </cell>
        </row>
        <row r="2118">
          <cell r="D2118" t="str">
            <v>PPL Corporation</v>
          </cell>
          <cell r="E2118" t="str">
            <v>Solar</v>
          </cell>
          <cell r="G2118" t="str">
            <v>NA</v>
          </cell>
          <cell r="H2118" t="str">
            <v>Merchant Unregulated</v>
          </cell>
        </row>
        <row r="2119">
          <cell r="D2119" t="str">
            <v>Calpine Corporation</v>
          </cell>
          <cell r="E2119" t="str">
            <v>Gas</v>
          </cell>
          <cell r="G2119" t="str">
            <v>NA</v>
          </cell>
          <cell r="H2119" t="str">
            <v>Merchant Unregulated</v>
          </cell>
        </row>
        <row r="2120">
          <cell r="D2120" t="str">
            <v>New York Power Authority</v>
          </cell>
          <cell r="E2120" t="str">
            <v>Water</v>
          </cell>
          <cell r="G2120" t="str">
            <v>NA</v>
          </cell>
          <cell r="H2120" t="str">
            <v>Merchant Unregulated</v>
          </cell>
        </row>
        <row r="2121">
          <cell r="D2121" t="str">
            <v>EAH Housing</v>
          </cell>
          <cell r="E2121" t="str">
            <v>Solar</v>
          </cell>
          <cell r="G2121" t="str">
            <v>NA</v>
          </cell>
          <cell r="H2121" t="str">
            <v>Merchant Unregulated</v>
          </cell>
        </row>
        <row r="2122">
          <cell r="D2122" t="str">
            <v>JPMorgan Chase &amp; Co.</v>
          </cell>
          <cell r="E2122" t="str">
            <v>Wind</v>
          </cell>
          <cell r="G2122">
            <v>79971</v>
          </cell>
          <cell r="H2122" t="str">
            <v>Merchant Unregulated</v>
          </cell>
        </row>
        <row r="2123">
          <cell r="D2123" t="str">
            <v>Infigen Energy Limited</v>
          </cell>
          <cell r="E2123" t="str">
            <v>Wind</v>
          </cell>
          <cell r="G2123">
            <v>54075</v>
          </cell>
          <cell r="H2123" t="str">
            <v>Merchant Unregulated</v>
          </cell>
        </row>
        <row r="2124">
          <cell r="D2124" t="str">
            <v>Tokyo Electric Power Company</v>
          </cell>
          <cell r="E2124" t="str">
            <v>Wind</v>
          </cell>
          <cell r="G2124">
            <v>10968</v>
          </cell>
          <cell r="H2124" t="str">
            <v>Merchant Unregulated</v>
          </cell>
        </row>
        <row r="2125">
          <cell r="D2125" t="str">
            <v>Toyota Tsusho Corporation</v>
          </cell>
          <cell r="E2125" t="str">
            <v>Wind</v>
          </cell>
          <cell r="G2125">
            <v>7311</v>
          </cell>
          <cell r="H2125" t="str">
            <v>Merchant Unregulated</v>
          </cell>
        </row>
        <row r="2126">
          <cell r="D2126" t="str">
            <v>PG&amp;E Corporation</v>
          </cell>
          <cell r="E2126" t="str">
            <v>Water</v>
          </cell>
          <cell r="G2126">
            <v>220162</v>
          </cell>
          <cell r="H2126" t="str">
            <v>Regulated</v>
          </cell>
        </row>
        <row r="2127">
          <cell r="D2127" t="str">
            <v>Crestwood Corp</v>
          </cell>
          <cell r="E2127" t="str">
            <v>Oil</v>
          </cell>
          <cell r="G2127" t="str">
            <v>NA</v>
          </cell>
          <cell r="H2127" t="str">
            <v>Merchant Unregulated</v>
          </cell>
        </row>
        <row r="2128">
          <cell r="D2128" t="str">
            <v>Tenaska Inc.</v>
          </cell>
          <cell r="E2128" t="str">
            <v>Gas</v>
          </cell>
          <cell r="G2128">
            <v>29706</v>
          </cell>
          <cell r="H2128" t="str">
            <v>Merchant Unregulated</v>
          </cell>
        </row>
        <row r="2129">
          <cell r="D2129" t="str">
            <v>Crete City of</v>
          </cell>
          <cell r="E2129" t="str">
            <v>Gas</v>
          </cell>
          <cell r="G2129" t="str">
            <v>NA</v>
          </cell>
          <cell r="H2129" t="str">
            <v>Regulated</v>
          </cell>
        </row>
        <row r="2130">
          <cell r="D2130" t="str">
            <v>Calpine Corporation</v>
          </cell>
          <cell r="E2130" t="str">
            <v>Oil</v>
          </cell>
          <cell r="G2130" t="str">
            <v>NA</v>
          </cell>
          <cell r="H2130" t="str">
            <v>Merchant Unregulated</v>
          </cell>
        </row>
        <row r="2131">
          <cell r="D2131" t="str">
            <v>Southern Company</v>
          </cell>
          <cell r="E2131" t="str">
            <v>Coal</v>
          </cell>
          <cell r="G2131">
            <v>2770727</v>
          </cell>
          <cell r="H2131" t="str">
            <v>Regulated</v>
          </cell>
        </row>
        <row r="2132">
          <cell r="D2132" t="str">
            <v>Exelon Corporation</v>
          </cell>
          <cell r="E2132" t="str">
            <v>Wind</v>
          </cell>
          <cell r="G2132">
            <v>125602</v>
          </cell>
          <cell r="H2132" t="str">
            <v>Merchant Unregulated</v>
          </cell>
        </row>
        <row r="2133">
          <cell r="D2133" t="str">
            <v>First Reserve Corporation</v>
          </cell>
          <cell r="E2133" t="str">
            <v>Gas</v>
          </cell>
          <cell r="G2133" t="str">
            <v>NA</v>
          </cell>
          <cell r="H2133" t="str">
            <v>Merchant Unregulated</v>
          </cell>
        </row>
        <row r="2134">
          <cell r="D2134" t="str">
            <v>General Electric Company</v>
          </cell>
          <cell r="E2134" t="str">
            <v>Gas</v>
          </cell>
          <cell r="G2134" t="str">
            <v>NA</v>
          </cell>
          <cell r="H2134" t="str">
            <v>Merchant Unregulated</v>
          </cell>
        </row>
        <row r="2135">
          <cell r="D2135" t="str">
            <v>Osaka Gas Company, Ltd.</v>
          </cell>
          <cell r="E2135" t="str">
            <v>Gas</v>
          </cell>
          <cell r="G2135" t="str">
            <v>NA</v>
          </cell>
          <cell r="H2135" t="str">
            <v>Merchant Unregulated</v>
          </cell>
        </row>
        <row r="2136">
          <cell r="D2136" t="str">
            <v>Edison International</v>
          </cell>
          <cell r="E2136" t="str">
            <v>Wind</v>
          </cell>
          <cell r="G2136">
            <v>13114</v>
          </cell>
          <cell r="H2136" t="str">
            <v>Merchant Unregulated</v>
          </cell>
        </row>
        <row r="2137">
          <cell r="D2137" t="str">
            <v>South Carolina Public Service Authority</v>
          </cell>
          <cell r="E2137" t="str">
            <v>Coal</v>
          </cell>
          <cell r="G2137">
            <v>13068757</v>
          </cell>
          <cell r="H2137" t="str">
            <v>Regulated</v>
          </cell>
        </row>
        <row r="2138">
          <cell r="D2138" t="str">
            <v>Salt River Project</v>
          </cell>
          <cell r="E2138" t="str">
            <v>Water</v>
          </cell>
          <cell r="G2138" t="str">
            <v>NA</v>
          </cell>
          <cell r="H2138" t="str">
            <v>Merchant Unregulated</v>
          </cell>
        </row>
        <row r="2139">
          <cell r="D2139" t="str">
            <v>Koch Industries, Inc.</v>
          </cell>
          <cell r="E2139" t="str">
            <v>Biomass</v>
          </cell>
          <cell r="G2139">
            <v>532207</v>
          </cell>
          <cell r="H2139" t="str">
            <v>Merchant Unregulated</v>
          </cell>
        </row>
        <row r="2140">
          <cell r="D2140" t="str">
            <v>Great Plains Energy Inc.</v>
          </cell>
          <cell r="E2140" t="str">
            <v>Gas</v>
          </cell>
          <cell r="G2140">
            <v>84795</v>
          </cell>
          <cell r="H2140" t="str">
            <v>Regulated</v>
          </cell>
        </row>
        <row r="2141">
          <cell r="D2141" t="str">
            <v>Waste Management, Inc.</v>
          </cell>
          <cell r="E2141" t="str">
            <v>Biomass</v>
          </cell>
          <cell r="G2141" t="str">
            <v>NA</v>
          </cell>
          <cell r="H2141" t="str">
            <v>Merchant Unregulated</v>
          </cell>
        </row>
        <row r="2142">
          <cell r="D2142" t="str">
            <v>OGE Energy Corp.</v>
          </cell>
          <cell r="E2142" t="str">
            <v>Wind</v>
          </cell>
          <cell r="G2142">
            <v>916121</v>
          </cell>
          <cell r="H2142" t="str">
            <v>Regulated</v>
          </cell>
        </row>
        <row r="2143">
          <cell r="D2143" t="str">
            <v>Edison International</v>
          </cell>
          <cell r="E2143" t="str">
            <v>Wind</v>
          </cell>
          <cell r="G2143" t="str">
            <v>NA</v>
          </cell>
          <cell r="H2143" t="str">
            <v>Merchant Unregulated</v>
          </cell>
        </row>
        <row r="2144">
          <cell r="D2144" t="str">
            <v>Croswell City of</v>
          </cell>
          <cell r="E2144" t="str">
            <v>Oil</v>
          </cell>
          <cell r="G2144" t="str">
            <v>NA</v>
          </cell>
          <cell r="H2144" t="str">
            <v>Regulated</v>
          </cell>
        </row>
        <row r="2145">
          <cell r="D2145" t="str">
            <v>Crotched Mt Rehab Center Inc</v>
          </cell>
          <cell r="E2145" t="str">
            <v>Oil</v>
          </cell>
          <cell r="G2145" t="str">
            <v>NA</v>
          </cell>
          <cell r="H2145" t="str">
            <v>Merchant Unregulated</v>
          </cell>
        </row>
        <row r="2146">
          <cell r="D2146" t="str">
            <v>CMS Energy Corporation</v>
          </cell>
          <cell r="E2146" t="str">
            <v>Water</v>
          </cell>
          <cell r="G2146">
            <v>33542</v>
          </cell>
          <cell r="H2146" t="str">
            <v>Regulated</v>
          </cell>
        </row>
        <row r="2147">
          <cell r="D2147" t="str">
            <v>Exelon Corporation</v>
          </cell>
          <cell r="E2147" t="str">
            <v>Oil</v>
          </cell>
          <cell r="G2147">
            <v>4423</v>
          </cell>
          <cell r="H2147" t="str">
            <v>Merchant Unregulated</v>
          </cell>
        </row>
        <row r="2148">
          <cell r="D2148" t="str">
            <v>United States Government</v>
          </cell>
          <cell r="E2148" t="str">
            <v>Water</v>
          </cell>
          <cell r="G2148" t="str">
            <v>NA</v>
          </cell>
          <cell r="H2148" t="str">
            <v>Merchant Unregulated</v>
          </cell>
        </row>
        <row r="2149">
          <cell r="D2149" t="str">
            <v>Crystal Falls City of</v>
          </cell>
          <cell r="E2149" t="str">
            <v>Water</v>
          </cell>
          <cell r="G2149" t="str">
            <v>NA</v>
          </cell>
          <cell r="H2149" t="str">
            <v>Regulated</v>
          </cell>
        </row>
        <row r="2150">
          <cell r="D2150" t="str">
            <v>NextEra Energy, Inc.</v>
          </cell>
          <cell r="E2150" t="str">
            <v>Wind</v>
          </cell>
          <cell r="G2150">
            <v>477701</v>
          </cell>
          <cell r="H2150" t="str">
            <v>Merchant Unregulated</v>
          </cell>
        </row>
        <row r="2151">
          <cell r="D2151" t="str">
            <v>NextEra Energy, Inc.</v>
          </cell>
          <cell r="E2151" t="str">
            <v>Wind</v>
          </cell>
          <cell r="G2151">
            <v>499636</v>
          </cell>
          <cell r="H2151" t="str">
            <v>Merchant Unregulated</v>
          </cell>
        </row>
        <row r="2152">
          <cell r="D2152" t="str">
            <v>NextEra Energy, Inc.</v>
          </cell>
          <cell r="E2152" t="str">
            <v>Wind</v>
          </cell>
          <cell r="G2152">
            <v>124670</v>
          </cell>
          <cell r="H2152" t="str">
            <v>Merchant Unregulated</v>
          </cell>
        </row>
        <row r="2153">
          <cell r="D2153" t="str">
            <v>Puget Holdings LLC</v>
          </cell>
          <cell r="E2153" t="str">
            <v>Oil</v>
          </cell>
          <cell r="G2153">
            <v>298</v>
          </cell>
          <cell r="H2153" t="str">
            <v>Regulated</v>
          </cell>
        </row>
        <row r="2154">
          <cell r="D2154" t="str">
            <v>Duke Energy Corporation</v>
          </cell>
          <cell r="E2154" t="str">
            <v>Coal</v>
          </cell>
          <cell r="G2154">
            <v>4923306</v>
          </cell>
          <cell r="H2154" t="str">
            <v>Regulated</v>
          </cell>
        </row>
        <row r="2155">
          <cell r="D2155" t="str">
            <v>Crystal Springs Hydro Elec LP</v>
          </cell>
          <cell r="E2155" t="str">
            <v>Water</v>
          </cell>
          <cell r="G2155" t="str">
            <v>NA</v>
          </cell>
          <cell r="H2155" t="str">
            <v>Merchant Unregulated</v>
          </cell>
        </row>
        <row r="2156">
          <cell r="D2156" t="str">
            <v>Duke Energy Corporation</v>
          </cell>
          <cell r="E2156" t="str">
            <v>Solar</v>
          </cell>
          <cell r="G2156" t="str">
            <v>NA</v>
          </cell>
          <cell r="H2156" t="str">
            <v>Merchant Unregulated</v>
          </cell>
        </row>
        <row r="2157">
          <cell r="D2157" t="str">
            <v>Computer Sciences Corporation</v>
          </cell>
          <cell r="E2157" t="str">
            <v>Gas</v>
          </cell>
          <cell r="G2157" t="str">
            <v>NA</v>
          </cell>
          <cell r="H2157" t="str">
            <v>Merchant Unregulated</v>
          </cell>
        </row>
        <row r="2158">
          <cell r="D2158" t="str">
            <v>Armour Pharmaceutical Co</v>
          </cell>
          <cell r="E2158" t="str">
            <v>Gas</v>
          </cell>
          <cell r="G2158" t="str">
            <v>NA</v>
          </cell>
          <cell r="H2158" t="str">
            <v>Merchant Unregulated</v>
          </cell>
        </row>
        <row r="2159">
          <cell r="D2159" t="str">
            <v>Waste Management, Inc.</v>
          </cell>
          <cell r="E2159" t="str">
            <v>Biomass</v>
          </cell>
          <cell r="G2159" t="str">
            <v>NA</v>
          </cell>
          <cell r="H2159" t="str">
            <v>Merchant Unregulated</v>
          </cell>
        </row>
        <row r="2160">
          <cell r="D2160" t="str">
            <v>PG&amp;E Corporation</v>
          </cell>
          <cell r="E2160" t="str">
            <v>Gas</v>
          </cell>
          <cell r="G2160" t="str">
            <v>NA</v>
          </cell>
          <cell r="H2160" t="str">
            <v>Regulated</v>
          </cell>
        </row>
        <row r="2161">
          <cell r="D2161" t="str">
            <v>SunEdison, Inc.</v>
          </cell>
          <cell r="E2161" t="str">
            <v>Solar</v>
          </cell>
          <cell r="G2161" t="str">
            <v>NA</v>
          </cell>
          <cell r="H2161" t="str">
            <v>Merchant Unregulated</v>
          </cell>
        </row>
        <row r="2162">
          <cell r="D2162" t="str">
            <v>Goldman Sachs Group, Inc.</v>
          </cell>
          <cell r="E2162" t="str">
            <v>Solar</v>
          </cell>
          <cell r="G2162" t="str">
            <v>NA</v>
          </cell>
          <cell r="H2162" t="str">
            <v>Merchant Unregulated</v>
          </cell>
        </row>
        <row r="2163">
          <cell r="D2163" t="str">
            <v>SunEdison, Inc.</v>
          </cell>
          <cell r="E2163" t="str">
            <v>Solar</v>
          </cell>
          <cell r="G2163" t="str">
            <v>NA</v>
          </cell>
          <cell r="H2163" t="str">
            <v>Merchant Unregulated</v>
          </cell>
        </row>
        <row r="2164">
          <cell r="D2164" t="str">
            <v>MMA Solar Fund III GP, Inc.</v>
          </cell>
          <cell r="E2164" t="str">
            <v>Solar</v>
          </cell>
          <cell r="G2164" t="str">
            <v>NA</v>
          </cell>
          <cell r="H2164" t="str">
            <v>Merchant Unregulated</v>
          </cell>
        </row>
        <row r="2165">
          <cell r="D2165" t="str">
            <v>California State University, Long Beach</v>
          </cell>
          <cell r="E2165" t="str">
            <v>Gas</v>
          </cell>
          <cell r="G2165" t="str">
            <v>NA</v>
          </cell>
          <cell r="H2165" t="str">
            <v>Merchant Unregulated</v>
          </cell>
        </row>
        <row r="2166">
          <cell r="D2166" t="str">
            <v>BP plc</v>
          </cell>
          <cell r="E2166" t="str">
            <v>Solar</v>
          </cell>
          <cell r="G2166" t="str">
            <v>NA</v>
          </cell>
          <cell r="H2166" t="str">
            <v>Merchant Unregulated</v>
          </cell>
        </row>
        <row r="2167">
          <cell r="D2167" t="str">
            <v>CTV Management Group</v>
          </cell>
          <cell r="E2167" t="str">
            <v>Wind</v>
          </cell>
          <cell r="G2167" t="str">
            <v>NA</v>
          </cell>
          <cell r="H2167" t="str">
            <v>Merchant Unregulated</v>
          </cell>
        </row>
        <row r="2168">
          <cell r="D2168" t="str">
            <v>Basin Electric Power Cooperative</v>
          </cell>
          <cell r="E2168" t="str">
            <v>Gas</v>
          </cell>
          <cell r="G2168" t="str">
            <v>NA</v>
          </cell>
          <cell r="H2168" t="str">
            <v>Merchant Unregulated</v>
          </cell>
        </row>
        <row r="2169">
          <cell r="D2169" t="str">
            <v>Tennessee Valley Authority</v>
          </cell>
          <cell r="E2169" t="str">
            <v>Coal</v>
          </cell>
          <cell r="G2169">
            <v>14449896</v>
          </cell>
          <cell r="H2169" t="str">
            <v>Merchant Unregulated</v>
          </cell>
        </row>
        <row r="2170">
          <cell r="D2170" t="str">
            <v>PPL Corporation</v>
          </cell>
          <cell r="E2170" t="str">
            <v>Biomass</v>
          </cell>
          <cell r="G2170" t="str">
            <v>NA</v>
          </cell>
          <cell r="H2170" t="str">
            <v>Merchant Unregulated</v>
          </cell>
        </row>
        <row r="2171">
          <cell r="D2171" t="str">
            <v>Calpine Corporation</v>
          </cell>
          <cell r="E2171" t="str">
            <v>Gas</v>
          </cell>
          <cell r="G2171">
            <v>43314</v>
          </cell>
          <cell r="H2171" t="str">
            <v>Merchant Unregulated</v>
          </cell>
        </row>
        <row r="2172">
          <cell r="D2172" t="str">
            <v>Cumberland City of</v>
          </cell>
          <cell r="E2172" t="str">
            <v>Gas</v>
          </cell>
          <cell r="G2172" t="str">
            <v>NA</v>
          </cell>
          <cell r="H2172" t="str">
            <v>Regulated</v>
          </cell>
        </row>
        <row r="2173">
          <cell r="D2173" t="str">
            <v>Larsen Bay City of</v>
          </cell>
          <cell r="E2173" t="str">
            <v>Oil</v>
          </cell>
          <cell r="G2173" t="str">
            <v>NA</v>
          </cell>
          <cell r="H2173" t="str">
            <v>Regulated</v>
          </cell>
        </row>
        <row r="2174">
          <cell r="D2174" t="str">
            <v>Xcel Energy Inc.</v>
          </cell>
          <cell r="E2174" t="str">
            <v>Gas</v>
          </cell>
          <cell r="G2174">
            <v>932190</v>
          </cell>
          <cell r="H2174" t="str">
            <v>Regulated</v>
          </cell>
        </row>
        <row r="2175">
          <cell r="D2175" t="str">
            <v>Xcel Energy Inc.</v>
          </cell>
          <cell r="E2175" t="str">
            <v>Gas</v>
          </cell>
          <cell r="G2175">
            <v>108594</v>
          </cell>
          <cell r="H2175" t="str">
            <v>Regulated</v>
          </cell>
        </row>
        <row r="2176">
          <cell r="D2176" t="str">
            <v>Berkshire Hathaway Inc.</v>
          </cell>
          <cell r="E2176" t="str">
            <v>Gas</v>
          </cell>
          <cell r="G2176">
            <v>1915005</v>
          </cell>
          <cell r="H2176" t="str">
            <v>Regulated</v>
          </cell>
        </row>
        <row r="2177">
          <cell r="D2177" t="str">
            <v>MidAmerican Energy Holdings Company</v>
          </cell>
          <cell r="E2177" t="str">
            <v>Gas</v>
          </cell>
          <cell r="G2177">
            <v>217518</v>
          </cell>
          <cell r="H2177" t="str">
            <v>Regulated</v>
          </cell>
        </row>
        <row r="2178">
          <cell r="D2178" t="str">
            <v>Curtis City of</v>
          </cell>
          <cell r="E2178" t="str">
            <v>Gas</v>
          </cell>
          <cell r="G2178" t="str">
            <v>NA</v>
          </cell>
          <cell r="H2178" t="str">
            <v>Regulated</v>
          </cell>
        </row>
        <row r="2179">
          <cell r="D2179" t="str">
            <v>Curtis Livestock Ranch</v>
          </cell>
          <cell r="E2179" t="str">
            <v>Biomass</v>
          </cell>
          <cell r="G2179" t="str">
            <v>NA</v>
          </cell>
          <cell r="H2179" t="str">
            <v>Merchant Unregulated</v>
          </cell>
        </row>
        <row r="2180">
          <cell r="D2180" t="str">
            <v>Atlantic Power Corporation</v>
          </cell>
          <cell r="E2180" t="str">
            <v>Water</v>
          </cell>
          <cell r="G2180">
            <v>300234</v>
          </cell>
          <cell r="H2180" t="str">
            <v>Merchant Unregulated</v>
          </cell>
        </row>
        <row r="2181">
          <cell r="D2181" t="str">
            <v>Dominion Resources, Inc.</v>
          </cell>
          <cell r="E2181" t="str">
            <v>Water</v>
          </cell>
          <cell r="G2181">
            <v>8534</v>
          </cell>
          <cell r="H2181" t="str">
            <v>Regulated</v>
          </cell>
        </row>
        <row r="2182">
          <cell r="D2182" t="str">
            <v>Cushing City of</v>
          </cell>
          <cell r="E2182" t="str">
            <v>Oil</v>
          </cell>
          <cell r="G2182" t="str">
            <v>NA</v>
          </cell>
          <cell r="H2182" t="str">
            <v>Regulated</v>
          </cell>
        </row>
        <row r="2183">
          <cell r="D2183" t="str">
            <v>Tacoma City of (WA)</v>
          </cell>
          <cell r="E2183" t="str">
            <v>Water</v>
          </cell>
          <cell r="G2183" t="str">
            <v>NA</v>
          </cell>
          <cell r="H2183" t="str">
            <v>Regulated</v>
          </cell>
        </row>
        <row r="2184">
          <cell r="D2184" t="str">
            <v>Tacoma City of (WA)</v>
          </cell>
          <cell r="E2184" t="str">
            <v>Water</v>
          </cell>
          <cell r="G2184" t="str">
            <v>NA</v>
          </cell>
          <cell r="H2184" t="str">
            <v>Regulated</v>
          </cell>
        </row>
        <row r="2185">
          <cell r="D2185" t="str">
            <v>Manitowoc Public Utilities</v>
          </cell>
          <cell r="E2185" t="str">
            <v>Gas</v>
          </cell>
          <cell r="G2185" t="str">
            <v>NA</v>
          </cell>
          <cell r="H2185" t="str">
            <v>Regulated</v>
          </cell>
        </row>
        <row r="2186">
          <cell r="D2186" t="str">
            <v>Berkshire Hathaway Inc.</v>
          </cell>
          <cell r="E2186" t="str">
            <v>Water</v>
          </cell>
          <cell r="G2186">
            <v>45266</v>
          </cell>
          <cell r="H2186" t="str">
            <v>Regulated</v>
          </cell>
        </row>
        <row r="2187">
          <cell r="D2187" t="str">
            <v>MidAmerican Energy Holdings Company</v>
          </cell>
          <cell r="E2187" t="str">
            <v>Water</v>
          </cell>
          <cell r="G2187">
            <v>5142</v>
          </cell>
          <cell r="H2187" t="str">
            <v>Regulated</v>
          </cell>
        </row>
        <row r="2188">
          <cell r="D2188" t="str">
            <v>Cutrale Citrus Juices USA Inc</v>
          </cell>
          <cell r="E2188" t="str">
            <v>Gas</v>
          </cell>
          <cell r="G2188" t="str">
            <v>NA</v>
          </cell>
          <cell r="H2188" t="str">
            <v>Merchant Unregulated</v>
          </cell>
        </row>
        <row r="2189">
          <cell r="D2189" t="str">
            <v>Cutrale Citrus Juices USA Inc</v>
          </cell>
          <cell r="E2189" t="str">
            <v>Gas</v>
          </cell>
          <cell r="G2189" t="str">
            <v>NA</v>
          </cell>
          <cell r="H2189" t="str">
            <v>Merchant Unregulated</v>
          </cell>
        </row>
        <row r="2190">
          <cell r="D2190" t="str">
            <v>Sempra Energy</v>
          </cell>
          <cell r="E2190" t="str">
            <v>Gas</v>
          </cell>
          <cell r="G2190">
            <v>46441</v>
          </cell>
          <cell r="H2190" t="str">
            <v>Regulated</v>
          </cell>
        </row>
        <row r="2191">
          <cell r="D2191" t="str">
            <v>Jonesboro City of (AR)</v>
          </cell>
          <cell r="E2191" t="str">
            <v>Gas</v>
          </cell>
          <cell r="G2191">
            <v>187179</v>
          </cell>
          <cell r="H2191" t="str">
            <v>Regulated</v>
          </cell>
        </row>
        <row r="2192">
          <cell r="D2192" t="str">
            <v>Chevron Corporation</v>
          </cell>
          <cell r="E2192" t="str">
            <v>Gas</v>
          </cell>
          <cell r="G2192" t="str">
            <v>NA</v>
          </cell>
          <cell r="H2192" t="str">
            <v>Merchant Unregulated</v>
          </cell>
        </row>
        <row r="2193">
          <cell r="D2193" t="str">
            <v>Chevron Corporation</v>
          </cell>
          <cell r="E2193" t="str">
            <v>Gas</v>
          </cell>
          <cell r="G2193" t="str">
            <v>NA</v>
          </cell>
          <cell r="H2193" t="str">
            <v>Merchant Unregulated</v>
          </cell>
        </row>
        <row r="2194">
          <cell r="D2194" t="str">
            <v>Chevron Corporation</v>
          </cell>
          <cell r="E2194" t="str">
            <v>Gas</v>
          </cell>
          <cell r="G2194" t="str">
            <v>NA</v>
          </cell>
          <cell r="H2194" t="str">
            <v>Merchant Unregulated</v>
          </cell>
        </row>
        <row r="2195">
          <cell r="D2195" t="str">
            <v>East Texas Electric Co-op, Inc.</v>
          </cell>
          <cell r="E2195" t="str">
            <v>Gas</v>
          </cell>
          <cell r="G2195" t="str">
            <v>NA</v>
          </cell>
          <cell r="H2195" t="str">
            <v>Merchant Unregulated</v>
          </cell>
        </row>
        <row r="2196">
          <cell r="D2196" t="str">
            <v>Connecticut Municipal Electric Energy Cooperative</v>
          </cell>
          <cell r="E2196" t="str">
            <v>Oil</v>
          </cell>
          <cell r="G2196" t="str">
            <v>NA</v>
          </cell>
          <cell r="H2196" t="str">
            <v>Regulated</v>
          </cell>
        </row>
        <row r="2197">
          <cell r="D2197" t="str">
            <v>Big Rivers Electric Corporation</v>
          </cell>
          <cell r="E2197" t="str">
            <v>Coal</v>
          </cell>
          <cell r="G2197">
            <v>3093436</v>
          </cell>
          <cell r="H2197" t="str">
            <v>Merchant Unregulated</v>
          </cell>
        </row>
        <row r="2198">
          <cell r="D2198" t="str">
            <v>Alexandria City of LA</v>
          </cell>
          <cell r="E2198" t="str">
            <v>Gas</v>
          </cell>
          <cell r="G2198">
            <v>1974</v>
          </cell>
          <cell r="H2198" t="str">
            <v>Regulated</v>
          </cell>
        </row>
        <row r="2199">
          <cell r="D2199" t="str">
            <v>Cloverland Electric Cooperative</v>
          </cell>
          <cell r="E2199" t="str">
            <v>Oil</v>
          </cell>
          <cell r="G2199" t="str">
            <v>NA</v>
          </cell>
          <cell r="H2199" t="str">
            <v>Merchant Unregulated</v>
          </cell>
        </row>
        <row r="2200">
          <cell r="D2200" t="str">
            <v>Southern Company</v>
          </cell>
          <cell r="E2200" t="str">
            <v>Gas</v>
          </cell>
          <cell r="G2200">
            <v>372074</v>
          </cell>
          <cell r="H2200" t="str">
            <v>Merchant Unregulated</v>
          </cell>
        </row>
        <row r="2201">
          <cell r="D2201" t="str">
            <v>Dahowa Hydro</v>
          </cell>
          <cell r="E2201" t="str">
            <v>Water</v>
          </cell>
          <cell r="G2201" t="str">
            <v>NA</v>
          </cell>
          <cell r="H2201" t="str">
            <v>Merchant Unregulated</v>
          </cell>
        </row>
        <row r="2202">
          <cell r="D2202" t="str">
            <v>DAI Oildale Inc.</v>
          </cell>
          <cell r="E2202" t="str">
            <v>Gas</v>
          </cell>
          <cell r="G2202" t="str">
            <v>NA</v>
          </cell>
          <cell r="H2202" t="str">
            <v>Merchant Unregulated</v>
          </cell>
        </row>
        <row r="2203">
          <cell r="D2203" t="str">
            <v>Dakota Magic Casino</v>
          </cell>
          <cell r="E2203" t="str">
            <v>Oil</v>
          </cell>
          <cell r="G2203" t="str">
            <v>NA</v>
          </cell>
          <cell r="H2203" t="str">
            <v>Merchant Unregulated</v>
          </cell>
        </row>
        <row r="2204">
          <cell r="D2204" t="str">
            <v>East Kentucky Power Cooperative Inc.</v>
          </cell>
          <cell r="E2204" t="str">
            <v>Coal</v>
          </cell>
          <cell r="G2204">
            <v>236713</v>
          </cell>
          <cell r="H2204" t="str">
            <v>Merchant Unregulated</v>
          </cell>
        </row>
        <row r="2205">
          <cell r="D2205" t="str">
            <v>United States Government</v>
          </cell>
          <cell r="E2205" t="str">
            <v>Water</v>
          </cell>
          <cell r="G2205" t="str">
            <v>NA</v>
          </cell>
          <cell r="H2205" t="str">
            <v>Merchant Unregulated</v>
          </cell>
        </row>
        <row r="2206">
          <cell r="D2206" t="str">
            <v>Dallas City Of</v>
          </cell>
          <cell r="E2206" t="str">
            <v>Biomass</v>
          </cell>
          <cell r="G2206" t="str">
            <v>NA</v>
          </cell>
          <cell r="H2206" t="str">
            <v>Merchant Unregulated</v>
          </cell>
        </row>
        <row r="2207">
          <cell r="D2207" t="str">
            <v>United States Government</v>
          </cell>
          <cell r="E2207" t="str">
            <v>Water</v>
          </cell>
          <cell r="G2207">
            <v>7805592</v>
          </cell>
          <cell r="H2207" t="str">
            <v>Merchant Unregulated</v>
          </cell>
        </row>
        <row r="2208">
          <cell r="D2208" t="str">
            <v>Northern Wasco County P U D</v>
          </cell>
          <cell r="E2208" t="str">
            <v>Water</v>
          </cell>
          <cell r="G2208" t="str">
            <v>NA</v>
          </cell>
          <cell r="H2208" t="str">
            <v>Regulated</v>
          </cell>
        </row>
        <row r="2209">
          <cell r="D2209" t="str">
            <v>Springfield City of - (IL)</v>
          </cell>
          <cell r="E2209" t="str">
            <v>Coal</v>
          </cell>
          <cell r="G2209">
            <v>1953684</v>
          </cell>
          <cell r="H2209" t="str">
            <v>Regulated</v>
          </cell>
        </row>
        <row r="2210">
          <cell r="D2210" t="str">
            <v>FirstEnergy Corp.</v>
          </cell>
          <cell r="E2210" t="str">
            <v>Water</v>
          </cell>
          <cell r="G2210" t="str">
            <v>NA</v>
          </cell>
          <cell r="H2210" t="str">
            <v>Merchant Unregulated</v>
          </cell>
        </row>
        <row r="2211">
          <cell r="D2211" t="str">
            <v>FirstEnergy Corp.</v>
          </cell>
          <cell r="E2211" t="str">
            <v>Water</v>
          </cell>
          <cell r="G2211" t="str">
            <v>NA</v>
          </cell>
          <cell r="H2211" t="str">
            <v>Merchant Unregulated</v>
          </cell>
        </row>
        <row r="2212">
          <cell r="D2212" t="str">
            <v>Kruger, Inc.</v>
          </cell>
          <cell r="E2212" t="str">
            <v>Water</v>
          </cell>
          <cell r="G2212" t="str">
            <v>NA</v>
          </cell>
          <cell r="H2212" t="str">
            <v>Merchant Unregulated</v>
          </cell>
        </row>
        <row r="2213">
          <cell r="D2213" t="str">
            <v>CMS Energy Corporation</v>
          </cell>
          <cell r="E2213" t="str">
            <v>Gas</v>
          </cell>
          <cell r="G2213">
            <v>2282073</v>
          </cell>
          <cell r="H2213" t="str">
            <v>Regulated</v>
          </cell>
        </row>
        <row r="2214">
          <cell r="D2214" t="str">
            <v>Duke Energy Corporation</v>
          </cell>
          <cell r="E2214" t="str">
            <v>Gas</v>
          </cell>
          <cell r="G2214">
            <v>251652</v>
          </cell>
          <cell r="H2214" t="str">
            <v>Regulated</v>
          </cell>
        </row>
        <row r="2215">
          <cell r="D2215" t="str">
            <v>Renewable World Energies, LLC</v>
          </cell>
          <cell r="E2215" t="str">
            <v>Water</v>
          </cell>
          <cell r="G2215" t="str">
            <v>NA</v>
          </cell>
          <cell r="H2215" t="str">
            <v>Merchant Unregulated</v>
          </cell>
        </row>
        <row r="2216">
          <cell r="D2216" t="str">
            <v>Northwestern Wisconsin Electric Company</v>
          </cell>
          <cell r="E2216" t="str">
            <v>Oil</v>
          </cell>
          <cell r="G2216">
            <v>0</v>
          </cell>
          <cell r="H2216" t="str">
            <v>Regulated</v>
          </cell>
        </row>
        <row r="2217">
          <cell r="D2217" t="str">
            <v>Northwestern Wisconsin Electric Company</v>
          </cell>
          <cell r="E2217" t="str">
            <v>Oil</v>
          </cell>
          <cell r="G2217">
            <v>1</v>
          </cell>
          <cell r="H2217" t="str">
            <v>Regulated</v>
          </cell>
        </row>
        <row r="2218">
          <cell r="D2218" t="str">
            <v>Dane County, Wisconsin</v>
          </cell>
          <cell r="E2218" t="str">
            <v>Solar</v>
          </cell>
          <cell r="G2218" t="str">
            <v>NA</v>
          </cell>
          <cell r="H2218" t="str">
            <v>Merchant Unregulated</v>
          </cell>
        </row>
        <row r="2219">
          <cell r="D2219" t="str">
            <v>Clear Horizons LLC</v>
          </cell>
          <cell r="E2219" t="str">
            <v>Biomass</v>
          </cell>
          <cell r="G2219" t="str">
            <v>NA</v>
          </cell>
          <cell r="H2219" t="str">
            <v>Merchant Unregulated</v>
          </cell>
        </row>
        <row r="2220">
          <cell r="D2220" t="str">
            <v>Dane County, Wisconsin</v>
          </cell>
          <cell r="E2220" t="str">
            <v>Biomass</v>
          </cell>
          <cell r="G2220" t="str">
            <v>NA</v>
          </cell>
          <cell r="H2220" t="str">
            <v>Merchant Unregulated</v>
          </cell>
        </row>
        <row r="2221">
          <cell r="D2221" t="str">
            <v>Kennebunk Light &amp; Power Dist</v>
          </cell>
          <cell r="E2221" t="str">
            <v>Water</v>
          </cell>
          <cell r="G2221" t="str">
            <v>NA</v>
          </cell>
          <cell r="H2221" t="str">
            <v>Regulated</v>
          </cell>
        </row>
        <row r="2222">
          <cell r="D2222" t="str">
            <v>Danielson Wind Farms LLC</v>
          </cell>
          <cell r="E2222" t="str">
            <v>Wind</v>
          </cell>
          <cell r="G2222" t="str">
            <v>NA</v>
          </cell>
          <cell r="H2222" t="str">
            <v>Merchant Unregulated</v>
          </cell>
        </row>
        <row r="2223">
          <cell r="D2223" t="str">
            <v>IDACORP, Inc.</v>
          </cell>
          <cell r="E2223" t="str">
            <v>Gas</v>
          </cell>
          <cell r="G2223">
            <v>72685</v>
          </cell>
          <cell r="H2223" t="str">
            <v>Regulated</v>
          </cell>
        </row>
        <row r="2224">
          <cell r="D2224" t="str">
            <v>American Electric Power Company, Inc.</v>
          </cell>
          <cell r="E2224" t="str">
            <v>Gas</v>
          </cell>
          <cell r="G2224">
            <v>77009</v>
          </cell>
          <cell r="H2224" t="str">
            <v>Regulated</v>
          </cell>
        </row>
        <row r="2225">
          <cell r="D2225" t="str">
            <v>Dominion Resources, Inc.</v>
          </cell>
          <cell r="E2225" t="str">
            <v>Gas</v>
          </cell>
          <cell r="G2225">
            <v>113774</v>
          </cell>
          <cell r="H2225" t="str">
            <v>Regulated</v>
          </cell>
        </row>
        <row r="2226">
          <cell r="D2226" t="str">
            <v>United States Government</v>
          </cell>
          <cell r="E2226" t="str">
            <v>Water</v>
          </cell>
          <cell r="G2226">
            <v>347751</v>
          </cell>
          <cell r="H2226" t="str">
            <v>Merchant Unregulated</v>
          </cell>
        </row>
        <row r="2227">
          <cell r="D2227" t="str">
            <v>Duke Energy Corporation</v>
          </cell>
          <cell r="E2227" t="str">
            <v>Gas</v>
          </cell>
          <cell r="G2227">
            <v>18492</v>
          </cell>
          <cell r="H2227" t="str">
            <v>Regulated</v>
          </cell>
        </row>
        <row r="2228">
          <cell r="D2228" t="str">
            <v>Riverview Dairy of MN, LLP</v>
          </cell>
          <cell r="E2228" t="str">
            <v>Biomass</v>
          </cell>
          <cell r="G2228" t="str">
            <v>NA</v>
          </cell>
          <cell r="H2228" t="str">
            <v>Merchant Unregulated</v>
          </cell>
        </row>
        <row r="2229">
          <cell r="D2229" t="str">
            <v>Consolidated Edison, Inc.</v>
          </cell>
          <cell r="E2229" t="str">
            <v>Solar</v>
          </cell>
          <cell r="G2229" t="str">
            <v>NA</v>
          </cell>
          <cell r="H2229" t="str">
            <v>Merchant Unregulated</v>
          </cell>
        </row>
        <row r="2230">
          <cell r="D2230" t="str">
            <v>Dartmouth College</v>
          </cell>
          <cell r="E2230" t="str">
            <v>Oil</v>
          </cell>
          <cell r="G2230" t="str">
            <v>NA</v>
          </cell>
          <cell r="H2230" t="str">
            <v>Merchant Unregulated</v>
          </cell>
        </row>
        <row r="2231">
          <cell r="D2231" t="str">
            <v>Consolidated Edison, Inc.</v>
          </cell>
          <cell r="E2231" t="str">
            <v>Solar</v>
          </cell>
          <cell r="G2231" t="str">
            <v>NA</v>
          </cell>
          <cell r="H2231" t="str">
            <v>Merchant Unregulated</v>
          </cell>
        </row>
        <row r="2232">
          <cell r="D2232" t="str">
            <v>Riverstone Holdings LLC</v>
          </cell>
          <cell r="E2232" t="str">
            <v>Gas</v>
          </cell>
          <cell r="G2232" t="str">
            <v>NA</v>
          </cell>
          <cell r="H2232" t="str">
            <v>Merchant Unregulated</v>
          </cell>
        </row>
        <row r="2233">
          <cell r="D2233" t="str">
            <v>Riverstone Holdings LLC</v>
          </cell>
          <cell r="E2233" t="str">
            <v>Gas</v>
          </cell>
          <cell r="G2233" t="str">
            <v>NA</v>
          </cell>
          <cell r="H2233" t="str">
            <v>Merchant Unregulated</v>
          </cell>
        </row>
        <row r="2234">
          <cell r="D2234" t="str">
            <v>Fortis Inc.</v>
          </cell>
          <cell r="E2234" t="str">
            <v>Water</v>
          </cell>
          <cell r="G2234" t="str">
            <v>NA</v>
          </cell>
          <cell r="H2234" t="str">
            <v>Regulated</v>
          </cell>
        </row>
        <row r="2235">
          <cell r="D2235" t="str">
            <v>Thomson Corp</v>
          </cell>
          <cell r="E2235" t="str">
            <v>Oil</v>
          </cell>
          <cell r="G2235" t="str">
            <v>NA</v>
          </cell>
          <cell r="H2235" t="str">
            <v>Merchant Unregulated</v>
          </cell>
        </row>
        <row r="2236">
          <cell r="D2236" t="str">
            <v>Thomson Corp</v>
          </cell>
          <cell r="E2236" t="str">
            <v>Oil</v>
          </cell>
          <cell r="G2236" t="str">
            <v>NA</v>
          </cell>
          <cell r="H2236" t="str">
            <v>Merchant Unregulated</v>
          </cell>
        </row>
        <row r="2237">
          <cell r="D2237" t="str">
            <v>NorthWestern Corporation</v>
          </cell>
          <cell r="E2237" t="str">
            <v>Gas</v>
          </cell>
          <cell r="G2237">
            <v>360148</v>
          </cell>
          <cell r="H2237" t="str">
            <v>Regulated</v>
          </cell>
        </row>
        <row r="2238">
          <cell r="D2238" t="str">
            <v>Berkshire Hathaway Inc.</v>
          </cell>
          <cell r="E2238" t="str">
            <v>Coal</v>
          </cell>
          <cell r="G2238">
            <v>4406046</v>
          </cell>
          <cell r="H2238" t="str">
            <v>Regulated</v>
          </cell>
        </row>
        <row r="2239">
          <cell r="D2239" t="str">
            <v>MidAmerican Energy Holdings Company</v>
          </cell>
          <cell r="E2239" t="str">
            <v>Coal</v>
          </cell>
          <cell r="G2239">
            <v>500464</v>
          </cell>
          <cell r="H2239" t="str">
            <v>Regulated</v>
          </cell>
        </row>
        <row r="2240">
          <cell r="D2240" t="str">
            <v>Davenport, City of</v>
          </cell>
          <cell r="E2240" t="str">
            <v>Biomass</v>
          </cell>
          <cell r="G2240" t="str">
            <v>NA</v>
          </cell>
          <cell r="H2240" t="str">
            <v>Merchant Unregulated</v>
          </cell>
        </row>
        <row r="2241">
          <cell r="D2241" t="str">
            <v>Nebraska Public Power District</v>
          </cell>
          <cell r="E2241" t="str">
            <v>Oil</v>
          </cell>
          <cell r="G2241" t="str">
            <v>NA</v>
          </cell>
          <cell r="H2241" t="str">
            <v>Regulated</v>
          </cell>
        </row>
        <row r="2242">
          <cell r="D2242" t="str">
            <v>D&amp;J Properties</v>
          </cell>
          <cell r="E2242" t="str">
            <v>Solar</v>
          </cell>
          <cell r="G2242" t="str">
            <v>NA</v>
          </cell>
          <cell r="H2242" t="str">
            <v>Merchant Unregulated</v>
          </cell>
        </row>
        <row r="2243">
          <cell r="D2243" t="str">
            <v>Old Dominion Freight Line Inc</v>
          </cell>
          <cell r="E2243" t="str">
            <v>Solar</v>
          </cell>
          <cell r="G2243" t="str">
            <v>NA</v>
          </cell>
          <cell r="H2243" t="str">
            <v>Merchant Unregulated</v>
          </cell>
        </row>
        <row r="2244">
          <cell r="D2244" t="str">
            <v>DTE Energy Company</v>
          </cell>
          <cell r="E2244" t="str">
            <v>Biomass</v>
          </cell>
          <cell r="G2244" t="str">
            <v>NA</v>
          </cell>
          <cell r="H2244" t="str">
            <v>Regulated</v>
          </cell>
        </row>
        <row r="2245">
          <cell r="D2245" t="str">
            <v>United States Government</v>
          </cell>
          <cell r="E2245" t="str">
            <v>Water</v>
          </cell>
          <cell r="G2245">
            <v>1149201</v>
          </cell>
          <cell r="H2245" t="str">
            <v>Merchant Unregulated</v>
          </cell>
        </row>
        <row r="2246">
          <cell r="D2246" t="str">
            <v>FirstEnergy Corp.</v>
          </cell>
          <cell r="E2246" t="str">
            <v>Nuclear</v>
          </cell>
          <cell r="G2246">
            <v>7113892</v>
          </cell>
          <cell r="H2246" t="str">
            <v>Merchant Unregulated</v>
          </cell>
        </row>
        <row r="2247">
          <cell r="D2247" t="str">
            <v>Zions Bancorporation</v>
          </cell>
          <cell r="E2247" t="str">
            <v>Solar</v>
          </cell>
          <cell r="G2247" t="str">
            <v>NA</v>
          </cell>
          <cell r="H2247" t="str">
            <v>Merchant Unregulated</v>
          </cell>
        </row>
        <row r="2248">
          <cell r="D2248" t="str">
            <v>NextEra Energy, Inc.</v>
          </cell>
          <cell r="E2248" t="str">
            <v>Wind</v>
          </cell>
          <cell r="G2248">
            <v>438842</v>
          </cell>
          <cell r="H2248" t="str">
            <v>Merchant Unregulated</v>
          </cell>
        </row>
        <row r="2249">
          <cell r="D2249" t="str">
            <v>DTE Energy Company</v>
          </cell>
          <cell r="E2249" t="str">
            <v>Oil</v>
          </cell>
          <cell r="G2249">
            <v>-146</v>
          </cell>
          <cell r="H2249" t="str">
            <v>Regulated</v>
          </cell>
        </row>
        <row r="2250">
          <cell r="D2250" t="str">
            <v>Otter Tail Corporation</v>
          </cell>
          <cell r="E2250" t="str">
            <v>Water</v>
          </cell>
          <cell r="G2250">
            <v>6055</v>
          </cell>
          <cell r="H2250" t="str">
            <v>Regulated</v>
          </cell>
        </row>
        <row r="2251">
          <cell r="D2251" t="str">
            <v>Hydro-Op One Associates</v>
          </cell>
          <cell r="E2251" t="str">
            <v>Water</v>
          </cell>
          <cell r="G2251">
            <v>12499</v>
          </cell>
          <cell r="H2251" t="str">
            <v>Merchant Unregulated</v>
          </cell>
        </row>
        <row r="2252">
          <cell r="D2252" t="str">
            <v>Dayton City of IA</v>
          </cell>
          <cell r="E2252" t="str">
            <v>Oil</v>
          </cell>
          <cell r="G2252" t="str">
            <v>NA</v>
          </cell>
          <cell r="H2252" t="str">
            <v>Regulated</v>
          </cell>
        </row>
        <row r="2253">
          <cell r="D2253" t="str">
            <v>Summit Hydropower, Inc</v>
          </cell>
          <cell r="E2253" t="str">
            <v>Water</v>
          </cell>
          <cell r="G2253" t="str">
            <v>NA</v>
          </cell>
          <cell r="H2253" t="str">
            <v>Merchant Unregulated</v>
          </cell>
        </row>
        <row r="2254">
          <cell r="D2254" t="str">
            <v>Integrys Energy Group, Inc.</v>
          </cell>
          <cell r="E2254" t="str">
            <v>Gas</v>
          </cell>
          <cell r="G2254">
            <v>41543</v>
          </cell>
          <cell r="H2254" t="str">
            <v>Regulated</v>
          </cell>
        </row>
        <row r="2255">
          <cell r="D2255" t="str">
            <v>PG&amp;E Corporation</v>
          </cell>
          <cell r="E2255" t="str">
            <v>Water</v>
          </cell>
          <cell r="G2255">
            <v>75349</v>
          </cell>
          <cell r="H2255" t="str">
            <v>Regulated</v>
          </cell>
        </row>
        <row r="2256">
          <cell r="D2256" t="str">
            <v>Yuba County Water Agency</v>
          </cell>
          <cell r="E2256" t="str">
            <v>Water</v>
          </cell>
          <cell r="G2256" t="str">
            <v>NA</v>
          </cell>
          <cell r="H2256" t="str">
            <v>Merchant Unregulated</v>
          </cell>
        </row>
        <row r="2257">
          <cell r="D2257" t="str">
            <v>Manassas City of</v>
          </cell>
          <cell r="E2257" t="str">
            <v>Oil</v>
          </cell>
          <cell r="G2257" t="str">
            <v>NA</v>
          </cell>
          <cell r="H2257" t="str">
            <v>Regulated</v>
          </cell>
        </row>
        <row r="2258">
          <cell r="D2258" t="str">
            <v>NiSource Inc.</v>
          </cell>
          <cell r="E2258" t="str">
            <v>Gas</v>
          </cell>
          <cell r="G2258">
            <v>362</v>
          </cell>
          <cell r="H2258" t="str">
            <v>Regulated</v>
          </cell>
        </row>
        <row r="2259">
          <cell r="D2259" t="str">
            <v>Duke Energy Corporation</v>
          </cell>
          <cell r="E2259" t="str">
            <v>Water</v>
          </cell>
          <cell r="G2259">
            <v>104232</v>
          </cell>
          <cell r="H2259" t="str">
            <v>Regulated</v>
          </cell>
        </row>
        <row r="2260">
          <cell r="D2260" t="str">
            <v>CMS Energy Corporation</v>
          </cell>
          <cell r="E2260" t="str">
            <v>Gas</v>
          </cell>
          <cell r="G2260">
            <v>3110140</v>
          </cell>
          <cell r="H2260" t="str">
            <v>Merchant Unregulated</v>
          </cell>
        </row>
        <row r="2261">
          <cell r="D2261" t="str">
            <v>Duke Energy Corporation</v>
          </cell>
          <cell r="E2261" t="str">
            <v>Oil</v>
          </cell>
          <cell r="G2261">
            <v>27855</v>
          </cell>
          <cell r="H2261" t="str">
            <v>Regulated</v>
          </cell>
        </row>
        <row r="2262">
          <cell r="D2262" t="str">
            <v>Archer-Daniels-Midland Company</v>
          </cell>
          <cell r="E2262" t="str">
            <v>Coal</v>
          </cell>
          <cell r="G2262">
            <v>1157988</v>
          </cell>
          <cell r="H2262" t="str">
            <v>Merchant Unregulated</v>
          </cell>
        </row>
        <row r="2263">
          <cell r="D2263" t="str">
            <v>Tate &amp; Lyle</v>
          </cell>
          <cell r="E2263" t="str">
            <v>Coal</v>
          </cell>
          <cell r="G2263" t="str">
            <v>NA</v>
          </cell>
          <cell r="H2263" t="str">
            <v>Merchant Unregulated</v>
          </cell>
        </row>
        <row r="2264">
          <cell r="D2264" t="str">
            <v>Calpine Corporation</v>
          </cell>
          <cell r="E2264" t="str">
            <v>Gas</v>
          </cell>
          <cell r="G2264">
            <v>3180314</v>
          </cell>
          <cell r="H2264" t="str">
            <v>Merchant Unregulated</v>
          </cell>
        </row>
        <row r="2265">
          <cell r="D2265" t="str">
            <v>Morgan County of</v>
          </cell>
          <cell r="E2265" t="str">
            <v>Biomass</v>
          </cell>
          <cell r="G2265" t="str">
            <v>NA</v>
          </cell>
          <cell r="H2265" t="str">
            <v>Merchant Unregulated</v>
          </cell>
        </row>
        <row r="2266">
          <cell r="D2266" t="str">
            <v>Austin Energy</v>
          </cell>
          <cell r="E2266" t="str">
            <v>Gas</v>
          </cell>
          <cell r="G2266">
            <v>1021487</v>
          </cell>
          <cell r="H2266" t="str">
            <v>Regulated</v>
          </cell>
        </row>
        <row r="2267">
          <cell r="D2267" t="str">
            <v>Austin Energy</v>
          </cell>
          <cell r="E2267" t="str">
            <v>Gas</v>
          </cell>
          <cell r="G2267">
            <v>24358</v>
          </cell>
          <cell r="H2267" t="str">
            <v>Regulated</v>
          </cell>
        </row>
        <row r="2268">
          <cell r="D2268" t="str">
            <v>Sun Capital Partners, Inc.</v>
          </cell>
          <cell r="E2268" t="str">
            <v>Coal</v>
          </cell>
          <cell r="G2268" t="str">
            <v>NA</v>
          </cell>
          <cell r="H2268" t="str">
            <v>Merchant Unregulated</v>
          </cell>
        </row>
        <row r="2269">
          <cell r="D2269" t="str">
            <v>Texas Energy Future Holdings LP</v>
          </cell>
          <cell r="E2269" t="str">
            <v>Gas</v>
          </cell>
          <cell r="G2269">
            <v>22989</v>
          </cell>
          <cell r="H2269" t="str">
            <v>Merchant Unregulated</v>
          </cell>
        </row>
        <row r="2270">
          <cell r="D2270" t="str">
            <v>Brookfield Renewable Energy Partners L.P.</v>
          </cell>
          <cell r="E2270" t="str">
            <v>Water</v>
          </cell>
          <cell r="G2270" t="str">
            <v>NA</v>
          </cell>
          <cell r="H2270" t="str">
            <v>Merchant Unregulated</v>
          </cell>
        </row>
        <row r="2271">
          <cell r="D2271" t="str">
            <v>Brookfield Asset Management Inc.</v>
          </cell>
          <cell r="E2271" t="str">
            <v>Water</v>
          </cell>
          <cell r="G2271" t="str">
            <v>NA</v>
          </cell>
          <cell r="H2271" t="str">
            <v>Merchant Unregulated</v>
          </cell>
        </row>
        <row r="2272">
          <cell r="D2272" t="str">
            <v>AES Corporation</v>
          </cell>
          <cell r="E2272" t="str">
            <v>Coal</v>
          </cell>
          <cell r="G2272">
            <v>55890</v>
          </cell>
          <cell r="H2272" t="str">
            <v>Merchant Unregulated</v>
          </cell>
        </row>
        <row r="2273">
          <cell r="D2273" t="str">
            <v>Calpine Corporation</v>
          </cell>
          <cell r="E2273" t="str">
            <v>Gas</v>
          </cell>
          <cell r="G2273" t="str">
            <v>NA</v>
          </cell>
          <cell r="H2273" t="str">
            <v>Merchant Unregulated</v>
          </cell>
        </row>
        <row r="2274">
          <cell r="D2274" t="str">
            <v>Calpine Corporation</v>
          </cell>
          <cell r="E2274" t="str">
            <v>Gas</v>
          </cell>
          <cell r="G2274" t="str">
            <v>NA</v>
          </cell>
          <cell r="H2274" t="str">
            <v>Merchant Unregulated</v>
          </cell>
        </row>
        <row r="2275">
          <cell r="D2275" t="str">
            <v>PG&amp;E Corporation</v>
          </cell>
          <cell r="E2275" t="str">
            <v>Water</v>
          </cell>
          <cell r="G2275">
            <v>20730</v>
          </cell>
          <cell r="H2275" t="str">
            <v>Regulated</v>
          </cell>
        </row>
        <row r="2276">
          <cell r="D2276" t="str">
            <v>United States Government</v>
          </cell>
          <cell r="E2276" t="str">
            <v>Water</v>
          </cell>
          <cell r="G2276" t="str">
            <v>NA</v>
          </cell>
          <cell r="H2276" t="str">
            <v>Merchant Unregulated</v>
          </cell>
        </row>
        <row r="2277">
          <cell r="D2277" t="str">
            <v>Basin Electric Power Cooperative</v>
          </cell>
          <cell r="E2277" t="str">
            <v>Gas</v>
          </cell>
          <cell r="G2277">
            <v>27096</v>
          </cell>
          <cell r="H2277" t="str">
            <v>Merchant Unregulated</v>
          </cell>
        </row>
        <row r="2278">
          <cell r="D2278" t="str">
            <v>Massachusetts Water Resources Authority</v>
          </cell>
          <cell r="E2278" t="str">
            <v>Oil</v>
          </cell>
          <cell r="G2278" t="str">
            <v>NA</v>
          </cell>
          <cell r="H2278" t="str">
            <v>Merchant Unregulated</v>
          </cell>
        </row>
        <row r="2279">
          <cell r="D2279" t="str">
            <v>Massachusetts Water Resources Authority</v>
          </cell>
          <cell r="E2279" t="str">
            <v>Water</v>
          </cell>
          <cell r="G2279" t="str">
            <v>NA</v>
          </cell>
          <cell r="H2279" t="str">
            <v>Merchant Unregulated</v>
          </cell>
        </row>
        <row r="2280">
          <cell r="D2280" t="str">
            <v>Massachusetts Water Resources Authority</v>
          </cell>
          <cell r="E2280" t="str">
            <v>Solar</v>
          </cell>
          <cell r="G2280" t="str">
            <v>NA</v>
          </cell>
          <cell r="H2280" t="str">
            <v>Merchant Unregulated</v>
          </cell>
        </row>
        <row r="2281">
          <cell r="D2281" t="str">
            <v>Massachusetts Water Resources Authority</v>
          </cell>
          <cell r="E2281" t="str">
            <v>Biomass</v>
          </cell>
          <cell r="G2281" t="str">
            <v>NA</v>
          </cell>
          <cell r="H2281" t="str">
            <v>Merchant Unregulated</v>
          </cell>
        </row>
        <row r="2282">
          <cell r="D2282" t="str">
            <v>Massachusetts Water Resources Authority</v>
          </cell>
          <cell r="E2282" t="str">
            <v>Wind</v>
          </cell>
          <cell r="G2282" t="str">
            <v>NA</v>
          </cell>
          <cell r="H2282" t="str">
            <v>Merchant Unregulated</v>
          </cell>
        </row>
        <row r="2283">
          <cell r="D2283" t="str">
            <v>Calpine Corporation</v>
          </cell>
          <cell r="E2283" t="str">
            <v>Gas</v>
          </cell>
          <cell r="G2283">
            <v>6235100</v>
          </cell>
          <cell r="H2283" t="str">
            <v>Merchant Unregulated</v>
          </cell>
        </row>
        <row r="2284">
          <cell r="D2284" t="str">
            <v>Alliant Energy Corporation</v>
          </cell>
          <cell r="E2284" t="str">
            <v>Biomass</v>
          </cell>
          <cell r="G2284" t="str">
            <v>NA</v>
          </cell>
          <cell r="H2284" t="str">
            <v>Regulated</v>
          </cell>
        </row>
        <row r="2285">
          <cell r="D2285" t="str">
            <v>Brookfield Renewable Energy Partners L.P.</v>
          </cell>
          <cell r="E2285" t="str">
            <v>Water</v>
          </cell>
          <cell r="G2285" t="str">
            <v>NA</v>
          </cell>
          <cell r="H2285" t="str">
            <v>Merchant Unregulated</v>
          </cell>
        </row>
        <row r="2286">
          <cell r="D2286" t="str">
            <v>Brookfield Asset Management Inc.</v>
          </cell>
          <cell r="E2286" t="str">
            <v>Water</v>
          </cell>
          <cell r="G2286" t="str">
            <v>NA</v>
          </cell>
          <cell r="H2286" t="str">
            <v>Merchant Unregulated</v>
          </cell>
        </row>
        <row r="2287">
          <cell r="D2287" t="str">
            <v>Wabash Valley Power Association, Inc.</v>
          </cell>
          <cell r="E2287" t="str">
            <v>Biomass</v>
          </cell>
          <cell r="G2287">
            <v>33037</v>
          </cell>
          <cell r="H2287" t="str">
            <v>Merchant Unregulated</v>
          </cell>
        </row>
        <row r="2288">
          <cell r="D2288" t="str">
            <v>TransCanada Corporation</v>
          </cell>
          <cell r="E2288" t="str">
            <v>Water</v>
          </cell>
          <cell r="G2288" t="str">
            <v>NA</v>
          </cell>
          <cell r="H2288" t="str">
            <v>Merchant Unregulated</v>
          </cell>
        </row>
        <row r="2289">
          <cell r="D2289" t="str">
            <v>TransCanada Corporation</v>
          </cell>
          <cell r="E2289" t="str">
            <v>Water</v>
          </cell>
          <cell r="G2289" t="str">
            <v>NA</v>
          </cell>
          <cell r="H2289" t="str">
            <v>Merchant Unregulated</v>
          </cell>
        </row>
        <row r="2290">
          <cell r="D2290" t="str">
            <v>TransCanada Corporation</v>
          </cell>
          <cell r="E2290" t="str">
            <v>Water</v>
          </cell>
          <cell r="G2290" t="str">
            <v>NA</v>
          </cell>
          <cell r="H2290" t="str">
            <v>Merchant Unregulated</v>
          </cell>
        </row>
        <row r="2291">
          <cell r="D2291" t="str">
            <v>TransCanada Corporation</v>
          </cell>
          <cell r="E2291" t="str">
            <v>Water</v>
          </cell>
          <cell r="G2291" t="str">
            <v>NA</v>
          </cell>
          <cell r="H2291" t="str">
            <v>Merchant Unregulated</v>
          </cell>
        </row>
        <row r="2292">
          <cell r="D2292" t="str">
            <v>Gainesville Regional Utilities</v>
          </cell>
          <cell r="E2292" t="str">
            <v>Coal</v>
          </cell>
          <cell r="G2292">
            <v>981065</v>
          </cell>
          <cell r="H2292" t="str">
            <v>Regulated</v>
          </cell>
        </row>
        <row r="2293">
          <cell r="D2293" t="str">
            <v>Gainesville Regional Utilities</v>
          </cell>
          <cell r="E2293" t="str">
            <v>Gas</v>
          </cell>
          <cell r="G2293">
            <v>15293</v>
          </cell>
          <cell r="H2293" t="str">
            <v>Regulated</v>
          </cell>
        </row>
        <row r="2294">
          <cell r="D2294" t="str">
            <v>Waste Management, Inc.</v>
          </cell>
          <cell r="E2294" t="str">
            <v>Biomass</v>
          </cell>
          <cell r="G2294" t="str">
            <v>NA</v>
          </cell>
          <cell r="H2294" t="str">
            <v>Merchant Unregulated</v>
          </cell>
        </row>
        <row r="2295">
          <cell r="D2295" t="str">
            <v>Brookfield Renewable Energy Partners L.P.</v>
          </cell>
          <cell r="E2295" t="str">
            <v>Water</v>
          </cell>
          <cell r="G2295" t="str">
            <v>NA</v>
          </cell>
          <cell r="H2295" t="str">
            <v>Merchant Unregulated</v>
          </cell>
        </row>
        <row r="2296">
          <cell r="D2296" t="str">
            <v>Brookfield Asset Management Inc.</v>
          </cell>
          <cell r="E2296" t="str">
            <v>Water</v>
          </cell>
          <cell r="G2296" t="str">
            <v>NA</v>
          </cell>
          <cell r="H2296" t="str">
            <v>Merchant Unregulated</v>
          </cell>
        </row>
        <row r="2297">
          <cell r="D2297" t="str">
            <v>United States Government</v>
          </cell>
          <cell r="E2297" t="str">
            <v>Water</v>
          </cell>
          <cell r="G2297">
            <v>4255</v>
          </cell>
          <cell r="H2297" t="str">
            <v>Merchant Unregulated</v>
          </cell>
        </row>
        <row r="2298">
          <cell r="D2298" t="str">
            <v>United States Government</v>
          </cell>
          <cell r="E2298" t="str">
            <v>Water</v>
          </cell>
          <cell r="G2298">
            <v>42410</v>
          </cell>
          <cell r="H2298" t="str">
            <v>Merchant Unregulated</v>
          </cell>
        </row>
        <row r="2299">
          <cell r="D2299" t="str">
            <v>Dekalb County Hospital Authority</v>
          </cell>
          <cell r="E2299" t="str">
            <v>Oil</v>
          </cell>
          <cell r="G2299" t="str">
            <v>NA</v>
          </cell>
          <cell r="H2299" t="str">
            <v>Merchant Unregulated</v>
          </cell>
        </row>
        <row r="2300">
          <cell r="D2300" t="str">
            <v>Dekalb County Hospital Authority</v>
          </cell>
          <cell r="E2300" t="str">
            <v>Oil</v>
          </cell>
          <cell r="G2300" t="str">
            <v>NA</v>
          </cell>
          <cell r="H2300" t="str">
            <v>Merchant Unregulated</v>
          </cell>
        </row>
        <row r="2301">
          <cell r="D2301" t="str">
            <v>Delano City of</v>
          </cell>
          <cell r="E2301" t="str">
            <v>Oil</v>
          </cell>
          <cell r="G2301" t="str">
            <v>NA</v>
          </cell>
          <cell r="H2301" t="str">
            <v>Regulated</v>
          </cell>
        </row>
        <row r="2302">
          <cell r="D2302" t="str">
            <v>Delano City of</v>
          </cell>
          <cell r="E2302" t="str">
            <v>Oil</v>
          </cell>
          <cell r="G2302" t="str">
            <v>NA</v>
          </cell>
          <cell r="H2302" t="str">
            <v>Regulated</v>
          </cell>
        </row>
        <row r="2303">
          <cell r="D2303" t="str">
            <v>Covanta Holding Corporation</v>
          </cell>
          <cell r="E2303" t="str">
            <v>Biomass</v>
          </cell>
          <cell r="G2303">
            <v>321112</v>
          </cell>
          <cell r="H2303" t="str">
            <v>Merchant Unregulated</v>
          </cell>
        </row>
        <row r="2304">
          <cell r="D2304" t="str">
            <v>Blackstone Group L.P.</v>
          </cell>
          <cell r="E2304" t="str">
            <v>Other Nonrenewable</v>
          </cell>
          <cell r="G2304">
            <v>96422</v>
          </cell>
          <cell r="H2304" t="str">
            <v>Merchant Unregulated</v>
          </cell>
        </row>
        <row r="2305">
          <cell r="D2305" t="str">
            <v>First Reserve Management, L.P.</v>
          </cell>
          <cell r="E2305" t="str">
            <v>Other Nonrenewable</v>
          </cell>
          <cell r="G2305">
            <v>96422</v>
          </cell>
          <cell r="H2305" t="str">
            <v>Merchant Unregulated</v>
          </cell>
        </row>
        <row r="2306">
          <cell r="D2306" t="str">
            <v>Petroplus Holdings AG</v>
          </cell>
          <cell r="E2306" t="str">
            <v>Other Nonrenewable</v>
          </cell>
          <cell r="G2306">
            <v>96452</v>
          </cell>
          <cell r="H2306" t="str">
            <v>Merchant Unregulated</v>
          </cell>
        </row>
        <row r="2307">
          <cell r="D2307" t="str">
            <v>Calpine Corporation</v>
          </cell>
          <cell r="E2307" t="str">
            <v>Oil</v>
          </cell>
          <cell r="G2307" t="str">
            <v>NA</v>
          </cell>
          <cell r="H2307" t="str">
            <v>Merchant Unregulated</v>
          </cell>
        </row>
        <row r="2308">
          <cell r="D2308" t="str">
            <v>Blackstone Group L.P.</v>
          </cell>
          <cell r="E2308" t="str">
            <v>Other Nonrenewable</v>
          </cell>
          <cell r="G2308">
            <v>160678</v>
          </cell>
          <cell r="H2308" t="str">
            <v>Merchant Unregulated</v>
          </cell>
        </row>
        <row r="2309">
          <cell r="D2309" t="str">
            <v>First Reserve Management, L.P.</v>
          </cell>
          <cell r="E2309" t="str">
            <v>Other Nonrenewable</v>
          </cell>
          <cell r="G2309">
            <v>160678</v>
          </cell>
          <cell r="H2309" t="str">
            <v>Merchant Unregulated</v>
          </cell>
        </row>
        <row r="2310">
          <cell r="D2310" t="str">
            <v>Petroplus Holdings AG</v>
          </cell>
          <cell r="E2310" t="str">
            <v>Other Nonrenewable</v>
          </cell>
          <cell r="G2310">
            <v>160724</v>
          </cell>
          <cell r="H2310" t="str">
            <v>Merchant Unregulated</v>
          </cell>
        </row>
        <row r="2311">
          <cell r="D2311" t="str">
            <v>Covanta Holding Corporation</v>
          </cell>
          <cell r="E2311" t="str">
            <v>Biomass</v>
          </cell>
          <cell r="G2311">
            <v>610148</v>
          </cell>
          <cell r="H2311" t="str">
            <v>Merchant Unregulated</v>
          </cell>
        </row>
        <row r="2312">
          <cell r="D2312" t="str">
            <v>Exelon Corporation</v>
          </cell>
          <cell r="E2312" t="str">
            <v>Oil</v>
          </cell>
          <cell r="G2312" t="str">
            <v>NA</v>
          </cell>
          <cell r="H2312" t="str">
            <v>Merchant Unregulated</v>
          </cell>
        </row>
        <row r="2313">
          <cell r="D2313" t="str">
            <v>NextEra Energy, Inc.</v>
          </cell>
          <cell r="E2313" t="str">
            <v>Wind</v>
          </cell>
          <cell r="G2313" t="str">
            <v>NA</v>
          </cell>
          <cell r="H2313" t="str">
            <v>Merchant Unregulated</v>
          </cell>
        </row>
        <row r="2314">
          <cell r="D2314" t="str">
            <v>Associated Electric Cooperative Inc.</v>
          </cell>
          <cell r="E2314" t="str">
            <v>Gas</v>
          </cell>
          <cell r="G2314">
            <v>687809</v>
          </cell>
          <cell r="H2314" t="str">
            <v>Merchant Unregulated</v>
          </cell>
        </row>
        <row r="2315">
          <cell r="D2315" t="str">
            <v>DTE Energy Company</v>
          </cell>
          <cell r="E2315" t="str">
            <v>Gas</v>
          </cell>
          <cell r="G2315">
            <v>44519</v>
          </cell>
          <cell r="H2315" t="str">
            <v>Regulated</v>
          </cell>
        </row>
        <row r="2316">
          <cell r="D2316" t="str">
            <v>OCI Company Ltd.</v>
          </cell>
          <cell r="E2316" t="str">
            <v>Solar</v>
          </cell>
          <cell r="G2316" t="str">
            <v>NA</v>
          </cell>
          <cell r="H2316" t="str">
            <v>Merchant Unregulated</v>
          </cell>
        </row>
        <row r="2317">
          <cell r="D2317" t="str">
            <v>Delta City of</v>
          </cell>
          <cell r="E2317" t="str">
            <v>Gas</v>
          </cell>
          <cell r="G2317" t="str">
            <v>NA</v>
          </cell>
          <cell r="H2317" t="str">
            <v>Regulated</v>
          </cell>
        </row>
        <row r="2318">
          <cell r="D2318" t="str">
            <v>Calpine Corporation</v>
          </cell>
          <cell r="E2318" t="str">
            <v>Gas</v>
          </cell>
          <cell r="G2318">
            <v>5704657</v>
          </cell>
          <cell r="H2318" t="str">
            <v>Merchant Unregulated</v>
          </cell>
        </row>
        <row r="2319">
          <cell r="D2319" t="str">
            <v>PNM Resources, Inc.</v>
          </cell>
          <cell r="E2319" t="str">
            <v>Solar</v>
          </cell>
          <cell r="G2319">
            <v>11631</v>
          </cell>
          <cell r="H2319" t="str">
            <v>Regulated</v>
          </cell>
        </row>
        <row r="2320">
          <cell r="D2320" t="str">
            <v>UNS Energy Corporation</v>
          </cell>
          <cell r="E2320" t="str">
            <v>Gas</v>
          </cell>
          <cell r="G2320">
            <v>5488</v>
          </cell>
          <cell r="H2320" t="str">
            <v>Regulated</v>
          </cell>
        </row>
        <row r="2321">
          <cell r="D2321" t="str">
            <v>United States Government</v>
          </cell>
          <cell r="E2321" t="str">
            <v>Water</v>
          </cell>
          <cell r="G2321" t="str">
            <v>NA</v>
          </cell>
          <cell r="H2321" t="str">
            <v>Merchant Unregulated</v>
          </cell>
        </row>
        <row r="2322">
          <cell r="D2322" t="str">
            <v>DTE Energy Company</v>
          </cell>
          <cell r="E2322" t="str">
            <v>Biomass</v>
          </cell>
          <cell r="G2322" t="str">
            <v>NA</v>
          </cell>
          <cell r="H2322" t="str">
            <v>Merchant Unregulated</v>
          </cell>
        </row>
        <row r="2323">
          <cell r="D2323" t="str">
            <v>SunEdison, Inc.</v>
          </cell>
          <cell r="E2323" t="str">
            <v>Solar</v>
          </cell>
          <cell r="G2323" t="str">
            <v>NA</v>
          </cell>
          <cell r="H2323" t="str">
            <v>Merchant Unregulated</v>
          </cell>
        </row>
        <row r="2324">
          <cell r="D2324" t="str">
            <v>MMA Solar Fund III GP, Inc.</v>
          </cell>
          <cell r="E2324" t="str">
            <v>Solar</v>
          </cell>
          <cell r="G2324" t="str">
            <v>NA</v>
          </cell>
          <cell r="H2324" t="str">
            <v>Merchant Unregulated</v>
          </cell>
        </row>
        <row r="2325">
          <cell r="D2325" t="str">
            <v>Intermountain Electric, Incorporated</v>
          </cell>
          <cell r="E2325" t="str">
            <v>Solar</v>
          </cell>
          <cell r="G2325" t="str">
            <v>NA</v>
          </cell>
          <cell r="H2325" t="str">
            <v>Merchant Unregulated</v>
          </cell>
        </row>
        <row r="2326">
          <cell r="D2326" t="str">
            <v>Exelon Corporation</v>
          </cell>
          <cell r="E2326" t="str">
            <v>Solar</v>
          </cell>
          <cell r="G2326" t="str">
            <v>NA</v>
          </cell>
          <cell r="H2326" t="str">
            <v>Merchant Unregulated</v>
          </cell>
        </row>
        <row r="2327">
          <cell r="D2327" t="str">
            <v>Conservation Services Group</v>
          </cell>
          <cell r="E2327" t="str">
            <v>Solar</v>
          </cell>
          <cell r="G2327" t="str">
            <v>NA</v>
          </cell>
          <cell r="H2327" t="str">
            <v>Merchant Unregulated</v>
          </cell>
        </row>
        <row r="2328">
          <cell r="D2328" t="str">
            <v>McCallum Enterprises I LP</v>
          </cell>
          <cell r="E2328" t="str">
            <v>Water</v>
          </cell>
          <cell r="G2328" t="str">
            <v>NA</v>
          </cell>
          <cell r="H2328" t="str">
            <v>Merchant Unregulated</v>
          </cell>
        </row>
        <row r="2329">
          <cell r="D2329" t="str">
            <v>Boise Cascade, LLC</v>
          </cell>
          <cell r="E2329" t="str">
            <v>Biomass</v>
          </cell>
          <cell r="G2329" t="str">
            <v>NA</v>
          </cell>
          <cell r="H2329" t="str">
            <v>Merchant Unregulated</v>
          </cell>
        </row>
        <row r="2330">
          <cell r="D2330" t="str">
            <v>George DeRuyter &amp; Sons Dairy</v>
          </cell>
          <cell r="E2330" t="str">
            <v>Biomass</v>
          </cell>
          <cell r="G2330" t="str">
            <v>NA</v>
          </cell>
          <cell r="H2330" t="str">
            <v>Merchant Unregulated</v>
          </cell>
        </row>
        <row r="2331">
          <cell r="D2331" t="str">
            <v>Archer-Daniels-Midland Company</v>
          </cell>
          <cell r="E2331" t="str">
            <v>Coal</v>
          </cell>
          <cell r="G2331" t="str">
            <v>NA</v>
          </cell>
          <cell r="H2331" t="str">
            <v>Merchant Unregulated</v>
          </cell>
        </row>
        <row r="2332">
          <cell r="D2332" t="str">
            <v>Des Moines Metro WRF</v>
          </cell>
          <cell r="E2332" t="str">
            <v>Biomass</v>
          </cell>
          <cell r="G2332" t="str">
            <v>NA</v>
          </cell>
          <cell r="H2332" t="str">
            <v>Merchant Unregulated</v>
          </cell>
        </row>
        <row r="2333">
          <cell r="D2333" t="str">
            <v>Sexton Energy LLC</v>
          </cell>
          <cell r="E2333" t="str">
            <v>Biomass</v>
          </cell>
          <cell r="G2333" t="str">
            <v>NA</v>
          </cell>
          <cell r="H2333" t="str">
            <v>Merchant Unregulated</v>
          </cell>
        </row>
        <row r="2334">
          <cell r="D2334" t="str">
            <v>Salt River Project</v>
          </cell>
          <cell r="E2334" t="str">
            <v>Gas</v>
          </cell>
          <cell r="G2334">
            <v>1123309</v>
          </cell>
          <cell r="H2334" t="str">
            <v>Merchant Unregulated</v>
          </cell>
        </row>
        <row r="2335">
          <cell r="D2335" t="str">
            <v>MetLife Capital Credit L. P.</v>
          </cell>
          <cell r="E2335" t="str">
            <v>Wind</v>
          </cell>
          <cell r="G2335" t="str">
            <v>NA</v>
          </cell>
          <cell r="H2335" t="str">
            <v>Merchant Unregulated</v>
          </cell>
        </row>
        <row r="2336">
          <cell r="D2336" t="str">
            <v>Mountain Air Resources LLC</v>
          </cell>
          <cell r="E2336" t="str">
            <v>Wind</v>
          </cell>
          <cell r="G2336" t="str">
            <v>NA</v>
          </cell>
          <cell r="H2336" t="str">
            <v>Merchant Unregulated</v>
          </cell>
        </row>
        <row r="2337">
          <cell r="D2337" t="str">
            <v>Ormat Industries Ltd.</v>
          </cell>
          <cell r="E2337" t="str">
            <v>Geothermal</v>
          </cell>
          <cell r="G2337" t="str">
            <v>NA</v>
          </cell>
          <cell r="H2337" t="str">
            <v>Merchant Unregulated</v>
          </cell>
        </row>
        <row r="2338">
          <cell r="D2338" t="str">
            <v>Ormat Technologies, Inc.</v>
          </cell>
          <cell r="E2338" t="str">
            <v>Geothermal</v>
          </cell>
          <cell r="G2338" t="str">
            <v>NA</v>
          </cell>
          <cell r="H2338" t="str">
            <v>Merchant Unregulated</v>
          </cell>
        </row>
        <row r="2339">
          <cell r="D2339" t="str">
            <v>American Electric Power Company, Inc.</v>
          </cell>
          <cell r="E2339" t="str">
            <v>Wind</v>
          </cell>
          <cell r="G2339">
            <v>446076</v>
          </cell>
          <cell r="H2339" t="str">
            <v>Regulated</v>
          </cell>
        </row>
        <row r="2340">
          <cell r="D2340" t="str">
            <v>Sempra Energy</v>
          </cell>
          <cell r="E2340" t="str">
            <v>Gas</v>
          </cell>
          <cell r="G2340">
            <v>2441959</v>
          </cell>
          <cell r="H2340" t="str">
            <v>Regulated</v>
          </cell>
        </row>
        <row r="2341">
          <cell r="D2341" t="str">
            <v>Denham Capital Management LP</v>
          </cell>
          <cell r="E2341" t="str">
            <v>Biomass</v>
          </cell>
          <cell r="G2341">
            <v>327398</v>
          </cell>
          <cell r="H2341" t="str">
            <v>Merchant Unregulated</v>
          </cell>
        </row>
        <row r="2342">
          <cell r="D2342" t="str">
            <v>Deshler City of NE</v>
          </cell>
          <cell r="E2342" t="str">
            <v>Oil</v>
          </cell>
          <cell r="G2342" t="str">
            <v>NA</v>
          </cell>
          <cell r="H2342" t="str">
            <v>Regulated</v>
          </cell>
        </row>
        <row r="2343">
          <cell r="D2343" t="str">
            <v>LS Power Group</v>
          </cell>
          <cell r="E2343" t="str">
            <v>Gas</v>
          </cell>
          <cell r="G2343">
            <v>297118</v>
          </cell>
          <cell r="H2343" t="str">
            <v>Merchant Unregulated</v>
          </cell>
        </row>
        <row r="2344">
          <cell r="D2344" t="str">
            <v>NextEra Energy, Inc.</v>
          </cell>
          <cell r="E2344" t="str">
            <v>Solar</v>
          </cell>
          <cell r="G2344">
            <v>52048</v>
          </cell>
          <cell r="H2344" t="str">
            <v>Regulated</v>
          </cell>
        </row>
        <row r="2345">
          <cell r="D2345" t="str">
            <v>Cloverland Electric Cooperative</v>
          </cell>
          <cell r="E2345" t="str">
            <v>Oil</v>
          </cell>
          <cell r="G2345" t="str">
            <v>NA</v>
          </cell>
          <cell r="H2345" t="str">
            <v>Merchant Unregulated</v>
          </cell>
        </row>
        <row r="2346">
          <cell r="D2346" t="str">
            <v>United States Government</v>
          </cell>
          <cell r="E2346" t="str">
            <v>Water</v>
          </cell>
          <cell r="G2346" t="str">
            <v>NA</v>
          </cell>
          <cell r="H2346" t="str">
            <v>Merchant Unregulated</v>
          </cell>
        </row>
        <row r="2347">
          <cell r="D2347" t="str">
            <v>Detroit Lakes City of</v>
          </cell>
          <cell r="E2347" t="str">
            <v>Oil</v>
          </cell>
          <cell r="G2347" t="str">
            <v>NA</v>
          </cell>
          <cell r="H2347" t="str">
            <v>Regulated</v>
          </cell>
        </row>
        <row r="2348">
          <cell r="D2348" t="str">
            <v>California Department of Water Resources</v>
          </cell>
          <cell r="E2348" t="str">
            <v>Water</v>
          </cell>
          <cell r="G2348">
            <v>940177</v>
          </cell>
          <cell r="H2348" t="str">
            <v>Merchant Unregulated</v>
          </cell>
        </row>
        <row r="2349">
          <cell r="D2349" t="str">
            <v>NRG Energy, Inc.</v>
          </cell>
          <cell r="E2349" t="str">
            <v>Oil</v>
          </cell>
          <cell r="G2349">
            <v>3080</v>
          </cell>
          <cell r="H2349" t="str">
            <v>Merchant Unregulated</v>
          </cell>
        </row>
        <row r="2350">
          <cell r="D2350" t="str">
            <v>Enel S.p.A.</v>
          </cell>
          <cell r="E2350" t="str">
            <v>Water</v>
          </cell>
          <cell r="G2350" t="str">
            <v>NA</v>
          </cell>
          <cell r="H2350" t="str">
            <v>Merchant Unregulated</v>
          </cell>
        </row>
        <row r="2351">
          <cell r="D2351" t="str">
            <v>Daewoo Shipbuilding and Marine Engineering Co., Ltd.</v>
          </cell>
          <cell r="E2351" t="str">
            <v>Wind</v>
          </cell>
          <cell r="G2351" t="str">
            <v>NA</v>
          </cell>
          <cell r="H2351" t="str">
            <v>Merchant Unregulated</v>
          </cell>
        </row>
        <row r="2352">
          <cell r="D2352" t="str">
            <v>Daewoo Shipbuilding and Marine Engineering Co., Ltd.</v>
          </cell>
          <cell r="E2352" t="str">
            <v>Wind</v>
          </cell>
          <cell r="G2352">
            <v>2177</v>
          </cell>
          <cell r="H2352" t="str">
            <v>Merchant Unregulated</v>
          </cell>
        </row>
        <row r="2353">
          <cell r="D2353" t="str">
            <v>United States Government</v>
          </cell>
          <cell r="E2353" t="str">
            <v>Water</v>
          </cell>
          <cell r="G2353" t="str">
            <v>NA</v>
          </cell>
          <cell r="H2353" t="str">
            <v>Merchant Unregulated</v>
          </cell>
        </row>
        <row r="2354">
          <cell r="D2354" t="str">
            <v>Enel S.p.A.</v>
          </cell>
          <cell r="E2354" t="str">
            <v>Water</v>
          </cell>
          <cell r="G2354" t="str">
            <v>NA</v>
          </cell>
          <cell r="H2354" t="str">
            <v>Merchant Unregulated</v>
          </cell>
        </row>
        <row r="2355">
          <cell r="D2355" t="str">
            <v>Riverside City of</v>
          </cell>
          <cell r="E2355" t="str">
            <v>Biomass</v>
          </cell>
          <cell r="G2355" t="str">
            <v>NA</v>
          </cell>
          <cell r="H2355" t="str">
            <v>Regulated</v>
          </cell>
        </row>
        <row r="2356">
          <cell r="D2356" t="str">
            <v>Waste Management, Inc.</v>
          </cell>
          <cell r="E2356" t="str">
            <v>Biomass</v>
          </cell>
          <cell r="G2356" t="str">
            <v>NA</v>
          </cell>
          <cell r="H2356" t="str">
            <v>Merchant Unregulated</v>
          </cell>
        </row>
        <row r="2357">
          <cell r="D2357" t="str">
            <v>Waste Management, Inc.</v>
          </cell>
          <cell r="E2357" t="str">
            <v>Biomass</v>
          </cell>
          <cell r="G2357" t="str">
            <v>NA</v>
          </cell>
          <cell r="H2357" t="str">
            <v>Merchant Unregulated</v>
          </cell>
        </row>
        <row r="2358">
          <cell r="D2358" t="str">
            <v>Seattle City Light</v>
          </cell>
          <cell r="E2358" t="str">
            <v>Water</v>
          </cell>
          <cell r="G2358" t="str">
            <v>NA</v>
          </cell>
          <cell r="H2358" t="str">
            <v>Regulated</v>
          </cell>
        </row>
        <row r="2359">
          <cell r="D2359" t="str">
            <v>PG&amp;E Corporation</v>
          </cell>
          <cell r="E2359" t="str">
            <v>Nuclear</v>
          </cell>
          <cell r="G2359">
            <v>17712468</v>
          </cell>
          <cell r="H2359" t="str">
            <v>Regulated</v>
          </cell>
        </row>
        <row r="2360">
          <cell r="D2360" t="str">
            <v>NextEra Energy, Inc.</v>
          </cell>
          <cell r="E2360" t="str">
            <v>Wind</v>
          </cell>
          <cell r="G2360" t="str">
            <v>NA</v>
          </cell>
          <cell r="H2360" t="str">
            <v>Merchant Unregulated</v>
          </cell>
        </row>
        <row r="2361">
          <cell r="D2361" t="str">
            <v>Enel S.p.A.</v>
          </cell>
          <cell r="E2361" t="str">
            <v>Water</v>
          </cell>
          <cell r="G2361" t="str">
            <v>NA</v>
          </cell>
          <cell r="H2361" t="str">
            <v>Merchant Unregulated</v>
          </cell>
        </row>
        <row r="2362">
          <cell r="D2362" t="str">
            <v>Valero Energy Corporation</v>
          </cell>
          <cell r="E2362" t="str">
            <v>Wind</v>
          </cell>
          <cell r="G2362">
            <v>188202</v>
          </cell>
          <cell r="H2362" t="str">
            <v>Merchant Unregulated</v>
          </cell>
        </row>
        <row r="2363">
          <cell r="D2363" t="str">
            <v>Metropolitan Water District of Southern California</v>
          </cell>
          <cell r="E2363" t="str">
            <v>Water</v>
          </cell>
          <cell r="G2363" t="str">
            <v>NA</v>
          </cell>
          <cell r="H2363" t="str">
            <v>Merchant Unregulated</v>
          </cell>
        </row>
        <row r="2364">
          <cell r="D2364" t="str">
            <v>MDU Resources Group, Inc.</v>
          </cell>
          <cell r="E2364" t="str">
            <v>Wind</v>
          </cell>
          <cell r="G2364">
            <v>90956</v>
          </cell>
          <cell r="H2364" t="str">
            <v>Regulated</v>
          </cell>
        </row>
        <row r="2365">
          <cell r="D2365" t="str">
            <v>Fortis Inc.</v>
          </cell>
          <cell r="E2365" t="str">
            <v>Water</v>
          </cell>
          <cell r="G2365" t="str">
            <v>NA</v>
          </cell>
          <cell r="H2365" t="str">
            <v>Merchant Unregulated</v>
          </cell>
        </row>
        <row r="2366">
          <cell r="D2366" t="str">
            <v>Strata Solar LLC</v>
          </cell>
          <cell r="E2366" t="str">
            <v>Solar</v>
          </cell>
          <cell r="G2366" t="str">
            <v>NA</v>
          </cell>
          <cell r="H2366" t="str">
            <v>Merchant Unregulated</v>
          </cell>
        </row>
        <row r="2367">
          <cell r="D2367" t="str">
            <v>NRG Energy, Inc.</v>
          </cell>
          <cell r="E2367" t="str">
            <v>Coal</v>
          </cell>
          <cell r="G2367" t="str">
            <v>NA</v>
          </cell>
          <cell r="H2367" t="str">
            <v>Merchant Unregulated</v>
          </cell>
        </row>
        <row r="2368">
          <cell r="D2368" t="str">
            <v>NRG Energy, Inc.</v>
          </cell>
          <cell r="E2368" t="str">
            <v>Gas</v>
          </cell>
          <cell r="G2368" t="str">
            <v>NA</v>
          </cell>
          <cell r="H2368" t="str">
            <v>Merchant Unregulated</v>
          </cell>
        </row>
        <row r="2369">
          <cell r="D2369" t="str">
            <v>Duke Energy Corporation</v>
          </cell>
          <cell r="E2369" t="str">
            <v>Gas</v>
          </cell>
          <cell r="G2369">
            <v>1344</v>
          </cell>
          <cell r="H2369" t="str">
            <v>Regulated</v>
          </cell>
        </row>
        <row r="2370">
          <cell r="D2370" t="str">
            <v>MGE Energy, Inc.</v>
          </cell>
          <cell r="E2370" t="str">
            <v>Oil</v>
          </cell>
          <cell r="G2370">
            <v>548</v>
          </cell>
          <cell r="H2370" t="str">
            <v>Regulated</v>
          </cell>
        </row>
        <row r="2371">
          <cell r="D2371" t="str">
            <v>Old Dominion Electric Cooperative</v>
          </cell>
          <cell r="E2371" t="str">
            <v>Oil</v>
          </cell>
          <cell r="G2371" t="str">
            <v>NA</v>
          </cell>
          <cell r="H2371" t="str">
            <v>Merchant Unregulated</v>
          </cell>
        </row>
        <row r="2372">
          <cell r="D2372" t="str">
            <v>Old Dominion Electric Cooperative</v>
          </cell>
          <cell r="E2372" t="str">
            <v>Oil</v>
          </cell>
          <cell r="G2372" t="str">
            <v>NA</v>
          </cell>
          <cell r="H2372" t="str">
            <v>Merchant Unregulated</v>
          </cell>
        </row>
        <row r="2373">
          <cell r="D2373" t="str">
            <v>Old Dominion Electric Cooperative</v>
          </cell>
          <cell r="E2373" t="str">
            <v>Oil</v>
          </cell>
          <cell r="G2373" t="str">
            <v>NA</v>
          </cell>
          <cell r="H2373" t="str">
            <v>Merchant Unregulated</v>
          </cell>
        </row>
        <row r="2374">
          <cell r="D2374" t="str">
            <v>Enel S.p.A.</v>
          </cell>
          <cell r="E2374" t="str">
            <v>Water</v>
          </cell>
          <cell r="G2374" t="str">
            <v>NA</v>
          </cell>
          <cell r="H2374" t="str">
            <v>Merchant Unregulated</v>
          </cell>
        </row>
        <row r="2375">
          <cell r="D2375" t="str">
            <v>EDF Group</v>
          </cell>
          <cell r="E2375" t="str">
            <v>Wind</v>
          </cell>
          <cell r="G2375" t="str">
            <v>NA</v>
          </cell>
          <cell r="H2375" t="str">
            <v>Merchant Unregulated</v>
          </cell>
        </row>
        <row r="2376">
          <cell r="D2376" t="str">
            <v>Individual Owner</v>
          </cell>
          <cell r="E2376" t="str">
            <v>Wind</v>
          </cell>
          <cell r="G2376" t="str">
            <v>NA</v>
          </cell>
          <cell r="H2376" t="str">
            <v>Merchant Unregulated</v>
          </cell>
        </row>
        <row r="2377">
          <cell r="D2377" t="str">
            <v>EDF Group</v>
          </cell>
          <cell r="E2377" t="str">
            <v>Wind</v>
          </cell>
          <cell r="G2377" t="str">
            <v>NA</v>
          </cell>
          <cell r="H2377" t="str">
            <v>Merchant Unregulated</v>
          </cell>
        </row>
        <row r="2378">
          <cell r="D2378" t="str">
            <v>EDF Group</v>
          </cell>
          <cell r="E2378" t="str">
            <v>Wind</v>
          </cell>
          <cell r="G2378" t="str">
            <v>NA</v>
          </cell>
          <cell r="H2378" t="str">
            <v>Merchant Unregulated</v>
          </cell>
        </row>
        <row r="2379">
          <cell r="D2379" t="str">
            <v>EDF Group</v>
          </cell>
          <cell r="E2379" t="str">
            <v>Wind</v>
          </cell>
          <cell r="G2379" t="str">
            <v>NA</v>
          </cell>
          <cell r="H2379" t="str">
            <v>Merchant Unregulated</v>
          </cell>
        </row>
        <row r="2380">
          <cell r="D2380" t="str">
            <v>EDF Group</v>
          </cell>
          <cell r="E2380" t="str">
            <v>Wind</v>
          </cell>
          <cell r="G2380" t="str">
            <v>NA</v>
          </cell>
          <cell r="H2380" t="str">
            <v>Merchant Unregulated</v>
          </cell>
        </row>
        <row r="2381">
          <cell r="D2381" t="str">
            <v>EDF Group</v>
          </cell>
          <cell r="E2381" t="str">
            <v>Wind</v>
          </cell>
          <cell r="G2381" t="str">
            <v>NA</v>
          </cell>
          <cell r="H2381" t="str">
            <v>Merchant Unregulated</v>
          </cell>
        </row>
        <row r="2382">
          <cell r="D2382" t="str">
            <v>EDF Group</v>
          </cell>
          <cell r="E2382" t="str">
            <v>Wind</v>
          </cell>
          <cell r="G2382" t="str">
            <v>NA</v>
          </cell>
          <cell r="H2382" t="str">
            <v>Merchant Unregulated</v>
          </cell>
        </row>
        <row r="2383">
          <cell r="D2383" t="str">
            <v>Energy Capital Partners LLC</v>
          </cell>
          <cell r="E2383" t="str">
            <v>Gas</v>
          </cell>
          <cell r="G2383">
            <v>657213</v>
          </cell>
          <cell r="H2383" t="str">
            <v>Merchant Unregulated</v>
          </cell>
        </row>
        <row r="2384">
          <cell r="D2384" t="str">
            <v>Roseburg Forest Products Co</v>
          </cell>
          <cell r="E2384" t="str">
            <v>Biomass</v>
          </cell>
          <cell r="G2384">
            <v>121595</v>
          </cell>
          <cell r="H2384" t="str">
            <v>Merchant Unregulated</v>
          </cell>
        </row>
        <row r="2385">
          <cell r="D2385" t="str">
            <v>Nushagak Electric &amp; Telephone Cooperative, Inc.</v>
          </cell>
          <cell r="E2385" t="str">
            <v>Oil</v>
          </cell>
          <cell r="G2385" t="str">
            <v>NA</v>
          </cell>
          <cell r="H2385" t="str">
            <v>Merchant Unregulated</v>
          </cell>
        </row>
        <row r="2386">
          <cell r="D2386" t="str">
            <v>Denver City &amp; County of</v>
          </cell>
          <cell r="E2386" t="str">
            <v>Water</v>
          </cell>
          <cell r="G2386" t="str">
            <v>NA</v>
          </cell>
          <cell r="H2386" t="str">
            <v>Merchant Unregulated</v>
          </cell>
        </row>
        <row r="2387">
          <cell r="D2387" t="str">
            <v>Union Oil Co of California</v>
          </cell>
          <cell r="E2387" t="str">
            <v>Gas</v>
          </cell>
          <cell r="G2387" t="str">
            <v>NA</v>
          </cell>
          <cell r="H2387" t="str">
            <v>Merchant Unregulated</v>
          </cell>
        </row>
        <row r="2388">
          <cell r="D2388" t="str">
            <v>Union Oil Co of California</v>
          </cell>
          <cell r="E2388" t="str">
            <v>Gas</v>
          </cell>
          <cell r="G2388" t="str">
            <v>NA</v>
          </cell>
          <cell r="H2388" t="str">
            <v>Merchant Unregulated</v>
          </cell>
        </row>
        <row r="2389">
          <cell r="D2389" t="str">
            <v>Iberdrola, S.A.</v>
          </cell>
          <cell r="E2389" t="str">
            <v>Wind</v>
          </cell>
          <cell r="G2389">
            <v>138165</v>
          </cell>
          <cell r="H2389" t="str">
            <v>Merchant Unregulated</v>
          </cell>
        </row>
        <row r="2390">
          <cell r="D2390" t="str">
            <v>International Turbine Res Inc</v>
          </cell>
          <cell r="E2390" t="str">
            <v>Wind</v>
          </cell>
          <cell r="G2390" t="str">
            <v>NA</v>
          </cell>
          <cell r="H2390" t="str">
            <v>Merchant Unregulated</v>
          </cell>
        </row>
        <row r="2391">
          <cell r="D2391" t="str">
            <v>California State University, Fresno</v>
          </cell>
          <cell r="E2391" t="str">
            <v>Biomass</v>
          </cell>
          <cell r="G2391" t="str">
            <v>NA</v>
          </cell>
          <cell r="H2391" t="str">
            <v>Merchant Unregulated</v>
          </cell>
        </row>
        <row r="2392">
          <cell r="D2392" t="str">
            <v>Sustainable Power Group</v>
          </cell>
          <cell r="E2392" t="str">
            <v>Solar</v>
          </cell>
          <cell r="G2392" t="str">
            <v>NA</v>
          </cell>
          <cell r="H2392" t="str">
            <v>Merchant Unregulated</v>
          </cell>
        </row>
        <row r="2393">
          <cell r="D2393" t="str">
            <v>San Francisco City &amp; County of</v>
          </cell>
          <cell r="E2393" t="str">
            <v>Water</v>
          </cell>
          <cell r="G2393">
            <v>399040</v>
          </cell>
          <cell r="H2393" t="str">
            <v>Regulated</v>
          </cell>
        </row>
        <row r="2394">
          <cell r="D2394" t="str">
            <v>Municipal Mortgage &amp; Equity, LLC</v>
          </cell>
          <cell r="E2394" t="str">
            <v>Solar</v>
          </cell>
          <cell r="G2394" t="str">
            <v>NA</v>
          </cell>
          <cell r="H2394" t="str">
            <v>Merchant Unregulated</v>
          </cell>
        </row>
        <row r="2395">
          <cell r="D2395" t="str">
            <v>Williams Companies, Inc.</v>
          </cell>
          <cell r="E2395" t="str">
            <v>Gas</v>
          </cell>
          <cell r="G2395" t="str">
            <v>NA</v>
          </cell>
          <cell r="H2395" t="str">
            <v>Merchant Unregulated</v>
          </cell>
        </row>
        <row r="2396">
          <cell r="D2396" t="str">
            <v>District 45 Dairy, LLP</v>
          </cell>
          <cell r="E2396" t="str">
            <v>Biomass</v>
          </cell>
          <cell r="G2396" t="str">
            <v>NA</v>
          </cell>
          <cell r="H2396" t="str">
            <v>Merchant Unregulated</v>
          </cell>
        </row>
        <row r="2397">
          <cell r="D2397" t="str">
            <v>Williams Companies, Inc.</v>
          </cell>
          <cell r="E2397" t="str">
            <v>Gas</v>
          </cell>
          <cell r="G2397" t="str">
            <v>NA</v>
          </cell>
          <cell r="H2397" t="str">
            <v>Merchant Unregulated</v>
          </cell>
        </row>
        <row r="2398">
          <cell r="D2398" t="str">
            <v>Los Angeles Department of Water and Power</v>
          </cell>
          <cell r="E2398" t="str">
            <v>Water</v>
          </cell>
          <cell r="G2398" t="str">
            <v>NA</v>
          </cell>
          <cell r="H2398" t="str">
            <v>Regulated</v>
          </cell>
        </row>
        <row r="2399">
          <cell r="D2399" t="str">
            <v>PPL Corporation</v>
          </cell>
          <cell r="E2399" t="str">
            <v>Water</v>
          </cell>
          <cell r="G2399">
            <v>37726</v>
          </cell>
          <cell r="H2399" t="str">
            <v>Regulated</v>
          </cell>
        </row>
        <row r="2400">
          <cell r="D2400" t="str">
            <v>ArcLight Capital Holdings, LLC</v>
          </cell>
          <cell r="E2400" t="str">
            <v>Geothermal</v>
          </cell>
          <cell r="G2400">
            <v>296486</v>
          </cell>
          <cell r="H2400" t="str">
            <v>Merchant Unregulated</v>
          </cell>
        </row>
        <row r="2401">
          <cell r="D2401" t="str">
            <v>Global Infrastructure Management, LLC</v>
          </cell>
          <cell r="E2401" t="str">
            <v>Geothermal</v>
          </cell>
          <cell r="G2401">
            <v>181714</v>
          </cell>
          <cell r="H2401" t="str">
            <v>Merchant Unregulated</v>
          </cell>
        </row>
        <row r="2402">
          <cell r="D2402" t="str">
            <v>EIF Management, LLC</v>
          </cell>
          <cell r="E2402" t="str">
            <v>Water</v>
          </cell>
          <cell r="G2402" t="str">
            <v>NA</v>
          </cell>
          <cell r="H2402" t="str">
            <v>Merchant Unregulated</v>
          </cell>
        </row>
        <row r="2403">
          <cell r="D2403" t="str">
            <v>Silver Point Capital, L.P.</v>
          </cell>
          <cell r="E2403" t="str">
            <v>Biomass</v>
          </cell>
          <cell r="G2403" t="str">
            <v>NA</v>
          </cell>
          <cell r="H2403" t="str">
            <v>Merchant Unregulated</v>
          </cell>
        </row>
        <row r="2404">
          <cell r="D2404" t="str">
            <v>Landgas of IL Corp.</v>
          </cell>
          <cell r="E2404" t="str">
            <v>Biomass</v>
          </cell>
          <cell r="G2404" t="str">
            <v>NA</v>
          </cell>
          <cell r="H2404" t="str">
            <v>Merchant Unregulated</v>
          </cell>
        </row>
        <row r="2405">
          <cell r="D2405" t="str">
            <v>Exelon Corporation</v>
          </cell>
          <cell r="E2405" t="str">
            <v>Wind</v>
          </cell>
          <cell r="G2405" t="str">
            <v>NA</v>
          </cell>
          <cell r="H2405" t="str">
            <v>Merchant Unregulated</v>
          </cell>
        </row>
        <row r="2406">
          <cell r="D2406" t="str">
            <v>Individual Owner</v>
          </cell>
          <cell r="E2406" t="str">
            <v>Wind</v>
          </cell>
          <cell r="G2406" t="str">
            <v>NA</v>
          </cell>
          <cell r="H2406" t="str">
            <v>Merchant Unregulated</v>
          </cell>
        </row>
        <row r="2407">
          <cell r="D2407" t="str">
            <v>SG, LLC</v>
          </cell>
          <cell r="E2407" t="str">
            <v>Wind</v>
          </cell>
          <cell r="G2407" t="str">
            <v>NA</v>
          </cell>
          <cell r="H2407" t="str">
            <v>Merchant Unregulated</v>
          </cell>
        </row>
        <row r="2408">
          <cell r="D2408" t="str">
            <v>Dodge Falls Associates LP</v>
          </cell>
          <cell r="E2408" t="str">
            <v>Water</v>
          </cell>
          <cell r="G2408" t="str">
            <v>NA</v>
          </cell>
          <cell r="H2408" t="str">
            <v>Merchant Unregulated</v>
          </cell>
        </row>
        <row r="2409">
          <cell r="D2409" t="str">
            <v>National Renewable Energy Laboratory</v>
          </cell>
          <cell r="E2409" t="str">
            <v>Solar</v>
          </cell>
          <cell r="G2409" t="str">
            <v>NA</v>
          </cell>
          <cell r="H2409" t="str">
            <v>Merchant Unregulated</v>
          </cell>
        </row>
        <row r="2410">
          <cell r="D2410" t="str">
            <v>SunEdison, Inc.</v>
          </cell>
          <cell r="E2410" t="str">
            <v>Solar</v>
          </cell>
          <cell r="G2410" t="str">
            <v>NA</v>
          </cell>
          <cell r="H2410" t="str">
            <v>Merchant Unregulated</v>
          </cell>
        </row>
        <row r="2411">
          <cell r="D2411" t="str">
            <v>Kansas Power Pool</v>
          </cell>
          <cell r="E2411" t="str">
            <v>Gas</v>
          </cell>
          <cell r="G2411" t="str">
            <v>NA</v>
          </cell>
          <cell r="H2411" t="str">
            <v>Regulated</v>
          </cell>
        </row>
        <row r="2412">
          <cell r="D2412" t="str">
            <v>Harbinger Capital Partners LLC</v>
          </cell>
          <cell r="E2412" t="str">
            <v>Gas</v>
          </cell>
          <cell r="G2412" t="str">
            <v>NA</v>
          </cell>
          <cell r="H2412" t="str">
            <v>Regulated</v>
          </cell>
        </row>
        <row r="2413">
          <cell r="D2413" t="str">
            <v>Independence City of MO</v>
          </cell>
          <cell r="E2413" t="str">
            <v>Gas</v>
          </cell>
          <cell r="G2413" t="str">
            <v>NA</v>
          </cell>
          <cell r="H2413" t="str">
            <v>Regulated</v>
          </cell>
        </row>
        <row r="2414">
          <cell r="D2414" t="str">
            <v>Missouri Joint Municipal Electric Utility Commission</v>
          </cell>
          <cell r="E2414" t="str">
            <v>Gas</v>
          </cell>
          <cell r="G2414" t="str">
            <v>NA</v>
          </cell>
          <cell r="H2414" t="str">
            <v>Regulated</v>
          </cell>
        </row>
        <row r="2415">
          <cell r="D2415" t="str">
            <v>American Electric Power Company, Inc.</v>
          </cell>
          <cell r="E2415" t="str">
            <v>Coal</v>
          </cell>
          <cell r="G2415">
            <v>1857349</v>
          </cell>
          <cell r="H2415" t="str">
            <v>Regulated</v>
          </cell>
        </row>
        <row r="2416">
          <cell r="D2416" t="str">
            <v>Oklahoma Municipal Power Authority</v>
          </cell>
          <cell r="E2416" t="str">
            <v>Coal</v>
          </cell>
          <cell r="G2416">
            <v>180519</v>
          </cell>
          <cell r="H2416" t="str">
            <v>Regulated</v>
          </cell>
        </row>
        <row r="2417">
          <cell r="D2417" t="str">
            <v>Northeast Texas Elec Coop, Inc</v>
          </cell>
          <cell r="E2417" t="str">
            <v>Coal</v>
          </cell>
          <cell r="G2417">
            <v>270546</v>
          </cell>
          <cell r="H2417" t="str">
            <v>Regulated</v>
          </cell>
        </row>
        <row r="2418">
          <cell r="D2418" t="str">
            <v>Cleco Corporation</v>
          </cell>
          <cell r="E2418" t="str">
            <v>Coal</v>
          </cell>
          <cell r="G2418">
            <v>2308414</v>
          </cell>
          <cell r="H2418" t="str">
            <v>Regulated</v>
          </cell>
        </row>
        <row r="2419">
          <cell r="D2419" t="str">
            <v>Fortis Inc.</v>
          </cell>
          <cell r="E2419" t="str">
            <v>Water</v>
          </cell>
          <cell r="G2419" t="str">
            <v>NA</v>
          </cell>
          <cell r="H2419" t="str">
            <v>Merchant Unregulated</v>
          </cell>
        </row>
        <row r="2420">
          <cell r="D2420" t="str">
            <v>Edison Hydroelectric, LLC</v>
          </cell>
          <cell r="E2420" t="str">
            <v>Water</v>
          </cell>
          <cell r="G2420" t="str">
            <v>NA</v>
          </cell>
          <cell r="H2420" t="str">
            <v>Merchant Unregulated</v>
          </cell>
        </row>
        <row r="2421">
          <cell r="D2421" t="str">
            <v>Austin Energy</v>
          </cell>
          <cell r="E2421" t="str">
            <v>Gas</v>
          </cell>
          <cell r="G2421" t="str">
            <v>NA</v>
          </cell>
          <cell r="H2421" t="str">
            <v>Regulated</v>
          </cell>
        </row>
        <row r="2422">
          <cell r="D2422" t="str">
            <v>Plains Exploration &amp; Production Co.</v>
          </cell>
          <cell r="E2422" t="str">
            <v>Gas</v>
          </cell>
          <cell r="G2422" t="str">
            <v>NA</v>
          </cell>
          <cell r="H2422" t="str">
            <v>Merchant Unregulated</v>
          </cell>
        </row>
        <row r="2423">
          <cell r="D2423" t="str">
            <v>Manassas City of</v>
          </cell>
          <cell r="E2423" t="str">
            <v>Oil</v>
          </cell>
          <cell r="G2423" t="str">
            <v>NA</v>
          </cell>
          <cell r="H2423" t="str">
            <v>Regulated</v>
          </cell>
        </row>
        <row r="2424">
          <cell r="D2424" t="str">
            <v>Manassas City of</v>
          </cell>
          <cell r="E2424" t="str">
            <v>Oil</v>
          </cell>
          <cell r="G2424" t="str">
            <v>NA</v>
          </cell>
          <cell r="H2424" t="str">
            <v>Regulated</v>
          </cell>
        </row>
        <row r="2425">
          <cell r="D2425" t="str">
            <v>Hastings City of</v>
          </cell>
          <cell r="E2425" t="str">
            <v>Gas</v>
          </cell>
          <cell r="G2425" t="str">
            <v>NA</v>
          </cell>
          <cell r="H2425" t="str">
            <v>Regulated</v>
          </cell>
        </row>
        <row r="2426">
          <cell r="D2426" t="str">
            <v>Modesto Irrigation District</v>
          </cell>
          <cell r="E2426" t="str">
            <v>Water</v>
          </cell>
          <cell r="G2426">
            <v>95004</v>
          </cell>
          <cell r="H2426" t="str">
            <v>Merchant Unregulated</v>
          </cell>
        </row>
        <row r="2427">
          <cell r="D2427" t="str">
            <v>Turlock Irrigation District</v>
          </cell>
          <cell r="E2427" t="str">
            <v>Water</v>
          </cell>
          <cell r="G2427">
            <v>206213</v>
          </cell>
          <cell r="H2427" t="str">
            <v>Merchant Unregulated</v>
          </cell>
        </row>
        <row r="2428">
          <cell r="D2428" t="str">
            <v>American Electric Power Company, Inc.</v>
          </cell>
          <cell r="E2428" t="str">
            <v>Nuclear</v>
          </cell>
          <cell r="G2428">
            <v>17719209</v>
          </cell>
          <cell r="H2428" t="str">
            <v>Regulated</v>
          </cell>
        </row>
        <row r="2429">
          <cell r="D2429" t="str">
            <v>Oakdale &amp; South San Joaquin Irrigation District</v>
          </cell>
          <cell r="E2429" t="str">
            <v>Water</v>
          </cell>
          <cell r="G2429" t="str">
            <v>NA</v>
          </cell>
          <cell r="H2429" t="str">
            <v>Regulated</v>
          </cell>
        </row>
        <row r="2430">
          <cell r="D2430" t="str">
            <v>National Grid plc</v>
          </cell>
          <cell r="E2430" t="str">
            <v>Solar</v>
          </cell>
          <cell r="G2430" t="str">
            <v>NA</v>
          </cell>
          <cell r="H2430" t="str">
            <v>Regulated</v>
          </cell>
        </row>
        <row r="2431">
          <cell r="D2431" t="str">
            <v>Industry Funds Management Ltd.</v>
          </cell>
          <cell r="E2431" t="str">
            <v>Oil</v>
          </cell>
          <cell r="G2431" t="str">
            <v>NA</v>
          </cell>
          <cell r="H2431" t="str">
            <v>Merchant Unregulated</v>
          </cell>
        </row>
        <row r="2432">
          <cell r="D2432" t="str">
            <v>Ameresco Inc.</v>
          </cell>
          <cell r="E2432" t="str">
            <v>Biomass</v>
          </cell>
          <cell r="G2432" t="str">
            <v>NA</v>
          </cell>
          <cell r="H2432" t="str">
            <v>Merchant Unregulated</v>
          </cell>
        </row>
        <row r="2433">
          <cell r="D2433" t="str">
            <v>LS Power Group</v>
          </cell>
          <cell r="E2433" t="str">
            <v>Gas</v>
          </cell>
          <cell r="G2433">
            <v>3340129</v>
          </cell>
          <cell r="H2433" t="str">
            <v>Merchant Unregulated</v>
          </cell>
        </row>
        <row r="2434">
          <cell r="D2434" t="str">
            <v>LS Power Group</v>
          </cell>
          <cell r="E2434" t="str">
            <v>Gas</v>
          </cell>
          <cell r="G2434">
            <v>97046</v>
          </cell>
          <cell r="H2434" t="str">
            <v>Merchant Unregulated</v>
          </cell>
        </row>
        <row r="2435">
          <cell r="D2435" t="str">
            <v>Alaska Power &amp; Telephone Co.</v>
          </cell>
          <cell r="E2435" t="str">
            <v>Oil</v>
          </cell>
          <cell r="G2435" t="str">
            <v>NA</v>
          </cell>
          <cell r="H2435" t="str">
            <v>Merchant Unregulated</v>
          </cell>
        </row>
        <row r="2436">
          <cell r="D2436" t="str">
            <v>Alaska Energy &amp; Resources Company</v>
          </cell>
          <cell r="E2436" t="str">
            <v>Oil</v>
          </cell>
          <cell r="G2436" t="str">
            <v>NA</v>
          </cell>
          <cell r="H2436" t="str">
            <v>Merchant Unregulated</v>
          </cell>
        </row>
        <row r="2437">
          <cell r="D2437" t="str">
            <v>AgPower Jerome, LLC</v>
          </cell>
          <cell r="E2437" t="str">
            <v>Biomass</v>
          </cell>
          <cell r="G2437" t="str">
            <v>NA</v>
          </cell>
          <cell r="H2437" t="str">
            <v>Merchant Unregulated</v>
          </cell>
        </row>
        <row r="2438">
          <cell r="D2438" t="str">
            <v>Juniper Generation, L.L.C.</v>
          </cell>
          <cell r="E2438" t="str">
            <v>Gas</v>
          </cell>
          <cell r="G2438" t="str">
            <v>NA</v>
          </cell>
          <cell r="H2438" t="str">
            <v>Merchant Unregulated</v>
          </cell>
        </row>
        <row r="2439">
          <cell r="D2439" t="str">
            <v>ArcLight Energy Partners Fund II, LP</v>
          </cell>
          <cell r="E2439" t="str">
            <v>Gas</v>
          </cell>
          <cell r="G2439" t="str">
            <v>NA</v>
          </cell>
          <cell r="H2439" t="str">
            <v>Merchant Unregulated</v>
          </cell>
        </row>
        <row r="2440">
          <cell r="D2440" t="str">
            <v>General Electric Company</v>
          </cell>
          <cell r="E2440" t="str">
            <v>Gas</v>
          </cell>
          <cell r="G2440" t="str">
            <v>NA</v>
          </cell>
          <cell r="H2440" t="str">
            <v>Merchant Unregulated</v>
          </cell>
        </row>
        <row r="2441">
          <cell r="D2441" t="str">
            <v>Double S Dairy</v>
          </cell>
          <cell r="E2441" t="str">
            <v>Biomass</v>
          </cell>
          <cell r="G2441" t="str">
            <v>NA</v>
          </cell>
          <cell r="H2441" t="str">
            <v>Merchant Unregulated</v>
          </cell>
        </row>
        <row r="2442">
          <cell r="D2442" t="str">
            <v>Imperial Irrigation District</v>
          </cell>
          <cell r="E2442" t="str">
            <v>Water</v>
          </cell>
          <cell r="G2442" t="str">
            <v>NA</v>
          </cell>
          <cell r="H2442" t="str">
            <v>Merchant Unregulated</v>
          </cell>
        </row>
        <row r="2443">
          <cell r="D2443" t="str">
            <v>Imperial Irrigation District</v>
          </cell>
          <cell r="E2443" t="str">
            <v>Water</v>
          </cell>
          <cell r="G2443" t="str">
            <v>NA</v>
          </cell>
          <cell r="H2443" t="str">
            <v>Merchant Unregulated</v>
          </cell>
        </row>
        <row r="2444">
          <cell r="D2444" t="str">
            <v>Pinnacle West Capital Corporation</v>
          </cell>
          <cell r="E2444" t="str">
            <v>Oil</v>
          </cell>
          <cell r="G2444">
            <v>131</v>
          </cell>
          <cell r="H2444" t="str">
            <v>Regulated</v>
          </cell>
        </row>
        <row r="2445">
          <cell r="D2445" t="str">
            <v>Tennessee Valley Authority</v>
          </cell>
          <cell r="E2445" t="str">
            <v>Water</v>
          </cell>
          <cell r="G2445">
            <v>349796</v>
          </cell>
          <cell r="H2445" t="str">
            <v>Merchant Unregulated</v>
          </cell>
        </row>
        <row r="2446">
          <cell r="D2446" t="str">
            <v>Consolidated Edison, Inc.</v>
          </cell>
          <cell r="E2446" t="str">
            <v>Solar</v>
          </cell>
          <cell r="G2446" t="str">
            <v>NA</v>
          </cell>
          <cell r="H2446" t="str">
            <v>Merchant Unregulated</v>
          </cell>
        </row>
        <row r="2447">
          <cell r="D2447" t="str">
            <v>Dover City of OH</v>
          </cell>
          <cell r="E2447" t="str">
            <v>Coal</v>
          </cell>
          <cell r="G2447" t="str">
            <v>NA</v>
          </cell>
          <cell r="H2447" t="str">
            <v>Regulated</v>
          </cell>
        </row>
        <row r="2448">
          <cell r="D2448" t="str">
            <v>American Municipal Power, Inc.</v>
          </cell>
          <cell r="E2448" t="str">
            <v>Oil</v>
          </cell>
          <cell r="G2448" t="str">
            <v>NA</v>
          </cell>
          <cell r="H2448" t="str">
            <v>Merchant Unregulated</v>
          </cell>
        </row>
        <row r="2449">
          <cell r="D2449" t="str">
            <v>Dover City of OH</v>
          </cell>
          <cell r="E2449" t="str">
            <v>Gas</v>
          </cell>
          <cell r="G2449" t="str">
            <v>NA</v>
          </cell>
          <cell r="H2449" t="str">
            <v>Regulated</v>
          </cell>
        </row>
        <row r="2450">
          <cell r="D2450" t="str">
            <v>NRG Yield, Inc.</v>
          </cell>
          <cell r="E2450" t="str">
            <v>Gas</v>
          </cell>
          <cell r="G2450" t="str">
            <v>NA</v>
          </cell>
          <cell r="H2450" t="str">
            <v>Merchant Unregulated</v>
          </cell>
        </row>
        <row r="2451">
          <cell r="D2451" t="str">
            <v>NRG Energy, Inc.</v>
          </cell>
          <cell r="E2451" t="str">
            <v>Gas</v>
          </cell>
          <cell r="G2451" t="str">
            <v>NA</v>
          </cell>
          <cell r="H2451" t="str">
            <v>Merchant Unregulated</v>
          </cell>
        </row>
        <row r="2452">
          <cell r="D2452" t="str">
            <v>NRG Yield, Inc.</v>
          </cell>
          <cell r="E2452" t="str">
            <v>Gas</v>
          </cell>
          <cell r="G2452" t="str">
            <v>NA</v>
          </cell>
          <cell r="H2452" t="str">
            <v>Merchant Unregulated</v>
          </cell>
        </row>
        <row r="2453">
          <cell r="D2453" t="str">
            <v>NRG Energy, Inc.</v>
          </cell>
          <cell r="E2453" t="str">
            <v>Gas</v>
          </cell>
          <cell r="G2453" t="str">
            <v>NA</v>
          </cell>
          <cell r="H2453" t="str">
            <v>Merchant Unregulated</v>
          </cell>
        </row>
        <row r="2454">
          <cell r="D2454" t="str">
            <v>Dover City of OH</v>
          </cell>
          <cell r="E2454" t="str">
            <v>Oil</v>
          </cell>
          <cell r="G2454" t="str">
            <v>NA</v>
          </cell>
          <cell r="H2454" t="str">
            <v>Regulated</v>
          </cell>
        </row>
        <row r="2455">
          <cell r="D2455" t="str">
            <v>LS Power Group</v>
          </cell>
          <cell r="E2455" t="str">
            <v>Solar</v>
          </cell>
          <cell r="G2455" t="str">
            <v>NA</v>
          </cell>
          <cell r="H2455" t="str">
            <v>Merchant Unregulated</v>
          </cell>
        </row>
        <row r="2456">
          <cell r="D2456" t="str">
            <v>Dow Chemical Company</v>
          </cell>
          <cell r="E2456" t="str">
            <v>Other Nonrenewable</v>
          </cell>
          <cell r="G2456">
            <v>2108105</v>
          </cell>
          <cell r="H2456" t="str">
            <v>Merchant Unregulated</v>
          </cell>
        </row>
        <row r="2457">
          <cell r="D2457" t="str">
            <v>Dow Chemical Company</v>
          </cell>
          <cell r="E2457" t="str">
            <v>Gas</v>
          </cell>
          <cell r="G2457">
            <v>2846640</v>
          </cell>
          <cell r="H2457" t="str">
            <v>Merchant Unregulated</v>
          </cell>
        </row>
        <row r="2458">
          <cell r="D2458" t="str">
            <v>Twenty-First Century Fox, Inc.</v>
          </cell>
          <cell r="E2458" t="str">
            <v>Solar</v>
          </cell>
          <cell r="G2458" t="str">
            <v>NA</v>
          </cell>
          <cell r="H2458" t="str">
            <v>Merchant Unregulated</v>
          </cell>
        </row>
        <row r="2459">
          <cell r="D2459" t="str">
            <v>Integrys Energy Group, Inc.</v>
          </cell>
          <cell r="E2459" t="str">
            <v>Solar</v>
          </cell>
          <cell r="G2459" t="str">
            <v>NA</v>
          </cell>
          <cell r="H2459" t="str">
            <v>Merchant Unregulated</v>
          </cell>
        </row>
        <row r="2460">
          <cell r="D2460" t="str">
            <v>Duke Energy Corporation</v>
          </cell>
          <cell r="E2460" t="str">
            <v>Solar</v>
          </cell>
          <cell r="G2460" t="str">
            <v>NA</v>
          </cell>
          <cell r="H2460" t="str">
            <v>Merchant Unregulated</v>
          </cell>
        </row>
        <row r="2461">
          <cell r="D2461" t="str">
            <v>Franklin City of VA</v>
          </cell>
          <cell r="E2461" t="str">
            <v>Oil</v>
          </cell>
          <cell r="G2461" t="str">
            <v>NA</v>
          </cell>
          <cell r="H2461" t="str">
            <v>Regulated</v>
          </cell>
        </row>
        <row r="2462">
          <cell r="D2462" t="str">
            <v>Walton Electric Member Corp</v>
          </cell>
          <cell r="E2462" t="str">
            <v>Gas</v>
          </cell>
          <cell r="G2462">
            <v>68162</v>
          </cell>
          <cell r="H2462" t="str">
            <v>Merchant Unregulated</v>
          </cell>
        </row>
        <row r="2463">
          <cell r="D2463" t="str">
            <v>Ameresco Inc.</v>
          </cell>
          <cell r="E2463" t="str">
            <v>Solar</v>
          </cell>
          <cell r="G2463" t="str">
            <v>NA</v>
          </cell>
          <cell r="H2463" t="str">
            <v>Merchant Unregulated</v>
          </cell>
        </row>
        <row r="2464">
          <cell r="D2464" t="str">
            <v>Exelon Corporation</v>
          </cell>
          <cell r="E2464" t="str">
            <v>Solar</v>
          </cell>
          <cell r="G2464" t="str">
            <v>NA</v>
          </cell>
          <cell r="H2464" t="str">
            <v>Merchant Unregulated</v>
          </cell>
        </row>
        <row r="2465">
          <cell r="D2465" t="str">
            <v>Encana Corporation</v>
          </cell>
          <cell r="E2465" t="str">
            <v>Gas</v>
          </cell>
          <cell r="G2465" t="str">
            <v>NA</v>
          </cell>
          <cell r="H2465" t="str">
            <v>Merchant Unregulated</v>
          </cell>
        </row>
        <row r="2466">
          <cell r="D2466" t="str">
            <v>Exelon Corporation</v>
          </cell>
          <cell r="E2466" t="str">
            <v>Nuclear</v>
          </cell>
          <cell r="G2466">
            <v>14802000</v>
          </cell>
          <cell r="H2466" t="str">
            <v>Merchant Unregulated</v>
          </cell>
        </row>
        <row r="2467">
          <cell r="D2467" t="str">
            <v>American Electric Power Company, Inc.</v>
          </cell>
          <cell r="E2467" t="str">
            <v>Gas</v>
          </cell>
          <cell r="G2467">
            <v>470486</v>
          </cell>
          <cell r="H2467" t="str">
            <v>Regulated</v>
          </cell>
        </row>
        <row r="2468">
          <cell r="D2468" t="str">
            <v>Alliance Power, Inc.</v>
          </cell>
          <cell r="E2468" t="str">
            <v>Gas</v>
          </cell>
          <cell r="G2468" t="str">
            <v>NA</v>
          </cell>
          <cell r="H2468" t="str">
            <v>Merchant Unregulated</v>
          </cell>
        </row>
        <row r="2469">
          <cell r="D2469" t="str">
            <v>North Carolina Municipal Power Agency Number 1</v>
          </cell>
          <cell r="E2469" t="str">
            <v>Oil</v>
          </cell>
          <cell r="G2469" t="str">
            <v>NA</v>
          </cell>
          <cell r="H2469" t="str">
            <v>Regulated</v>
          </cell>
        </row>
        <row r="2470">
          <cell r="D2470" t="str">
            <v>Imperial Irrigation District</v>
          </cell>
          <cell r="E2470" t="str">
            <v>Water</v>
          </cell>
          <cell r="G2470" t="str">
            <v>NA</v>
          </cell>
          <cell r="H2470" t="str">
            <v>Merchant Unregulated</v>
          </cell>
        </row>
        <row r="2471">
          <cell r="D2471" t="str">
            <v>Imperial Irrigation District</v>
          </cell>
          <cell r="E2471" t="str">
            <v>Water</v>
          </cell>
          <cell r="G2471" t="str">
            <v>NA</v>
          </cell>
          <cell r="H2471" t="str">
            <v>Merchant Unregulated</v>
          </cell>
        </row>
        <row r="2472">
          <cell r="D2472" t="str">
            <v>United States Government</v>
          </cell>
          <cell r="E2472" t="str">
            <v>Water</v>
          </cell>
          <cell r="G2472" t="str">
            <v>NA</v>
          </cell>
          <cell r="H2472" t="str">
            <v>Merchant Unregulated</v>
          </cell>
        </row>
        <row r="2473">
          <cell r="D2473" t="str">
            <v>Imperial Irrigation District</v>
          </cell>
          <cell r="E2473" t="str">
            <v>Water</v>
          </cell>
          <cell r="G2473" t="str">
            <v>NA</v>
          </cell>
          <cell r="H2473" t="str">
            <v>Merchant Unregulated</v>
          </cell>
        </row>
        <row r="2474">
          <cell r="D2474" t="str">
            <v>United States Government</v>
          </cell>
          <cell r="E2474" t="str">
            <v>Water</v>
          </cell>
          <cell r="G2474" t="str">
            <v>NA</v>
          </cell>
          <cell r="H2474" t="str">
            <v>Merchant Unregulated</v>
          </cell>
        </row>
        <row r="2475">
          <cell r="D2475" t="str">
            <v>Imperial Irrigation District</v>
          </cell>
          <cell r="E2475" t="str">
            <v>Water</v>
          </cell>
          <cell r="G2475" t="str">
            <v>NA</v>
          </cell>
          <cell r="H2475" t="str">
            <v>Merchant Unregulated</v>
          </cell>
        </row>
        <row r="2476">
          <cell r="D2476" t="str">
            <v>Imperial Irrigation District</v>
          </cell>
          <cell r="E2476" t="str">
            <v>Water</v>
          </cell>
          <cell r="G2476" t="str">
            <v>NA</v>
          </cell>
          <cell r="H2476" t="str">
            <v>Merchant Unregulated</v>
          </cell>
        </row>
        <row r="2477">
          <cell r="D2477" t="str">
            <v>PG&amp;E Corporation</v>
          </cell>
          <cell r="E2477" t="str">
            <v>Water</v>
          </cell>
          <cell r="G2477">
            <v>34840</v>
          </cell>
          <cell r="H2477" t="str">
            <v>Regulated</v>
          </cell>
        </row>
        <row r="2478">
          <cell r="D2478" t="str">
            <v>PG&amp;E Corporation</v>
          </cell>
          <cell r="E2478" t="str">
            <v>Water</v>
          </cell>
          <cell r="G2478">
            <v>271751</v>
          </cell>
          <cell r="H2478" t="str">
            <v>Regulated</v>
          </cell>
        </row>
        <row r="2479">
          <cell r="D2479" t="str">
            <v>Oregon Environmental Industries LLC</v>
          </cell>
          <cell r="E2479" t="str">
            <v>Biomass</v>
          </cell>
          <cell r="G2479" t="str">
            <v>NA</v>
          </cell>
          <cell r="H2479" t="str">
            <v>Merchant Unregulated</v>
          </cell>
        </row>
        <row r="2480">
          <cell r="D2480" t="str">
            <v>Dry Creek LLC</v>
          </cell>
          <cell r="E2480" t="str">
            <v>Water</v>
          </cell>
          <cell r="G2480" t="str">
            <v>NA</v>
          </cell>
          <cell r="H2480" t="str">
            <v>Merchant Unregulated</v>
          </cell>
        </row>
        <row r="2481">
          <cell r="D2481" t="str">
            <v>Wyoming Municipal Power Agency</v>
          </cell>
          <cell r="E2481" t="str">
            <v>Coal</v>
          </cell>
          <cell r="G2481">
            <v>219629</v>
          </cell>
          <cell r="H2481" t="str">
            <v>Regulated</v>
          </cell>
        </row>
        <row r="2482">
          <cell r="D2482" t="str">
            <v>Basin Electric Power Cooperative</v>
          </cell>
          <cell r="E2482" t="str">
            <v>Coal</v>
          </cell>
          <cell r="G2482">
            <v>2873742</v>
          </cell>
          <cell r="H2482" t="str">
            <v>Regulated</v>
          </cell>
        </row>
        <row r="2483">
          <cell r="D2483" t="str">
            <v>Iberdrola, S.A.</v>
          </cell>
          <cell r="E2483" t="str">
            <v>Wind</v>
          </cell>
          <cell r="G2483">
            <v>112688</v>
          </cell>
          <cell r="H2483" t="str">
            <v>Merchant Unregulated</v>
          </cell>
        </row>
        <row r="2484">
          <cell r="D2484" t="str">
            <v>Iberdrola, S.A.</v>
          </cell>
          <cell r="E2484" t="str">
            <v>Wind</v>
          </cell>
          <cell r="G2484">
            <v>114097</v>
          </cell>
          <cell r="H2484" t="str">
            <v>Merchant Unregulated</v>
          </cell>
        </row>
        <row r="2485">
          <cell r="D2485" t="str">
            <v>DST Systems, Inc.</v>
          </cell>
          <cell r="E2485" t="str">
            <v>Gas</v>
          </cell>
          <cell r="G2485" t="str">
            <v>NA</v>
          </cell>
          <cell r="H2485" t="str">
            <v>Merchant Unregulated</v>
          </cell>
        </row>
        <row r="2486">
          <cell r="D2486" t="str">
            <v>DTE Energy Company</v>
          </cell>
          <cell r="E2486" t="str">
            <v>Biomass</v>
          </cell>
          <cell r="G2486" t="str">
            <v>NA</v>
          </cell>
          <cell r="H2486" t="str">
            <v>Merchant Unregulated</v>
          </cell>
        </row>
        <row r="2487">
          <cell r="D2487" t="str">
            <v>NewPage Holdings Inc.</v>
          </cell>
          <cell r="E2487" t="str">
            <v>Water</v>
          </cell>
          <cell r="G2487" t="str">
            <v>NA</v>
          </cell>
          <cell r="H2487" t="str">
            <v>Regulated</v>
          </cell>
        </row>
        <row r="2488">
          <cell r="D2488" t="str">
            <v>Dupage County</v>
          </cell>
          <cell r="E2488" t="str">
            <v>Gas</v>
          </cell>
          <cell r="G2488" t="str">
            <v>NA</v>
          </cell>
          <cell r="H2488" t="str">
            <v>Merchant Unregulated</v>
          </cell>
        </row>
        <row r="2489">
          <cell r="D2489" t="str">
            <v>NextEra Energy, Inc.</v>
          </cell>
          <cell r="E2489" t="str">
            <v>Nuclear</v>
          </cell>
          <cell r="G2489">
            <v>3042897</v>
          </cell>
          <cell r="H2489" t="str">
            <v>Merchant Unregulated</v>
          </cell>
        </row>
        <row r="2490">
          <cell r="D2490" t="str">
            <v>Central Iowa Power Cooperative</v>
          </cell>
          <cell r="E2490" t="str">
            <v>Nuclear</v>
          </cell>
          <cell r="G2490">
            <v>869400</v>
          </cell>
          <cell r="H2490" t="str">
            <v>Merchant Unregulated</v>
          </cell>
        </row>
        <row r="2491">
          <cell r="D2491" t="str">
            <v>Corn Belt Power Cooperative</v>
          </cell>
          <cell r="E2491" t="str">
            <v>Nuclear</v>
          </cell>
          <cell r="G2491">
            <v>434702</v>
          </cell>
          <cell r="H2491" t="str">
            <v>Merchant Unregulated</v>
          </cell>
        </row>
        <row r="2492">
          <cell r="D2492" t="str">
            <v>Alliant Energy Corporation</v>
          </cell>
          <cell r="E2492" t="str">
            <v>Coal</v>
          </cell>
          <cell r="G2492">
            <v>82130</v>
          </cell>
          <cell r="H2492" t="str">
            <v>Regulated</v>
          </cell>
        </row>
        <row r="2493">
          <cell r="D2493" t="str">
            <v>Alliant Energy Corporation</v>
          </cell>
          <cell r="E2493" t="str">
            <v>Oil</v>
          </cell>
          <cell r="G2493">
            <v>-82</v>
          </cell>
          <cell r="H2493" t="str">
            <v>Regulated</v>
          </cell>
        </row>
        <row r="2494">
          <cell r="D2494" t="str">
            <v>Ameren Corporation</v>
          </cell>
          <cell r="E2494" t="str">
            <v>Coal</v>
          </cell>
          <cell r="G2494">
            <v>2818206</v>
          </cell>
          <cell r="H2494" t="str">
            <v>Merchant Unregulated</v>
          </cell>
        </row>
        <row r="2495">
          <cell r="D2495" t="str">
            <v>NewPage Holdings Inc.</v>
          </cell>
          <cell r="E2495" t="str">
            <v>Other Nonrenewable</v>
          </cell>
          <cell r="G2495" t="str">
            <v>NA</v>
          </cell>
          <cell r="H2495" t="str">
            <v>Merchant Unregulated</v>
          </cell>
        </row>
        <row r="2496">
          <cell r="D2496" t="str">
            <v>NRG Energy, Inc.</v>
          </cell>
          <cell r="E2496" t="str">
            <v>Coal</v>
          </cell>
          <cell r="G2496">
            <v>621795</v>
          </cell>
          <cell r="H2496" t="str">
            <v>Merchant Unregulated</v>
          </cell>
        </row>
        <row r="2497">
          <cell r="D2497" t="str">
            <v>Guadalupe Blanco River Authority</v>
          </cell>
          <cell r="E2497" t="str">
            <v>Water</v>
          </cell>
          <cell r="G2497" t="str">
            <v>NA</v>
          </cell>
          <cell r="H2497" t="str">
            <v>Merchant Unregulated</v>
          </cell>
        </row>
        <row r="2498">
          <cell r="D2498" t="str">
            <v>Berkshire Hathaway Inc.</v>
          </cell>
          <cell r="E2498" t="str">
            <v>Wind</v>
          </cell>
          <cell r="G2498">
            <v>348398</v>
          </cell>
          <cell r="H2498" t="str">
            <v>Regulated</v>
          </cell>
        </row>
        <row r="2499">
          <cell r="D2499" t="str">
            <v>MidAmerican Energy Holdings Company</v>
          </cell>
          <cell r="E2499" t="str">
            <v>Wind</v>
          </cell>
          <cell r="G2499">
            <v>39575</v>
          </cell>
          <cell r="H2499" t="str">
            <v>Regulated</v>
          </cell>
        </row>
        <row r="2500">
          <cell r="D2500" t="str">
            <v>FLS Energy Inc.</v>
          </cell>
          <cell r="E2500" t="str">
            <v>Solar</v>
          </cell>
          <cell r="G2500" t="str">
            <v>NA</v>
          </cell>
          <cell r="H2500" t="str">
            <v>Merchant Unregulated</v>
          </cell>
        </row>
        <row r="2501">
          <cell r="D2501" t="str">
            <v>FLS Energy Inc.</v>
          </cell>
          <cell r="E2501" t="str">
            <v>Solar</v>
          </cell>
          <cell r="G2501" t="str">
            <v>NA</v>
          </cell>
          <cell r="H2501" t="str">
            <v>Merchant Unregulated</v>
          </cell>
        </row>
        <row r="2502">
          <cell r="D2502" t="str">
            <v>Durant City of IA</v>
          </cell>
          <cell r="E2502" t="str">
            <v>Oil</v>
          </cell>
          <cell r="G2502" t="str">
            <v>NA</v>
          </cell>
          <cell r="H2502" t="str">
            <v>Regulated</v>
          </cell>
        </row>
        <row r="2503">
          <cell r="D2503" t="str">
            <v>Durgin &amp; Crowell Lumber Co</v>
          </cell>
          <cell r="E2503" t="str">
            <v>Oil</v>
          </cell>
          <cell r="G2503" t="str">
            <v>NA</v>
          </cell>
          <cell r="H2503" t="str">
            <v>Merchant Unregulated</v>
          </cell>
        </row>
        <row r="2504">
          <cell r="D2504" t="str">
            <v>University of New Hampshire</v>
          </cell>
          <cell r="E2504" t="str">
            <v>Biomass</v>
          </cell>
          <cell r="G2504" t="str">
            <v>NA</v>
          </cell>
          <cell r="H2504" t="str">
            <v>Merchant Unregulated</v>
          </cell>
        </row>
        <row r="2505">
          <cell r="D2505" t="str">
            <v>Nevada Irrigation District</v>
          </cell>
          <cell r="E2505" t="str">
            <v>Water</v>
          </cell>
          <cell r="G2505" t="str">
            <v>NA</v>
          </cell>
          <cell r="H2505" t="str">
            <v>Merchant Unregulated</v>
          </cell>
        </row>
        <row r="2506">
          <cell r="D2506" t="str">
            <v>PG&amp;E Corporation</v>
          </cell>
          <cell r="E2506" t="str">
            <v>Water</v>
          </cell>
          <cell r="G2506">
            <v>105095</v>
          </cell>
          <cell r="H2506" t="str">
            <v>Regulated</v>
          </cell>
        </row>
        <row r="2507">
          <cell r="D2507" t="str">
            <v>Unalaska City of</v>
          </cell>
          <cell r="E2507" t="str">
            <v>Oil</v>
          </cell>
          <cell r="G2507" t="str">
            <v>NA</v>
          </cell>
          <cell r="H2507" t="str">
            <v>Regulated</v>
          </cell>
        </row>
        <row r="2508">
          <cell r="D2508" t="str">
            <v>Dutch Energy Corporation</v>
          </cell>
          <cell r="E2508" t="str">
            <v>Wind</v>
          </cell>
          <cell r="G2508" t="str">
            <v>NA</v>
          </cell>
          <cell r="H2508" t="str">
            <v>Merchant Unregulated</v>
          </cell>
        </row>
        <row r="2509">
          <cell r="D2509" t="str">
            <v>Dutchess County Res Recovery Agency</v>
          </cell>
          <cell r="E2509" t="str">
            <v>Biomass</v>
          </cell>
          <cell r="G2509" t="str">
            <v>NA</v>
          </cell>
          <cell r="H2509" t="str">
            <v>Merchant Unregulated</v>
          </cell>
        </row>
        <row r="2510">
          <cell r="D2510" t="str">
            <v>Industry Funds Management Ltd.</v>
          </cell>
          <cell r="E2510" t="str">
            <v>Water</v>
          </cell>
          <cell r="G2510" t="str">
            <v>NA</v>
          </cell>
          <cell r="H2510" t="str">
            <v>Merchant Unregulated</v>
          </cell>
        </row>
        <row r="2511">
          <cell r="D2511" t="str">
            <v>United States Government</v>
          </cell>
          <cell r="E2511" t="str">
            <v>Water</v>
          </cell>
          <cell r="G2511">
            <v>1991779</v>
          </cell>
          <cell r="H2511" t="str">
            <v>Merchant Unregulated</v>
          </cell>
        </row>
        <row r="2512">
          <cell r="D2512" t="str">
            <v>Southern Company</v>
          </cell>
          <cell r="E2512" t="str">
            <v>Gas</v>
          </cell>
          <cell r="G2512">
            <v>6479775</v>
          </cell>
          <cell r="H2512" t="str">
            <v>Merchant Unregulated</v>
          </cell>
        </row>
        <row r="2513">
          <cell r="D2513" t="str">
            <v>Southern Company</v>
          </cell>
          <cell r="E2513" t="str">
            <v>Coal</v>
          </cell>
          <cell r="G2513">
            <v>2228165</v>
          </cell>
          <cell r="H2513" t="str">
            <v>Regulated</v>
          </cell>
        </row>
        <row r="2514">
          <cell r="D2514" t="str">
            <v>Southern Company</v>
          </cell>
          <cell r="E2514" t="str">
            <v>Coal</v>
          </cell>
          <cell r="G2514">
            <v>5906786</v>
          </cell>
          <cell r="H2514" t="str">
            <v>Regulated</v>
          </cell>
        </row>
        <row r="2515">
          <cell r="D2515" t="str">
            <v>Southern Company</v>
          </cell>
          <cell r="E2515" t="str">
            <v>Oil</v>
          </cell>
          <cell r="G2515">
            <v>42</v>
          </cell>
          <cell r="H2515" t="str">
            <v>Regulated</v>
          </cell>
        </row>
        <row r="2516">
          <cell r="D2516" t="str">
            <v>Southern Company</v>
          </cell>
          <cell r="E2516" t="str">
            <v>Oil</v>
          </cell>
          <cell r="G2516">
            <v>42</v>
          </cell>
          <cell r="H2516" t="str">
            <v>Regulated</v>
          </cell>
        </row>
        <row r="2517">
          <cell r="D2517" t="str">
            <v>Ameren Corporation</v>
          </cell>
          <cell r="E2517" t="str">
            <v>Coal</v>
          </cell>
          <cell r="G2517">
            <v>4401524</v>
          </cell>
          <cell r="H2517" t="str">
            <v>Merchant Unregulated</v>
          </cell>
        </row>
        <row r="2518">
          <cell r="D2518" t="str">
            <v>National Grid plc</v>
          </cell>
          <cell r="E2518" t="str">
            <v>Gas</v>
          </cell>
          <cell r="G2518">
            <v>883721</v>
          </cell>
          <cell r="H2518" t="str">
            <v>Merchant Unregulated</v>
          </cell>
        </row>
        <row r="2519">
          <cell r="D2519" t="str">
            <v>Brookfield Renewable Energy Partners L.P.</v>
          </cell>
          <cell r="E2519" t="str">
            <v>Water</v>
          </cell>
          <cell r="G2519" t="str">
            <v>NA</v>
          </cell>
          <cell r="H2519" t="str">
            <v>Merchant Unregulated</v>
          </cell>
        </row>
        <row r="2520">
          <cell r="D2520" t="str">
            <v>Brookfield Asset Management Inc.</v>
          </cell>
          <cell r="E2520" t="str">
            <v>Water</v>
          </cell>
          <cell r="G2520" t="str">
            <v>NA</v>
          </cell>
          <cell r="H2520" t="str">
            <v>Merchant Unregulated</v>
          </cell>
        </row>
        <row r="2521">
          <cell r="D2521" t="str">
            <v>PPL Corporation</v>
          </cell>
          <cell r="E2521" t="str">
            <v>Coal</v>
          </cell>
          <cell r="G2521">
            <v>2368623</v>
          </cell>
          <cell r="H2521" t="str">
            <v>Regulated</v>
          </cell>
        </row>
        <row r="2522">
          <cell r="D2522" t="str">
            <v>PPL Corporation</v>
          </cell>
          <cell r="E2522" t="str">
            <v>Gas</v>
          </cell>
          <cell r="G2522">
            <v>49007</v>
          </cell>
          <cell r="H2522" t="str">
            <v>Regulated</v>
          </cell>
        </row>
        <row r="2523">
          <cell r="D2523" t="str">
            <v>PPL Corporation</v>
          </cell>
          <cell r="E2523" t="str">
            <v>Gas</v>
          </cell>
          <cell r="G2523">
            <v>198380</v>
          </cell>
          <cell r="H2523" t="str">
            <v>Regulated</v>
          </cell>
        </row>
        <row r="2524">
          <cell r="D2524" t="str">
            <v>Brookfield Renewable Energy Partners L.P.</v>
          </cell>
          <cell r="E2524" t="str">
            <v>Water</v>
          </cell>
          <cell r="G2524" t="str">
            <v>NA</v>
          </cell>
          <cell r="H2524" t="str">
            <v>Merchant Unregulated</v>
          </cell>
        </row>
        <row r="2525">
          <cell r="D2525" t="str">
            <v>Brookfield Asset Management Inc.</v>
          </cell>
          <cell r="E2525" t="str">
            <v>Water</v>
          </cell>
          <cell r="G2525" t="str">
            <v>NA</v>
          </cell>
          <cell r="H2525" t="str">
            <v>Merchant Unregulated</v>
          </cell>
        </row>
        <row r="2526">
          <cell r="D2526" t="str">
            <v>Alaska Power &amp; Telephone Co.</v>
          </cell>
          <cell r="E2526" t="str">
            <v>Oil</v>
          </cell>
          <cell r="G2526" t="str">
            <v>NA</v>
          </cell>
          <cell r="H2526" t="str">
            <v>Merchant Unregulated</v>
          </cell>
        </row>
        <row r="2527">
          <cell r="D2527" t="str">
            <v>Alaska Energy &amp; Resources Company</v>
          </cell>
          <cell r="E2527" t="str">
            <v>Oil</v>
          </cell>
          <cell r="G2527" t="str">
            <v>NA</v>
          </cell>
          <cell r="H2527" t="str">
            <v>Merchant Unregulated</v>
          </cell>
        </row>
        <row r="2528">
          <cell r="D2528" t="str">
            <v>Maverick County Water Control and Improvement District No. 1</v>
          </cell>
          <cell r="E2528" t="str">
            <v>Water</v>
          </cell>
          <cell r="G2528" t="str">
            <v>NA</v>
          </cell>
          <cell r="H2528" t="str">
            <v>Merchant Unregulated</v>
          </cell>
        </row>
        <row r="2529">
          <cell r="D2529" t="str">
            <v>Berkshire Hathaway Inc.</v>
          </cell>
          <cell r="E2529" t="str">
            <v>Water</v>
          </cell>
          <cell r="G2529">
            <v>16072</v>
          </cell>
          <cell r="H2529" t="str">
            <v>Regulated</v>
          </cell>
        </row>
        <row r="2530">
          <cell r="D2530" t="str">
            <v>MidAmerican Energy Holdings Company</v>
          </cell>
          <cell r="E2530" t="str">
            <v>Water</v>
          </cell>
          <cell r="G2530">
            <v>1825</v>
          </cell>
          <cell r="H2530" t="str">
            <v>Regulated</v>
          </cell>
        </row>
        <row r="2531">
          <cell r="D2531" t="str">
            <v>Noble Group Limited</v>
          </cell>
          <cell r="E2531" t="str">
            <v>Gas</v>
          </cell>
          <cell r="G2531" t="str">
            <v>NA</v>
          </cell>
          <cell r="H2531" t="str">
            <v>Merchant Unregulated</v>
          </cell>
        </row>
        <row r="2532">
          <cell r="D2532" t="str">
            <v>Rockland Capital, LLC</v>
          </cell>
          <cell r="E2532" t="str">
            <v>Gas</v>
          </cell>
          <cell r="G2532" t="str">
            <v>NA</v>
          </cell>
          <cell r="H2532" t="str">
            <v>Merchant Unregulated</v>
          </cell>
        </row>
        <row r="2533">
          <cell r="D2533" t="str">
            <v>AES Corporation</v>
          </cell>
          <cell r="E2533" t="str">
            <v>Coal</v>
          </cell>
          <cell r="G2533">
            <v>313507</v>
          </cell>
          <cell r="H2533" t="str">
            <v>Regulated</v>
          </cell>
        </row>
        <row r="2534">
          <cell r="D2534" t="str">
            <v>AES Corporation</v>
          </cell>
          <cell r="E2534" t="str">
            <v>Oil</v>
          </cell>
          <cell r="G2534">
            <v>32</v>
          </cell>
          <cell r="H2534" t="str">
            <v>Regulated</v>
          </cell>
        </row>
        <row r="2535">
          <cell r="D2535" t="str">
            <v>Waste Management, Inc.</v>
          </cell>
          <cell r="E2535" t="str">
            <v>Biomass</v>
          </cell>
          <cell r="G2535" t="str">
            <v>NA</v>
          </cell>
          <cell r="H2535" t="str">
            <v>Merchant Unregulated</v>
          </cell>
        </row>
        <row r="2536">
          <cell r="D2536" t="str">
            <v>Corn Belt Power Cooperative</v>
          </cell>
          <cell r="E2536" t="str">
            <v>Coal</v>
          </cell>
          <cell r="G2536">
            <v>3005</v>
          </cell>
          <cell r="H2536" t="str">
            <v>Merchant Unregulated</v>
          </cell>
        </row>
        <row r="2537">
          <cell r="D2537" t="str">
            <v>Basin Electric Power Cooperative</v>
          </cell>
          <cell r="E2537" t="str">
            <v>Gas</v>
          </cell>
          <cell r="G2537">
            <v>3659</v>
          </cell>
          <cell r="H2537" t="str">
            <v>Merchant Unregulated</v>
          </cell>
        </row>
        <row r="2538">
          <cell r="D2538" t="str">
            <v>Corn Belt Power Cooperative</v>
          </cell>
          <cell r="E2538" t="str">
            <v>Gas</v>
          </cell>
          <cell r="G2538">
            <v>3659</v>
          </cell>
          <cell r="H2538" t="str">
            <v>Merchant Unregulated</v>
          </cell>
        </row>
        <row r="2539">
          <cell r="D2539" t="str">
            <v>Earlville City of</v>
          </cell>
          <cell r="E2539" t="str">
            <v>Oil</v>
          </cell>
          <cell r="G2539" t="str">
            <v>NA</v>
          </cell>
          <cell r="H2539" t="str">
            <v>Regulated</v>
          </cell>
        </row>
        <row r="2540">
          <cell r="D2540" t="str">
            <v>Wabash Valley Power Association, Inc.</v>
          </cell>
          <cell r="E2540" t="str">
            <v>Biomass</v>
          </cell>
          <cell r="G2540">
            <v>37549</v>
          </cell>
          <cell r="H2540" t="str">
            <v>Merchant Unregulated</v>
          </cell>
        </row>
        <row r="2541">
          <cell r="D2541" t="str">
            <v>Winfield City of</v>
          </cell>
          <cell r="E2541" t="str">
            <v>Gas</v>
          </cell>
          <cell r="G2541" t="str">
            <v>NA</v>
          </cell>
          <cell r="H2541" t="str">
            <v>Regulated</v>
          </cell>
        </row>
        <row r="2542">
          <cell r="D2542" t="str">
            <v>Winfield City of</v>
          </cell>
          <cell r="E2542" t="str">
            <v>Oil</v>
          </cell>
          <cell r="G2542" t="str">
            <v>NA</v>
          </cell>
          <cell r="H2542" t="str">
            <v>Regulated</v>
          </cell>
        </row>
        <row r="2543">
          <cell r="D2543" t="str">
            <v>Gaz Métro Limited Partnership</v>
          </cell>
          <cell r="E2543" t="str">
            <v>Water</v>
          </cell>
          <cell r="G2543" t="str">
            <v>NA</v>
          </cell>
          <cell r="H2543" t="str">
            <v>Regulated</v>
          </cell>
        </row>
        <row r="2544">
          <cell r="D2544" t="str">
            <v>AES Corporation</v>
          </cell>
          <cell r="E2544" t="str">
            <v>Coal</v>
          </cell>
          <cell r="G2544">
            <v>987246</v>
          </cell>
          <cell r="H2544" t="str">
            <v>Regulated</v>
          </cell>
        </row>
        <row r="2545">
          <cell r="D2545" t="str">
            <v>Duke Energy Corporation</v>
          </cell>
          <cell r="E2545" t="str">
            <v>Coal</v>
          </cell>
          <cell r="G2545">
            <v>2197415</v>
          </cell>
          <cell r="H2545" t="str">
            <v>Regulated</v>
          </cell>
        </row>
        <row r="2546">
          <cell r="D2546" t="str">
            <v>University of Cincinnati</v>
          </cell>
          <cell r="E2546" t="str">
            <v>Oil</v>
          </cell>
          <cell r="G2546" t="str">
            <v>NA</v>
          </cell>
          <cell r="H2546" t="str">
            <v>Merchant Unregulated</v>
          </cell>
        </row>
        <row r="2547">
          <cell r="D2547" t="str">
            <v>University of Cincinnati</v>
          </cell>
          <cell r="E2547" t="str">
            <v>Coal</v>
          </cell>
          <cell r="G2547" t="str">
            <v>NA</v>
          </cell>
          <cell r="H2547" t="str">
            <v>Merchant Unregulated</v>
          </cell>
        </row>
        <row r="2548">
          <cell r="D2548" t="str">
            <v>DTE Energy Company</v>
          </cell>
          <cell r="E2548" t="str">
            <v>Gas</v>
          </cell>
          <cell r="G2548">
            <v>125151</v>
          </cell>
          <cell r="H2548" t="str">
            <v>Merchant Unregulated</v>
          </cell>
        </row>
        <row r="2549">
          <cell r="D2549" t="str">
            <v>Renewable World Energies, LLC</v>
          </cell>
          <cell r="E2549" t="str">
            <v>Water</v>
          </cell>
          <cell r="G2549" t="str">
            <v>NA</v>
          </cell>
          <cell r="H2549" t="str">
            <v>Merchant Unregulated</v>
          </cell>
        </row>
        <row r="2550">
          <cell r="D2550" t="str">
            <v>National Grid plc</v>
          </cell>
          <cell r="E2550" t="str">
            <v>Oil</v>
          </cell>
          <cell r="G2550" t="str">
            <v>NA</v>
          </cell>
          <cell r="H2550" t="str">
            <v>Merchant Unregulated</v>
          </cell>
        </row>
        <row r="2551">
          <cell r="D2551" t="str">
            <v>National Grid plc</v>
          </cell>
          <cell r="E2551" t="str">
            <v>Oil</v>
          </cell>
          <cell r="G2551" t="str">
            <v>NA</v>
          </cell>
          <cell r="H2551" t="str">
            <v>Merchant Unregulated</v>
          </cell>
        </row>
        <row r="2552">
          <cell r="D2552" t="str">
            <v>Imperial Irrigation District</v>
          </cell>
          <cell r="E2552" t="str">
            <v>Water</v>
          </cell>
          <cell r="G2552" t="str">
            <v>NA</v>
          </cell>
          <cell r="H2552" t="str">
            <v>Merchant Unregulated</v>
          </cell>
        </row>
        <row r="2553">
          <cell r="D2553" t="str">
            <v>Waverly Municipal Elec Utility</v>
          </cell>
          <cell r="E2553" t="str">
            <v>Water</v>
          </cell>
          <cell r="G2553" t="str">
            <v>NA</v>
          </cell>
          <cell r="H2553" t="str">
            <v>Regulated</v>
          </cell>
        </row>
        <row r="2554">
          <cell r="D2554" t="str">
            <v>SunEdison, Inc.</v>
          </cell>
          <cell r="E2554" t="str">
            <v>Solar</v>
          </cell>
          <cell r="G2554" t="str">
            <v>NA</v>
          </cell>
          <cell r="H2554" t="str">
            <v>Merchant Unregulated</v>
          </cell>
        </row>
        <row r="2555">
          <cell r="D2555" t="str">
            <v>MMA Solar Fund III GP, Inc.</v>
          </cell>
          <cell r="E2555" t="str">
            <v>Solar</v>
          </cell>
          <cell r="G2555" t="str">
            <v>NA</v>
          </cell>
          <cell r="H2555" t="str">
            <v>Merchant Unregulated</v>
          </cell>
        </row>
        <row r="2556">
          <cell r="D2556" t="str">
            <v>Cate Street Capital</v>
          </cell>
          <cell r="E2556" t="str">
            <v>Biomass</v>
          </cell>
          <cell r="G2556" t="str">
            <v>NA</v>
          </cell>
          <cell r="H2556" t="str">
            <v>Merchant Unregulated</v>
          </cell>
        </row>
        <row r="2557">
          <cell r="D2557" t="str">
            <v>Brookfield Renewable Energy Partners L.P.</v>
          </cell>
          <cell r="E2557" t="str">
            <v>Water</v>
          </cell>
          <cell r="G2557" t="str">
            <v>NA</v>
          </cell>
          <cell r="H2557" t="str">
            <v>Merchant Unregulated</v>
          </cell>
        </row>
        <row r="2558">
          <cell r="D2558" t="str">
            <v>Brookfield Asset Management Inc.</v>
          </cell>
          <cell r="E2558" t="str">
            <v>Water</v>
          </cell>
          <cell r="G2558" t="str">
            <v>NA</v>
          </cell>
          <cell r="H2558" t="str">
            <v>Merchant Unregulated</v>
          </cell>
        </row>
        <row r="2559">
          <cell r="D2559" t="str">
            <v>Calleguas Mun. Water District</v>
          </cell>
          <cell r="E2559" t="str">
            <v>Water</v>
          </cell>
          <cell r="G2559" t="str">
            <v>NA</v>
          </cell>
          <cell r="H2559" t="str">
            <v>Regulated</v>
          </cell>
        </row>
        <row r="2560">
          <cell r="D2560" t="str">
            <v>Consolidated Edison, Inc.</v>
          </cell>
          <cell r="E2560" t="str">
            <v>Oil</v>
          </cell>
          <cell r="G2560">
            <v>742854</v>
          </cell>
          <cell r="H2560" t="str">
            <v>Regulated</v>
          </cell>
        </row>
        <row r="2561">
          <cell r="D2561" t="str">
            <v>Consolidated Edison, Inc.</v>
          </cell>
          <cell r="E2561" t="str">
            <v>Gas</v>
          </cell>
          <cell r="G2561">
            <v>2331584</v>
          </cell>
          <cell r="H2561" t="str">
            <v>Regulated</v>
          </cell>
        </row>
        <row r="2562">
          <cell r="D2562" t="str">
            <v>Berkshire Hathaway Inc.</v>
          </cell>
          <cell r="E2562" t="str">
            <v>Water</v>
          </cell>
          <cell r="G2562">
            <v>0</v>
          </cell>
          <cell r="H2562" t="str">
            <v>Regulated</v>
          </cell>
        </row>
        <row r="2563">
          <cell r="D2563" t="str">
            <v>MidAmerican Energy Holdings Company</v>
          </cell>
          <cell r="E2563" t="str">
            <v>Water</v>
          </cell>
          <cell r="G2563">
            <v>0</v>
          </cell>
          <cell r="H2563" t="str">
            <v>Regulated</v>
          </cell>
        </row>
        <row r="2564">
          <cell r="D2564" t="str">
            <v>Ziegler Power Systems</v>
          </cell>
          <cell r="E2564" t="str">
            <v>Oil</v>
          </cell>
          <cell r="G2564" t="str">
            <v>NA</v>
          </cell>
          <cell r="H2564" t="str">
            <v>Merchant Unregulated</v>
          </cell>
        </row>
        <row r="2565">
          <cell r="D2565" t="str">
            <v>Chevron Corporation</v>
          </cell>
          <cell r="E2565" t="str">
            <v>Gas</v>
          </cell>
          <cell r="G2565" t="str">
            <v>NA</v>
          </cell>
          <cell r="H2565" t="str">
            <v>Merchant Unregulated</v>
          </cell>
        </row>
        <row r="2566">
          <cell r="D2566" t="str">
            <v>East Wayne Solar, LLC</v>
          </cell>
          <cell r="E2566" t="str">
            <v>Solar</v>
          </cell>
          <cell r="G2566" t="str">
            <v>NA</v>
          </cell>
          <cell r="H2566" t="str">
            <v>Merchant Unregulated</v>
          </cell>
        </row>
        <row r="2567">
          <cell r="D2567" t="str">
            <v>Eurus Energy Holdings Corporation</v>
          </cell>
          <cell r="E2567" t="str">
            <v>Wind</v>
          </cell>
          <cell r="G2567" t="str">
            <v>NA</v>
          </cell>
          <cell r="H2567" t="str">
            <v>Merchant Unregulated</v>
          </cell>
        </row>
        <row r="2568">
          <cell r="D2568" t="str">
            <v>Syncarpha Capital</v>
          </cell>
          <cell r="E2568" t="str">
            <v>Solar</v>
          </cell>
          <cell r="G2568" t="str">
            <v>NA</v>
          </cell>
          <cell r="H2568" t="str">
            <v>Merchant Unregulated</v>
          </cell>
        </row>
        <row r="2569">
          <cell r="D2569" t="str">
            <v>Maryland Dept of Public Safety &amp; Correct</v>
          </cell>
          <cell r="E2569" t="str">
            <v>Biomass</v>
          </cell>
          <cell r="G2569" t="str">
            <v>NA</v>
          </cell>
          <cell r="H2569" t="str">
            <v>Merchant Unregulated</v>
          </cell>
        </row>
        <row r="2570">
          <cell r="D2570" t="str">
            <v>Maryland Dept of Public Safety &amp; Correct</v>
          </cell>
          <cell r="E2570" t="str">
            <v>Oil</v>
          </cell>
          <cell r="G2570" t="str">
            <v>NA</v>
          </cell>
          <cell r="H2570" t="str">
            <v>Merchant Unregulated</v>
          </cell>
        </row>
        <row r="2571">
          <cell r="D2571" t="str">
            <v>Iberdrola, S.A.</v>
          </cell>
          <cell r="E2571" t="str">
            <v>Wind</v>
          </cell>
          <cell r="G2571" t="str">
            <v>NA</v>
          </cell>
          <cell r="H2571" t="str">
            <v>Merchant Unregulated</v>
          </cell>
        </row>
        <row r="2572">
          <cell r="D2572" t="str">
            <v>Commonwealth Landfill Gas</v>
          </cell>
          <cell r="E2572" t="str">
            <v>Biomass</v>
          </cell>
          <cell r="G2572" t="str">
            <v>NA</v>
          </cell>
          <cell r="H2572" t="str">
            <v>Merchant Unregulated</v>
          </cell>
        </row>
        <row r="2573">
          <cell r="D2573" t="str">
            <v>Pepco Holdings, Inc.</v>
          </cell>
          <cell r="E2573" t="str">
            <v>Biomass</v>
          </cell>
          <cell r="G2573" t="str">
            <v>NA</v>
          </cell>
          <cell r="H2573" t="str">
            <v>Merchant Unregulated</v>
          </cell>
        </row>
        <row r="2574">
          <cell r="D2574" t="str">
            <v>Eastern Maine Electric Co-op</v>
          </cell>
          <cell r="E2574" t="str">
            <v>Oil</v>
          </cell>
          <cell r="G2574" t="str">
            <v>NA</v>
          </cell>
          <cell r="H2574" t="str">
            <v>Merchant Unregulated</v>
          </cell>
        </row>
        <row r="2575">
          <cell r="D2575" t="str">
            <v>Lincoln Paper and Tissue, LLC</v>
          </cell>
          <cell r="E2575" t="str">
            <v>Biomass</v>
          </cell>
          <cell r="G2575" t="str">
            <v>NA</v>
          </cell>
          <cell r="H2575" t="str">
            <v>Merchant Unregulated</v>
          </cell>
        </row>
        <row r="2576">
          <cell r="D2576" t="str">
            <v>FirstEnergy Corp.</v>
          </cell>
          <cell r="E2576" t="str">
            <v>Coal</v>
          </cell>
          <cell r="G2576" t="str">
            <v>NA</v>
          </cell>
          <cell r="H2576" t="str">
            <v>Merchant Unregulated</v>
          </cell>
        </row>
        <row r="2577">
          <cell r="D2577" t="str">
            <v>FirstEnergy Corp.</v>
          </cell>
          <cell r="E2577" t="str">
            <v>Coal</v>
          </cell>
          <cell r="G2577" t="str">
            <v>NA</v>
          </cell>
          <cell r="H2577" t="str">
            <v>Merchant Unregulated</v>
          </cell>
        </row>
        <row r="2578">
          <cell r="D2578" t="str">
            <v>FirstEnergy Corp.</v>
          </cell>
          <cell r="E2578" t="str">
            <v>Oil</v>
          </cell>
          <cell r="G2578">
            <v>-20</v>
          </cell>
          <cell r="H2578" t="str">
            <v>Merchant Unregulated</v>
          </cell>
        </row>
        <row r="2579">
          <cell r="D2579" t="str">
            <v>FirstEnergy Corp.</v>
          </cell>
          <cell r="E2579" t="str">
            <v>Biomass</v>
          </cell>
          <cell r="G2579" t="str">
            <v>NA</v>
          </cell>
          <cell r="H2579" t="str">
            <v>Merchant Unregulated</v>
          </cell>
        </row>
        <row r="2580">
          <cell r="D2580" t="str">
            <v>Eastman Chemical Company</v>
          </cell>
          <cell r="E2580" t="str">
            <v>Gas</v>
          </cell>
          <cell r="G2580">
            <v>2044879</v>
          </cell>
          <cell r="H2580" t="str">
            <v>Merchant Unregulated</v>
          </cell>
        </row>
        <row r="2581">
          <cell r="D2581" t="str">
            <v>Northeast Utilities</v>
          </cell>
          <cell r="E2581" t="str">
            <v>Water</v>
          </cell>
          <cell r="G2581">
            <v>22749</v>
          </cell>
          <cell r="H2581" t="str">
            <v>Regulated</v>
          </cell>
        </row>
        <row r="2582">
          <cell r="D2582" t="str">
            <v>Eastman Gelatine Corp</v>
          </cell>
          <cell r="E2582" t="str">
            <v>Gas</v>
          </cell>
          <cell r="G2582" t="str">
            <v>NA</v>
          </cell>
          <cell r="H2582" t="str">
            <v>Merchant Unregulated</v>
          </cell>
        </row>
        <row r="2583">
          <cell r="D2583" t="str">
            <v>Easton Utilities Commission</v>
          </cell>
          <cell r="E2583" t="str">
            <v>Oil</v>
          </cell>
          <cell r="G2583" t="str">
            <v>NA</v>
          </cell>
          <cell r="H2583" t="str">
            <v>Regulated</v>
          </cell>
        </row>
        <row r="2584">
          <cell r="D2584" t="str">
            <v>Easton Utilities Commission</v>
          </cell>
          <cell r="E2584" t="str">
            <v>Oil</v>
          </cell>
          <cell r="G2584" t="str">
            <v>NA</v>
          </cell>
          <cell r="H2584" t="str">
            <v>Regulated</v>
          </cell>
        </row>
        <row r="2585">
          <cell r="D2585" t="str">
            <v>Easton Utilities Commission</v>
          </cell>
          <cell r="E2585" t="str">
            <v>Oil</v>
          </cell>
          <cell r="G2585" t="str">
            <v>NA</v>
          </cell>
          <cell r="H2585" t="str">
            <v>Regulated</v>
          </cell>
        </row>
        <row r="2586">
          <cell r="D2586" t="str">
            <v>International Paper Company</v>
          </cell>
          <cell r="E2586" t="str">
            <v>Biomass</v>
          </cell>
          <cell r="G2586">
            <v>576621</v>
          </cell>
          <cell r="H2586" t="str">
            <v>Merchant Unregulated</v>
          </cell>
        </row>
        <row r="2587">
          <cell r="D2587" t="str">
            <v>Emera Incorporated</v>
          </cell>
          <cell r="E2587" t="str">
            <v>Oil</v>
          </cell>
          <cell r="G2587">
            <v>0</v>
          </cell>
          <cell r="H2587" t="str">
            <v>Regulated</v>
          </cell>
        </row>
        <row r="2588">
          <cell r="D2588" t="str">
            <v>Edison International</v>
          </cell>
          <cell r="E2588" t="str">
            <v>Wind</v>
          </cell>
          <cell r="G2588" t="str">
            <v>NA</v>
          </cell>
          <cell r="H2588" t="str">
            <v>Merchant Unregulated</v>
          </cell>
        </row>
        <row r="2589">
          <cell r="D2589" t="str">
            <v>High Point Town of</v>
          </cell>
          <cell r="E2589" t="str">
            <v>Oil</v>
          </cell>
          <cell r="G2589" t="str">
            <v>NA</v>
          </cell>
          <cell r="H2589" t="str">
            <v>Merchant Unregulated</v>
          </cell>
        </row>
        <row r="2590">
          <cell r="D2590" t="str">
            <v>Xcel Energy Inc.</v>
          </cell>
          <cell r="E2590" t="str">
            <v>Water</v>
          </cell>
          <cell r="G2590">
            <v>30413</v>
          </cell>
          <cell r="H2590" t="str">
            <v>Regulated</v>
          </cell>
        </row>
        <row r="2591">
          <cell r="D2591" t="str">
            <v>NextEra Energy, Inc.</v>
          </cell>
          <cell r="E2591" t="str">
            <v>Coal</v>
          </cell>
          <cell r="G2591" t="str">
            <v>NA</v>
          </cell>
          <cell r="H2591" t="str">
            <v>Merchant Unregulated</v>
          </cell>
        </row>
        <row r="2592">
          <cell r="D2592" t="str">
            <v>Babcock &amp; Wilcox Company</v>
          </cell>
          <cell r="E2592" t="str">
            <v>Coal</v>
          </cell>
          <cell r="G2592" t="str">
            <v>NA</v>
          </cell>
          <cell r="H2592" t="str">
            <v>Merchant Unregulated</v>
          </cell>
        </row>
        <row r="2593">
          <cell r="D2593" t="str">
            <v>Citizens Energy Corporation</v>
          </cell>
          <cell r="E2593" t="str">
            <v>Solar</v>
          </cell>
          <cell r="G2593" t="str">
            <v>NA</v>
          </cell>
          <cell r="H2593" t="str">
            <v>Merchant Unregulated</v>
          </cell>
        </row>
        <row r="2594">
          <cell r="D2594" t="str">
            <v>E.ON SE</v>
          </cell>
          <cell r="E2594" t="str">
            <v>Wind</v>
          </cell>
          <cell r="G2594">
            <v>400840</v>
          </cell>
          <cell r="H2594" t="str">
            <v>Merchant Unregulated</v>
          </cell>
        </row>
        <row r="2595">
          <cell r="D2595" t="str">
            <v>Bountiful City City of</v>
          </cell>
          <cell r="E2595" t="str">
            <v>Water</v>
          </cell>
          <cell r="G2595" t="str">
            <v>NA</v>
          </cell>
          <cell r="H2595" t="str">
            <v>Regulated</v>
          </cell>
        </row>
        <row r="2596">
          <cell r="D2596" t="str">
            <v>Lansing Board of Water &amp; Light</v>
          </cell>
          <cell r="E2596" t="str">
            <v>Coal</v>
          </cell>
          <cell r="G2596">
            <v>906958</v>
          </cell>
          <cell r="H2596" t="str">
            <v>Regulated</v>
          </cell>
        </row>
        <row r="2597">
          <cell r="D2597" t="str">
            <v>Bio-Gas Technologies, LTD.</v>
          </cell>
          <cell r="E2597" t="str">
            <v>Biomass</v>
          </cell>
          <cell r="G2597" t="str">
            <v>NA</v>
          </cell>
          <cell r="H2597" t="str">
            <v>Merchant Unregulated</v>
          </cell>
        </row>
        <row r="2598">
          <cell r="D2598" t="str">
            <v>MidAmerican Energy Holdings Company</v>
          </cell>
          <cell r="E2598" t="str">
            <v>Wind</v>
          </cell>
          <cell r="G2598" t="str">
            <v>NA</v>
          </cell>
          <cell r="H2598" t="str">
            <v>Regulated</v>
          </cell>
        </row>
        <row r="2599">
          <cell r="D2599" t="str">
            <v>Berkshire Hathaway Inc.</v>
          </cell>
          <cell r="E2599" t="str">
            <v>Wind</v>
          </cell>
          <cell r="G2599" t="str">
            <v>NA</v>
          </cell>
          <cell r="H2599" t="str">
            <v>Regulated</v>
          </cell>
        </row>
        <row r="2600">
          <cell r="D2600" t="str">
            <v>JPMorgan Chase &amp; Co.</v>
          </cell>
          <cell r="E2600" t="str">
            <v>Wind</v>
          </cell>
          <cell r="G2600" t="str">
            <v>NA</v>
          </cell>
          <cell r="H2600" t="str">
            <v>Regulated</v>
          </cell>
        </row>
        <row r="2601">
          <cell r="D2601" t="str">
            <v>Morse Group</v>
          </cell>
          <cell r="E2601" t="str">
            <v>Biomass</v>
          </cell>
          <cell r="G2601" t="str">
            <v>NA</v>
          </cell>
          <cell r="H2601" t="str">
            <v>Merchant Unregulated</v>
          </cell>
        </row>
        <row r="2602">
          <cell r="D2602" t="str">
            <v>Acciona, S.A.</v>
          </cell>
          <cell r="E2602" t="str">
            <v>Wind</v>
          </cell>
          <cell r="G2602">
            <v>245567</v>
          </cell>
          <cell r="H2602" t="str">
            <v>Merchant Unregulated</v>
          </cell>
        </row>
        <row r="2603">
          <cell r="D2603" t="str">
            <v>University of New Hampshire</v>
          </cell>
          <cell r="E2603" t="str">
            <v>Biomass</v>
          </cell>
          <cell r="G2603" t="str">
            <v>NA</v>
          </cell>
          <cell r="H2603" t="str">
            <v>Merchant Unregulated</v>
          </cell>
        </row>
        <row r="2604">
          <cell r="D2604" t="str">
            <v>Exelon Corporation</v>
          </cell>
          <cell r="E2604" t="str">
            <v>Oil</v>
          </cell>
          <cell r="G2604">
            <v>42539</v>
          </cell>
          <cell r="H2604" t="str">
            <v>Merchant Unregulated</v>
          </cell>
        </row>
        <row r="2605">
          <cell r="D2605" t="str">
            <v>Exelon Corporation</v>
          </cell>
          <cell r="E2605" t="str">
            <v>Oil</v>
          </cell>
          <cell r="G2605">
            <v>846</v>
          </cell>
          <cell r="H2605" t="str">
            <v>Merchant Unregulated</v>
          </cell>
        </row>
        <row r="2606">
          <cell r="D2606" t="str">
            <v>Edenton Town of</v>
          </cell>
          <cell r="E2606" t="str">
            <v>Oil</v>
          </cell>
          <cell r="G2606" t="str">
            <v>NA</v>
          </cell>
          <cell r="H2606" t="str">
            <v>Regulated</v>
          </cell>
        </row>
        <row r="2607">
          <cell r="D2607" t="str">
            <v>Boyce Hydro Power LLC</v>
          </cell>
          <cell r="E2607" t="str">
            <v>Water</v>
          </cell>
          <cell r="G2607">
            <v>14512</v>
          </cell>
          <cell r="H2607" t="str">
            <v>Merchant Unregulated</v>
          </cell>
        </row>
        <row r="2608">
          <cell r="D2608" t="str">
            <v>EDF Group</v>
          </cell>
          <cell r="E2608" t="str">
            <v>Wind</v>
          </cell>
          <cell r="G2608" t="str">
            <v>NA</v>
          </cell>
          <cell r="H2608" t="str">
            <v>Merchant Unregulated</v>
          </cell>
        </row>
        <row r="2609">
          <cell r="D2609" t="str">
            <v>EDF Group</v>
          </cell>
          <cell r="E2609" t="str">
            <v>Wind</v>
          </cell>
          <cell r="G2609" t="str">
            <v>NA</v>
          </cell>
          <cell r="H2609" t="str">
            <v>Merchant Unregulated</v>
          </cell>
        </row>
        <row r="2610">
          <cell r="D2610" t="str">
            <v>EDF Group</v>
          </cell>
          <cell r="E2610" t="str">
            <v>Wind</v>
          </cell>
          <cell r="G2610">
            <v>44345</v>
          </cell>
          <cell r="H2610" t="str">
            <v>Merchant Unregulated</v>
          </cell>
        </row>
        <row r="2611">
          <cell r="D2611" t="str">
            <v>Calpine Corporation</v>
          </cell>
          <cell r="E2611" t="str">
            <v>Gas</v>
          </cell>
          <cell r="G2611">
            <v>43542</v>
          </cell>
          <cell r="H2611" t="str">
            <v>Merchant Unregulated</v>
          </cell>
        </row>
        <row r="2612">
          <cell r="D2612" t="str">
            <v>Calpine Corporation</v>
          </cell>
          <cell r="E2612" t="str">
            <v>Gas</v>
          </cell>
          <cell r="G2612">
            <v>1031986</v>
          </cell>
          <cell r="H2612" t="str">
            <v>Merchant Unregulated</v>
          </cell>
        </row>
        <row r="2613">
          <cell r="D2613" t="str">
            <v>Calpine Corporation</v>
          </cell>
          <cell r="E2613" t="str">
            <v>Gas</v>
          </cell>
          <cell r="G2613">
            <v>0</v>
          </cell>
          <cell r="H2613" t="str">
            <v>Merchant Unregulated</v>
          </cell>
        </row>
        <row r="2614">
          <cell r="D2614" t="str">
            <v>Calpine Corporation</v>
          </cell>
          <cell r="E2614" t="str">
            <v>Gas</v>
          </cell>
          <cell r="G2614">
            <v>31</v>
          </cell>
          <cell r="H2614" t="str">
            <v>Merchant Unregulated</v>
          </cell>
        </row>
        <row r="2615">
          <cell r="D2615" t="str">
            <v>EIF Management, LLC</v>
          </cell>
          <cell r="E2615" t="str">
            <v>Coal</v>
          </cell>
          <cell r="G2615" t="str">
            <v>NA</v>
          </cell>
          <cell r="H2615" t="str">
            <v>Merchant Unregulated</v>
          </cell>
        </row>
        <row r="2616">
          <cell r="D2616" t="str">
            <v>EIF Management, LLC</v>
          </cell>
          <cell r="E2616" t="str">
            <v>Coal</v>
          </cell>
          <cell r="G2616" t="str">
            <v>NA</v>
          </cell>
          <cell r="H2616" t="str">
            <v>Merchant Unregulated</v>
          </cell>
        </row>
        <row r="2617">
          <cell r="D2617" t="str">
            <v>American Municipal Power, Inc.</v>
          </cell>
          <cell r="E2617" t="str">
            <v>Oil</v>
          </cell>
          <cell r="G2617" t="str">
            <v>NA</v>
          </cell>
          <cell r="H2617" t="str">
            <v>Merchant Unregulated</v>
          </cell>
        </row>
        <row r="2618">
          <cell r="D2618" t="str">
            <v>Alliant Energy Corporation</v>
          </cell>
          <cell r="E2618" t="str">
            <v>Coal</v>
          </cell>
          <cell r="G2618">
            <v>3150555</v>
          </cell>
          <cell r="H2618" t="str">
            <v>Regulated</v>
          </cell>
        </row>
        <row r="2619">
          <cell r="D2619" t="str">
            <v>Integrys Energy Group, Inc.</v>
          </cell>
          <cell r="E2619" t="str">
            <v>Coal</v>
          </cell>
          <cell r="G2619">
            <v>447611</v>
          </cell>
          <cell r="H2619" t="str">
            <v>Regulated</v>
          </cell>
        </row>
        <row r="2620">
          <cell r="D2620" t="str">
            <v>Electric Power Development Co. Ltd.</v>
          </cell>
          <cell r="E2620" t="str">
            <v>Gas</v>
          </cell>
          <cell r="G2620" t="str">
            <v>NA</v>
          </cell>
          <cell r="H2620" t="str">
            <v>Merchant Unregulated</v>
          </cell>
        </row>
        <row r="2621">
          <cell r="D2621" t="str">
            <v>Manulife Financial Corporation</v>
          </cell>
          <cell r="E2621" t="str">
            <v>Gas</v>
          </cell>
          <cell r="G2621" t="str">
            <v>NA</v>
          </cell>
          <cell r="H2621" t="str">
            <v>Merchant Unregulated</v>
          </cell>
        </row>
        <row r="2622">
          <cell r="D2622" t="str">
            <v>Public Service Enterprise Group Incorporated</v>
          </cell>
          <cell r="E2622" t="str">
            <v>Gas</v>
          </cell>
          <cell r="G2622">
            <v>34009</v>
          </cell>
          <cell r="H2622" t="str">
            <v>Merchant Unregulated</v>
          </cell>
        </row>
        <row r="2623">
          <cell r="D2623" t="str">
            <v>Cloverland Electric Cooperative</v>
          </cell>
          <cell r="E2623" t="str">
            <v>Water</v>
          </cell>
          <cell r="G2623" t="str">
            <v>NA</v>
          </cell>
          <cell r="H2623" t="str">
            <v>Regulated</v>
          </cell>
        </row>
        <row r="2624">
          <cell r="D2624" t="str">
            <v>BP plc</v>
          </cell>
          <cell r="E2624" t="str">
            <v>Wind</v>
          </cell>
          <cell r="G2624" t="str">
            <v>NA</v>
          </cell>
          <cell r="H2624" t="str">
            <v>Merchant Unregulated</v>
          </cell>
        </row>
        <row r="2625">
          <cell r="D2625" t="str">
            <v>California Department of Water Resources</v>
          </cell>
          <cell r="E2625" t="str">
            <v>Water</v>
          </cell>
          <cell r="G2625">
            <v>1434598</v>
          </cell>
          <cell r="H2625" t="str">
            <v>Merchant Unregulated</v>
          </cell>
        </row>
        <row r="2626">
          <cell r="D2626" t="str">
            <v>California Department of Water Resources</v>
          </cell>
          <cell r="E2626" t="str">
            <v>Water</v>
          </cell>
          <cell r="G2626" t="str">
            <v>NA</v>
          </cell>
          <cell r="H2626" t="str">
            <v>Merchant Unregulated</v>
          </cell>
        </row>
        <row r="2627">
          <cell r="D2627" t="str">
            <v>Southern Company</v>
          </cell>
          <cell r="E2627" t="str">
            <v>Gas</v>
          </cell>
          <cell r="G2627">
            <v>389843</v>
          </cell>
          <cell r="H2627" t="str">
            <v>Merchant Unregulated</v>
          </cell>
        </row>
        <row r="2628">
          <cell r="D2628" t="str">
            <v>Duke Energy Corporation</v>
          </cell>
          <cell r="E2628" t="str">
            <v>Coal</v>
          </cell>
          <cell r="G2628" t="str">
            <v>NA</v>
          </cell>
          <cell r="H2628" t="str">
            <v>Regulated</v>
          </cell>
        </row>
        <row r="2629">
          <cell r="D2629" t="str">
            <v>Oglethorpe Power Corporation</v>
          </cell>
          <cell r="E2629" t="str">
            <v>Nuclear</v>
          </cell>
          <cell r="G2629">
            <v>4315032</v>
          </cell>
          <cell r="H2629" t="str">
            <v>Regulated</v>
          </cell>
        </row>
        <row r="2630">
          <cell r="D2630" t="str">
            <v>Municipal Electric Authority of Georgia</v>
          </cell>
          <cell r="E2630" t="str">
            <v>Nuclear</v>
          </cell>
          <cell r="G2630">
            <v>2545868</v>
          </cell>
          <cell r="H2630" t="str">
            <v>Regulated</v>
          </cell>
        </row>
        <row r="2631">
          <cell r="D2631" t="str">
            <v>Southern Company</v>
          </cell>
          <cell r="E2631" t="str">
            <v>Nuclear</v>
          </cell>
          <cell r="G2631">
            <v>7206101</v>
          </cell>
          <cell r="H2631" t="str">
            <v>Regulated</v>
          </cell>
        </row>
        <row r="2632">
          <cell r="D2632" t="str">
            <v>Dalton Utilities</v>
          </cell>
          <cell r="E2632" t="str">
            <v>Nuclear</v>
          </cell>
          <cell r="G2632">
            <v>316436</v>
          </cell>
          <cell r="H2632" t="str">
            <v>Regulated</v>
          </cell>
        </row>
        <row r="2633">
          <cell r="D2633" t="str">
            <v>Alaska Village Electric Cooperative, Inc.</v>
          </cell>
          <cell r="E2633" t="str">
            <v>Oil</v>
          </cell>
          <cell r="G2633" t="str">
            <v>NA</v>
          </cell>
          <cell r="H2633" t="str">
            <v>Merchant Unregulated</v>
          </cell>
        </row>
        <row r="2634">
          <cell r="D2634" t="str">
            <v>Denham Capital Management LP</v>
          </cell>
          <cell r="E2634" t="str">
            <v>Biomass</v>
          </cell>
          <cell r="G2634" t="str">
            <v>NA</v>
          </cell>
          <cell r="H2634" t="str">
            <v>Merchant Unregulated</v>
          </cell>
        </row>
        <row r="2635">
          <cell r="D2635" t="str">
            <v>Recycled Energy Development, LLC</v>
          </cell>
          <cell r="E2635" t="str">
            <v>Biomass</v>
          </cell>
          <cell r="G2635" t="str">
            <v>NA</v>
          </cell>
          <cell r="H2635" t="str">
            <v>Merchant Unregulated</v>
          </cell>
        </row>
        <row r="2636">
          <cell r="D2636" t="str">
            <v>Brookfield Renewable Energy Partners L.P.</v>
          </cell>
          <cell r="E2636" t="str">
            <v>Water</v>
          </cell>
          <cell r="G2636" t="str">
            <v>NA</v>
          </cell>
          <cell r="H2636" t="str">
            <v>Merchant Unregulated</v>
          </cell>
        </row>
        <row r="2637">
          <cell r="D2637" t="str">
            <v>Brookfield Asset Management Inc.</v>
          </cell>
          <cell r="E2637" t="str">
            <v>Water</v>
          </cell>
          <cell r="G2637" t="str">
            <v>NA</v>
          </cell>
          <cell r="H2637" t="str">
            <v>Merchant Unregulated</v>
          </cell>
        </row>
        <row r="2638">
          <cell r="D2638" t="str">
            <v>ArcLight Capital Partners LLC</v>
          </cell>
          <cell r="E2638" t="str">
            <v>Gas</v>
          </cell>
          <cell r="G2638">
            <v>1202041</v>
          </cell>
          <cell r="H2638" t="str">
            <v>Merchant Unregulated</v>
          </cell>
        </row>
        <row r="2639">
          <cell r="D2639" t="str">
            <v>General Electric Company</v>
          </cell>
          <cell r="E2639" t="str">
            <v>Gas</v>
          </cell>
          <cell r="G2639">
            <v>598621</v>
          </cell>
          <cell r="H2639" t="str">
            <v>Merchant Unregulated</v>
          </cell>
        </row>
        <row r="2640">
          <cell r="D2640" t="str">
            <v>GIC Private Limited</v>
          </cell>
          <cell r="E2640" t="str">
            <v>Gas</v>
          </cell>
          <cell r="G2640">
            <v>598621</v>
          </cell>
          <cell r="H2640" t="str">
            <v>Merchant Unregulated</v>
          </cell>
        </row>
        <row r="2641">
          <cell r="D2641" t="str">
            <v>Brookfield Renewable Energy Partners L.P.</v>
          </cell>
          <cell r="E2641" t="str">
            <v>Water</v>
          </cell>
          <cell r="G2641" t="str">
            <v>NA</v>
          </cell>
          <cell r="H2641" t="str">
            <v>Merchant Unregulated</v>
          </cell>
        </row>
        <row r="2642">
          <cell r="D2642" t="str">
            <v>Brookfield Asset Management Inc.</v>
          </cell>
          <cell r="E2642" t="str">
            <v>Water</v>
          </cell>
          <cell r="G2642" t="str">
            <v>NA</v>
          </cell>
          <cell r="H2642" t="str">
            <v>Merchant Unregulated</v>
          </cell>
        </row>
        <row r="2643">
          <cell r="D2643" t="str">
            <v>Kinder Morgan Energy Partners, L.P.</v>
          </cell>
          <cell r="E2643" t="str">
            <v>Gas</v>
          </cell>
          <cell r="G2643" t="str">
            <v>NA</v>
          </cell>
          <cell r="H2643" t="str">
            <v>Merchant Unregulated</v>
          </cell>
        </row>
        <row r="2644">
          <cell r="D2644" t="str">
            <v>Kinder Morgan Inc.</v>
          </cell>
          <cell r="E2644" t="str">
            <v>Gas</v>
          </cell>
          <cell r="G2644" t="str">
            <v>NA</v>
          </cell>
          <cell r="H2644" t="str">
            <v>Merchant Unregulated</v>
          </cell>
        </row>
        <row r="2645">
          <cell r="D2645" t="str">
            <v>Egegik Light &amp; Power Co.</v>
          </cell>
          <cell r="E2645" t="str">
            <v>Oil</v>
          </cell>
          <cell r="G2645" t="str">
            <v>NA</v>
          </cell>
          <cell r="H2645" t="str">
            <v>Merchant Unregulated</v>
          </cell>
        </row>
        <row r="2646">
          <cell r="D2646" t="str">
            <v>Enel S.p.A.</v>
          </cell>
          <cell r="E2646" t="str">
            <v>Water</v>
          </cell>
          <cell r="G2646" t="str">
            <v>NA</v>
          </cell>
          <cell r="H2646" t="str">
            <v>Merchant Unregulated</v>
          </cell>
        </row>
        <row r="2647">
          <cell r="D2647" t="str">
            <v>United States Government</v>
          </cell>
          <cell r="E2647" t="str">
            <v>Coal</v>
          </cell>
          <cell r="G2647">
            <v>72445</v>
          </cell>
          <cell r="H2647" t="str">
            <v>Merchant Unregulated</v>
          </cell>
        </row>
        <row r="2648">
          <cell r="D2648" t="str">
            <v>United States Government</v>
          </cell>
          <cell r="E2648" t="str">
            <v>Oil</v>
          </cell>
          <cell r="G2648">
            <v>174</v>
          </cell>
          <cell r="H2648" t="str">
            <v>Merchant Unregulated</v>
          </cell>
        </row>
        <row r="2649">
          <cell r="D2649" t="str">
            <v>Anchorage Municipal Light &amp; Power</v>
          </cell>
          <cell r="E2649" t="str">
            <v>Water</v>
          </cell>
          <cell r="G2649">
            <v>37907</v>
          </cell>
          <cell r="H2649" t="str">
            <v>Regulated</v>
          </cell>
        </row>
        <row r="2650">
          <cell r="D2650" t="str">
            <v>Matanuska Electric Association Incorporated</v>
          </cell>
          <cell r="E2650" t="str">
            <v>Water</v>
          </cell>
          <cell r="G2650">
            <v>11878</v>
          </cell>
          <cell r="H2650" t="str">
            <v>Regulated</v>
          </cell>
        </row>
        <row r="2651">
          <cell r="D2651" t="str">
            <v>Chugach Electric Association, Inc.</v>
          </cell>
          <cell r="E2651" t="str">
            <v>Water</v>
          </cell>
          <cell r="G2651">
            <v>21339</v>
          </cell>
          <cell r="H2651" t="str">
            <v>Regulated</v>
          </cell>
        </row>
        <row r="2652">
          <cell r="D2652" t="str">
            <v>Waste Management, Inc.</v>
          </cell>
          <cell r="E2652" t="str">
            <v>Biomass</v>
          </cell>
          <cell r="G2652" t="str">
            <v>NA</v>
          </cell>
          <cell r="H2652" t="str">
            <v>Merchant Unregulated</v>
          </cell>
        </row>
        <row r="2653">
          <cell r="D2653" t="str">
            <v>NRG Energy, Inc.</v>
          </cell>
          <cell r="E2653" t="str">
            <v>Gas</v>
          </cell>
          <cell r="G2653" t="str">
            <v>NA</v>
          </cell>
          <cell r="H2653" t="str">
            <v>Merchant Unregulated</v>
          </cell>
        </row>
        <row r="2654">
          <cell r="D2654" t="str">
            <v>SunEdison, Inc.</v>
          </cell>
          <cell r="E2654" t="str">
            <v>Solar</v>
          </cell>
          <cell r="G2654" t="str">
            <v>NA</v>
          </cell>
          <cell r="H2654" t="str">
            <v>Merchant Unregulated</v>
          </cell>
        </row>
        <row r="2655">
          <cell r="D2655" t="str">
            <v>El Cajon Energy, LLC</v>
          </cell>
          <cell r="E2655" t="str">
            <v>Gas</v>
          </cell>
          <cell r="G2655" t="str">
            <v>NA</v>
          </cell>
          <cell r="H2655" t="str">
            <v>Merchant Unregulated</v>
          </cell>
        </row>
        <row r="2656">
          <cell r="D2656" t="str">
            <v>Imperial Irrigation District</v>
          </cell>
          <cell r="E2656" t="str">
            <v>Gas</v>
          </cell>
          <cell r="G2656">
            <v>750823</v>
          </cell>
          <cell r="H2656" t="str">
            <v>Merchant Unregulated</v>
          </cell>
        </row>
        <row r="2657">
          <cell r="D2657" t="str">
            <v>Imperial Irrigation District</v>
          </cell>
          <cell r="E2657" t="str">
            <v>Gas</v>
          </cell>
          <cell r="G2657">
            <v>161544</v>
          </cell>
          <cell r="H2657" t="str">
            <v>Merchant Unregulated</v>
          </cell>
        </row>
        <row r="2658">
          <cell r="D2658" t="str">
            <v>El Dorado Irrigation District</v>
          </cell>
          <cell r="E2658" t="str">
            <v>Water</v>
          </cell>
          <cell r="G2658" t="str">
            <v>NA</v>
          </cell>
          <cell r="H2658" t="str">
            <v>Merchant Unregulated</v>
          </cell>
        </row>
        <row r="2659">
          <cell r="D2659" t="str">
            <v>Sempra Energy</v>
          </cell>
          <cell r="E2659" t="str">
            <v>Solar</v>
          </cell>
          <cell r="G2659" t="str">
            <v>NA</v>
          </cell>
          <cell r="H2659" t="str">
            <v>Merchant Unregulated</v>
          </cell>
        </row>
        <row r="2660">
          <cell r="D2660" t="str">
            <v>Akeida Capital Management, LLC</v>
          </cell>
          <cell r="E2660" t="str">
            <v>Biomass</v>
          </cell>
          <cell r="G2660" t="str">
            <v>NA</v>
          </cell>
          <cell r="H2660" t="str">
            <v>Merchant Unregulated</v>
          </cell>
        </row>
        <row r="2661">
          <cell r="D2661" t="str">
            <v>NRG Energy, Inc.</v>
          </cell>
          <cell r="E2661" t="str">
            <v>Gas</v>
          </cell>
          <cell r="G2661">
            <v>602624</v>
          </cell>
          <cell r="H2661" t="str">
            <v>Merchant Unregulated</v>
          </cell>
        </row>
        <row r="2662">
          <cell r="D2662" t="str">
            <v>Chevron Corporation</v>
          </cell>
          <cell r="E2662" t="str">
            <v>Gas</v>
          </cell>
          <cell r="G2662" t="str">
            <v>NA</v>
          </cell>
          <cell r="H2662" t="str">
            <v>Merchant Unregulated</v>
          </cell>
        </row>
        <row r="2663">
          <cell r="D2663" t="str">
            <v>NRG Energy, Inc.</v>
          </cell>
          <cell r="E2663" t="str">
            <v>Gas</v>
          </cell>
          <cell r="G2663" t="str">
            <v>NA</v>
          </cell>
          <cell r="H2663" t="str">
            <v>Merchant Unregulated</v>
          </cell>
        </row>
        <row r="2664">
          <cell r="D2664" t="str">
            <v>Waste Management, Inc.</v>
          </cell>
          <cell r="E2664" t="str">
            <v>Biomass</v>
          </cell>
          <cell r="G2664" t="str">
            <v>NA</v>
          </cell>
          <cell r="H2664" t="str">
            <v>Merchant Unregulated</v>
          </cell>
        </row>
        <row r="2665">
          <cell r="D2665" t="str">
            <v>Los Alamos County</v>
          </cell>
          <cell r="E2665" t="str">
            <v>Water</v>
          </cell>
          <cell r="G2665" t="str">
            <v>NA</v>
          </cell>
          <cell r="H2665" t="str">
            <v>Regulated</v>
          </cell>
        </row>
        <row r="2666">
          <cell r="D2666" t="str">
            <v>NRG Energy, Inc.</v>
          </cell>
          <cell r="E2666" t="str">
            <v>Wind</v>
          </cell>
          <cell r="G2666">
            <v>385213</v>
          </cell>
          <cell r="H2666" t="str">
            <v>Merchant Unregulated</v>
          </cell>
        </row>
        <row r="2667">
          <cell r="D2667" t="str">
            <v>SunEdison, Inc.</v>
          </cell>
          <cell r="E2667" t="str">
            <v>Solar</v>
          </cell>
          <cell r="G2667" t="str">
            <v>NA</v>
          </cell>
          <cell r="H2667" t="str">
            <v>Merchant Unregulated</v>
          </cell>
        </row>
        <row r="2668">
          <cell r="D2668" t="str">
            <v>PG&amp;E Corporation</v>
          </cell>
          <cell r="E2668" t="str">
            <v>Water</v>
          </cell>
          <cell r="G2668">
            <v>337179</v>
          </cell>
          <cell r="H2668" t="str">
            <v>Regulated</v>
          </cell>
        </row>
        <row r="2669">
          <cell r="D2669" t="str">
            <v>Culpeper Town of</v>
          </cell>
          <cell r="E2669" t="str">
            <v>Oil</v>
          </cell>
          <cell r="G2669" t="str">
            <v>NA</v>
          </cell>
          <cell r="H2669" t="str">
            <v>Regulated</v>
          </cell>
        </row>
        <row r="2670">
          <cell r="D2670" t="str">
            <v>Berkshire Hathaway Inc.</v>
          </cell>
          <cell r="E2670" t="str">
            <v>Gas</v>
          </cell>
          <cell r="G2670">
            <v>31814</v>
          </cell>
          <cell r="H2670" t="str">
            <v>Regulated</v>
          </cell>
        </row>
        <row r="2671">
          <cell r="D2671" t="str">
            <v>MidAmerican Energy Holdings Company</v>
          </cell>
          <cell r="E2671" t="str">
            <v>Gas</v>
          </cell>
          <cell r="G2671">
            <v>3613</v>
          </cell>
          <cell r="H2671" t="str">
            <v>Regulated</v>
          </cell>
        </row>
        <row r="2672">
          <cell r="D2672" t="str">
            <v>Puget Holdings LLC</v>
          </cell>
          <cell r="E2672" t="str">
            <v>Water</v>
          </cell>
          <cell r="G2672">
            <v>49583</v>
          </cell>
          <cell r="H2672" t="str">
            <v>Regulated</v>
          </cell>
        </row>
        <row r="2673">
          <cell r="D2673" t="str">
            <v>United States Government</v>
          </cell>
          <cell r="E2673" t="str">
            <v>Water</v>
          </cell>
          <cell r="G2673" t="str">
            <v>NA</v>
          </cell>
          <cell r="H2673" t="str">
            <v>Merchant Unregulated</v>
          </cell>
        </row>
        <row r="2674">
          <cell r="D2674" t="str">
            <v>Ameren Corporation</v>
          </cell>
          <cell r="E2674" t="str">
            <v>Gas</v>
          </cell>
          <cell r="G2674">
            <v>77288</v>
          </cell>
          <cell r="H2674" t="str">
            <v>Merchant Unregulated</v>
          </cell>
        </row>
        <row r="2675">
          <cell r="D2675" t="str">
            <v>Evonik Industries AG</v>
          </cell>
          <cell r="E2675" t="str">
            <v>Oil</v>
          </cell>
          <cell r="G2675" t="str">
            <v>NA</v>
          </cell>
          <cell r="H2675" t="str">
            <v>Merchant Unregulated</v>
          </cell>
        </row>
        <row r="2676">
          <cell r="D2676" t="str">
            <v>Alaska Village Electric Cooperative, Inc.</v>
          </cell>
          <cell r="E2676" t="str">
            <v>Oil</v>
          </cell>
          <cell r="G2676" t="str">
            <v>NA</v>
          </cell>
          <cell r="H2676" t="str">
            <v>Merchant Unregulated</v>
          </cell>
        </row>
        <row r="2677">
          <cell r="D2677" t="str">
            <v>Dominion Resources, Inc.</v>
          </cell>
          <cell r="E2677" t="str">
            <v>Gas</v>
          </cell>
          <cell r="G2677">
            <v>121252</v>
          </cell>
          <cell r="H2677" t="str">
            <v>Regulated</v>
          </cell>
        </row>
        <row r="2678">
          <cell r="D2678" t="str">
            <v>Vanguard Natural Resources, LLC</v>
          </cell>
          <cell r="E2678" t="str">
            <v>Gas</v>
          </cell>
          <cell r="G2678" t="str">
            <v>NA</v>
          </cell>
          <cell r="H2678" t="str">
            <v>Merchant Unregulated</v>
          </cell>
        </row>
        <row r="2679">
          <cell r="D2679" t="str">
            <v>Exxon Mobil Corporation</v>
          </cell>
          <cell r="E2679" t="str">
            <v>Gas</v>
          </cell>
          <cell r="G2679" t="str">
            <v>NA</v>
          </cell>
          <cell r="H2679" t="str">
            <v>Merchant Unregulated</v>
          </cell>
        </row>
        <row r="2680">
          <cell r="D2680" t="str">
            <v>Omaha Public Power District</v>
          </cell>
          <cell r="E2680" t="str">
            <v>Biomass</v>
          </cell>
          <cell r="G2680" t="str">
            <v>NA</v>
          </cell>
          <cell r="H2680" t="str">
            <v>Regulated</v>
          </cell>
        </row>
        <row r="2681">
          <cell r="D2681" t="str">
            <v>NextEra Energy, Inc.</v>
          </cell>
          <cell r="E2681" t="str">
            <v>Wind</v>
          </cell>
          <cell r="G2681">
            <v>703229</v>
          </cell>
          <cell r="H2681" t="str">
            <v>Merchant Unregulated</v>
          </cell>
        </row>
        <row r="2682">
          <cell r="D2682" t="str">
            <v>Enel S.p.A.</v>
          </cell>
          <cell r="E2682" t="str">
            <v>Water</v>
          </cell>
          <cell r="G2682" t="str">
            <v>NA</v>
          </cell>
          <cell r="H2682" t="str">
            <v>Merchant Unregulated</v>
          </cell>
        </row>
        <row r="2683">
          <cell r="D2683" t="str">
            <v>Occidental of Elk Hills, Inc.</v>
          </cell>
          <cell r="E2683" t="str">
            <v>Gas</v>
          </cell>
          <cell r="G2683" t="str">
            <v>NA</v>
          </cell>
          <cell r="H2683" t="str">
            <v>Merchant Unregulated</v>
          </cell>
        </row>
        <row r="2684">
          <cell r="D2684" t="str">
            <v>Chevron Corporation</v>
          </cell>
          <cell r="E2684" t="str">
            <v>Gas</v>
          </cell>
          <cell r="G2684" t="str">
            <v>NA</v>
          </cell>
          <cell r="H2684" t="str">
            <v>Merchant Unregulated</v>
          </cell>
        </row>
        <row r="2685">
          <cell r="D2685" t="str">
            <v>Occidental Petroleum Corporation</v>
          </cell>
          <cell r="E2685" t="str">
            <v>Gas</v>
          </cell>
          <cell r="G2685">
            <v>3485986</v>
          </cell>
          <cell r="H2685" t="str">
            <v>Merchant Unregulated</v>
          </cell>
        </row>
        <row r="2686">
          <cell r="D2686" t="str">
            <v>Dairyland Power Co-op</v>
          </cell>
          <cell r="E2686" t="str">
            <v>Gas</v>
          </cell>
          <cell r="G2686" t="str">
            <v>NA</v>
          </cell>
          <cell r="H2686" t="str">
            <v>Merchant Unregulated</v>
          </cell>
        </row>
        <row r="2687">
          <cell r="D2687" t="str">
            <v>Antrim County</v>
          </cell>
          <cell r="E2687" t="str">
            <v>Water</v>
          </cell>
          <cell r="G2687" t="str">
            <v>NA</v>
          </cell>
          <cell r="H2687" t="str">
            <v>Merchant Unregulated</v>
          </cell>
        </row>
        <row r="2688">
          <cell r="D2688" t="str">
            <v>Great River Energy</v>
          </cell>
          <cell r="E2688" t="str">
            <v>Biomass</v>
          </cell>
          <cell r="G2688">
            <v>130742</v>
          </cell>
          <cell r="H2688" t="str">
            <v>Merchant Unregulated</v>
          </cell>
        </row>
        <row r="2689">
          <cell r="D2689" t="str">
            <v>Great River Energy</v>
          </cell>
          <cell r="E2689" t="str">
            <v>Gas</v>
          </cell>
          <cell r="G2689">
            <v>97980</v>
          </cell>
          <cell r="H2689" t="str">
            <v>Merchant Unregulated</v>
          </cell>
        </row>
        <row r="2690">
          <cell r="D2690" t="str">
            <v>Iberdrola, S.A.</v>
          </cell>
          <cell r="E2690" t="str">
            <v>Wind</v>
          </cell>
          <cell r="G2690">
            <v>572146</v>
          </cell>
          <cell r="H2690" t="str">
            <v>Merchant Unregulated</v>
          </cell>
        </row>
        <row r="2691">
          <cell r="D2691" t="str">
            <v>Elk River City of</v>
          </cell>
          <cell r="E2691" t="str">
            <v>Oil</v>
          </cell>
          <cell r="G2691" t="str">
            <v>NA</v>
          </cell>
          <cell r="H2691" t="str">
            <v>Regulated</v>
          </cell>
        </row>
        <row r="2692">
          <cell r="D2692" t="str">
            <v>Renewable Power Markets Access, Inc</v>
          </cell>
          <cell r="E2692" t="str">
            <v>Wind</v>
          </cell>
          <cell r="G2692">
            <v>146983</v>
          </cell>
          <cell r="H2692" t="str">
            <v>Merchant Unregulated</v>
          </cell>
        </row>
        <row r="2693">
          <cell r="D2693" t="str">
            <v>American Electric Power Company, Inc.</v>
          </cell>
          <cell r="E2693" t="str">
            <v>Water</v>
          </cell>
          <cell r="G2693">
            <v>12891</v>
          </cell>
          <cell r="H2693" t="str">
            <v>Regulated</v>
          </cell>
        </row>
        <row r="2694">
          <cell r="D2694" t="str">
            <v>Edison International</v>
          </cell>
          <cell r="E2694" t="str">
            <v>Wind</v>
          </cell>
          <cell r="G2694">
            <v>181848</v>
          </cell>
          <cell r="H2694" t="str">
            <v>Merchant Unregulated</v>
          </cell>
        </row>
        <row r="2695">
          <cell r="D2695" t="str">
            <v>Tenaska Inc.</v>
          </cell>
          <cell r="E2695" t="str">
            <v>Wind</v>
          </cell>
          <cell r="G2695">
            <v>90909</v>
          </cell>
          <cell r="H2695" t="str">
            <v>Merchant Unregulated</v>
          </cell>
        </row>
        <row r="2696">
          <cell r="D2696" t="str">
            <v>PARPÚBLICA - Participações Públicas (SGPS), S.A.</v>
          </cell>
          <cell r="E2696" t="str">
            <v>Wind</v>
          </cell>
          <cell r="G2696" t="str">
            <v>NA</v>
          </cell>
          <cell r="H2696" t="str">
            <v>Merchant Unregulated</v>
          </cell>
        </row>
        <row r="2697">
          <cell r="D2697" t="str">
            <v>HidroCantábrico Energia S.A.</v>
          </cell>
          <cell r="E2697" t="str">
            <v>Wind</v>
          </cell>
          <cell r="G2697" t="str">
            <v>NA</v>
          </cell>
          <cell r="H2697" t="str">
            <v>Merchant Unregulated</v>
          </cell>
        </row>
        <row r="2698">
          <cell r="D2698" t="str">
            <v>China Three Gorges Corporation</v>
          </cell>
          <cell r="E2698" t="str">
            <v>Wind</v>
          </cell>
          <cell r="G2698" t="str">
            <v>NA</v>
          </cell>
          <cell r="H2698" t="str">
            <v>Merchant Unregulated</v>
          </cell>
        </row>
        <row r="2699">
          <cell r="D2699" t="str">
            <v>EDP - Energias de Portugal SA</v>
          </cell>
          <cell r="E2699" t="str">
            <v>Wind</v>
          </cell>
          <cell r="G2699" t="str">
            <v>NA</v>
          </cell>
          <cell r="H2699" t="str">
            <v>Merchant Unregulated</v>
          </cell>
        </row>
        <row r="2700">
          <cell r="D2700" t="str">
            <v>OMERS Administration Corporation</v>
          </cell>
          <cell r="E2700" t="str">
            <v>Wind</v>
          </cell>
          <cell r="G2700" t="str">
            <v>NA</v>
          </cell>
          <cell r="H2700" t="str">
            <v>Merchant Unregulated</v>
          </cell>
        </row>
        <row r="2701">
          <cell r="D2701" t="str">
            <v>EDP Renováveis</v>
          </cell>
          <cell r="E2701" t="str">
            <v>Wind</v>
          </cell>
          <cell r="G2701" t="str">
            <v>NA</v>
          </cell>
          <cell r="H2701" t="str">
            <v>Merchant Unregulated</v>
          </cell>
        </row>
        <row r="2702">
          <cell r="D2702" t="str">
            <v>Arkansas Electric Cooperative Corp.</v>
          </cell>
          <cell r="E2702" t="str">
            <v>Gas</v>
          </cell>
          <cell r="G2702" t="str">
            <v>NA</v>
          </cell>
          <cell r="H2702" t="str">
            <v>Merchant Unregulated</v>
          </cell>
        </row>
        <row r="2703">
          <cell r="D2703" t="str">
            <v>Merck &amp; Company, Inc.</v>
          </cell>
          <cell r="E2703" t="str">
            <v>Gas</v>
          </cell>
          <cell r="G2703" t="str">
            <v>NA</v>
          </cell>
          <cell r="H2703" t="str">
            <v>Merchant Unregulated</v>
          </cell>
        </row>
        <row r="2704">
          <cell r="D2704" t="str">
            <v>Merck &amp; Company, Inc.</v>
          </cell>
          <cell r="E2704" t="str">
            <v>Oil</v>
          </cell>
          <cell r="G2704" t="str">
            <v>NA</v>
          </cell>
          <cell r="H2704" t="str">
            <v>Merchant Unregulated</v>
          </cell>
        </row>
        <row r="2705">
          <cell r="D2705" t="str">
            <v>Noble Power, LLC</v>
          </cell>
          <cell r="E2705" t="str">
            <v>Wind</v>
          </cell>
          <cell r="G2705">
            <v>26031</v>
          </cell>
          <cell r="H2705" t="str">
            <v>Merchant Unregulated</v>
          </cell>
        </row>
        <row r="2706">
          <cell r="D2706" t="str">
            <v>MSD Capital, L.P.</v>
          </cell>
          <cell r="E2706" t="str">
            <v>Wind</v>
          </cell>
          <cell r="G2706">
            <v>79035</v>
          </cell>
          <cell r="H2706" t="str">
            <v>Merchant Unregulated</v>
          </cell>
        </row>
        <row r="2707">
          <cell r="D2707" t="str">
            <v>JPMorgan Chase &amp; Co.</v>
          </cell>
          <cell r="E2707" t="str">
            <v>Wind</v>
          </cell>
          <cell r="G2707">
            <v>52691</v>
          </cell>
          <cell r="H2707" t="str">
            <v>Merchant Unregulated</v>
          </cell>
        </row>
        <row r="2708">
          <cell r="D2708" t="str">
            <v>Ellinwood City of</v>
          </cell>
          <cell r="E2708" t="str">
            <v>Oil</v>
          </cell>
          <cell r="G2708" t="str">
            <v>NA</v>
          </cell>
          <cell r="H2708" t="str">
            <v>Regulated</v>
          </cell>
        </row>
        <row r="2709">
          <cell r="D2709" t="str">
            <v>Ebara Corporation</v>
          </cell>
          <cell r="E2709" t="str">
            <v>Gas</v>
          </cell>
          <cell r="G2709" t="str">
            <v>NA</v>
          </cell>
          <cell r="H2709" t="str">
            <v>Merchant Unregulated</v>
          </cell>
        </row>
        <row r="2710">
          <cell r="D2710" t="str">
            <v>Arkansas Electric Cooperative Corp.</v>
          </cell>
          <cell r="E2710" t="str">
            <v>Water</v>
          </cell>
          <cell r="G2710" t="str">
            <v>NA</v>
          </cell>
          <cell r="H2710" t="str">
            <v>Merchant Unregulated</v>
          </cell>
        </row>
        <row r="2711">
          <cell r="D2711" t="str">
            <v>ArcLight Capital Partners LLC</v>
          </cell>
          <cell r="E2711" t="str">
            <v>Water</v>
          </cell>
          <cell r="G2711" t="str">
            <v>NA</v>
          </cell>
          <cell r="H2711" t="str">
            <v>Merchant Unregulated</v>
          </cell>
        </row>
        <row r="2712">
          <cell r="D2712" t="str">
            <v>NRG Energy, Inc.</v>
          </cell>
          <cell r="E2712" t="str">
            <v>Gas</v>
          </cell>
          <cell r="G2712" t="str">
            <v>NA</v>
          </cell>
          <cell r="H2712" t="str">
            <v>Merchant Unregulated</v>
          </cell>
        </row>
        <row r="2713">
          <cell r="D2713" t="str">
            <v>Iberdrola, S.A.</v>
          </cell>
          <cell r="E2713" t="str">
            <v>Wind</v>
          </cell>
          <cell r="G2713">
            <v>438664</v>
          </cell>
          <cell r="H2713" t="str">
            <v>Merchant Unregulated</v>
          </cell>
        </row>
        <row r="2714">
          <cell r="D2714" t="str">
            <v>Iberdrola, S.A.</v>
          </cell>
          <cell r="E2714" t="str">
            <v>Wind</v>
          </cell>
          <cell r="G2714">
            <v>326293</v>
          </cell>
          <cell r="H2714" t="str">
            <v>Merchant Unregulated</v>
          </cell>
        </row>
        <row r="2715">
          <cell r="D2715" t="str">
            <v>WPPI Energy</v>
          </cell>
          <cell r="E2715" t="str">
            <v>Coal</v>
          </cell>
          <cell r="G2715">
            <v>162598</v>
          </cell>
          <cell r="H2715" t="str">
            <v>Regulated</v>
          </cell>
        </row>
        <row r="2716">
          <cell r="D2716" t="str">
            <v>Wisconsin Energy Corporation</v>
          </cell>
          <cell r="E2716" t="str">
            <v>Coal</v>
          </cell>
          <cell r="G2716">
            <v>1626761</v>
          </cell>
          <cell r="H2716" t="str">
            <v>Regulated</v>
          </cell>
        </row>
        <row r="2717">
          <cell r="D2717" t="str">
            <v>MGE Energy, Inc.</v>
          </cell>
          <cell r="E2717" t="str">
            <v>Coal</v>
          </cell>
          <cell r="G2717">
            <v>162598</v>
          </cell>
          <cell r="H2717" t="str">
            <v>Regulated</v>
          </cell>
        </row>
        <row r="2718">
          <cell r="D2718" t="str">
            <v>Brookfield Renewable Energy Partners L.P.</v>
          </cell>
          <cell r="E2718" t="str">
            <v>Water</v>
          </cell>
          <cell r="G2718" t="str">
            <v>NA</v>
          </cell>
          <cell r="H2718" t="str">
            <v>Merchant Unregulated</v>
          </cell>
        </row>
        <row r="2719">
          <cell r="D2719" t="str">
            <v>Brookfield Asset Management Inc.</v>
          </cell>
          <cell r="E2719" t="str">
            <v>Water</v>
          </cell>
          <cell r="G2719" t="str">
            <v>NA</v>
          </cell>
          <cell r="H2719" t="str">
            <v>Merchant Unregulated</v>
          </cell>
        </row>
        <row r="2720">
          <cell r="D2720" t="str">
            <v>Owensboro City of</v>
          </cell>
          <cell r="E2720" t="str">
            <v>Coal</v>
          </cell>
          <cell r="G2720">
            <v>2400380</v>
          </cell>
          <cell r="H2720" t="str">
            <v>Regulated</v>
          </cell>
        </row>
        <row r="2721">
          <cell r="D2721" t="str">
            <v>Riverstone Holdings LLC</v>
          </cell>
          <cell r="E2721" t="str">
            <v>Gas</v>
          </cell>
          <cell r="G2721" t="str">
            <v>NA</v>
          </cell>
          <cell r="H2721" t="str">
            <v>Merchant Unregulated</v>
          </cell>
        </row>
        <row r="2722">
          <cell r="D2722" t="str">
            <v>Elroy City of</v>
          </cell>
          <cell r="E2722" t="str">
            <v>Oil</v>
          </cell>
          <cell r="G2722" t="str">
            <v>NA</v>
          </cell>
          <cell r="H2722" t="str">
            <v>Regulated</v>
          </cell>
        </row>
        <row r="2723">
          <cell r="D2723" t="str">
            <v>East Columbia Basin Irrigation</v>
          </cell>
          <cell r="E2723" t="str">
            <v>Water</v>
          </cell>
          <cell r="G2723" t="str">
            <v>NA</v>
          </cell>
          <cell r="H2723" t="str">
            <v>Merchant Unregulated</v>
          </cell>
        </row>
        <row r="2724">
          <cell r="D2724" t="str">
            <v>Quincy-Columbia Basin Irr Dist</v>
          </cell>
          <cell r="E2724" t="str">
            <v>Water</v>
          </cell>
          <cell r="G2724" t="str">
            <v>NA</v>
          </cell>
          <cell r="H2724" t="str">
            <v>Merchant Unregulated</v>
          </cell>
        </row>
        <row r="2725">
          <cell r="D2725" t="str">
            <v>South Columbia Basin Irrigation District</v>
          </cell>
          <cell r="E2725" t="str">
            <v>Water</v>
          </cell>
          <cell r="G2725" t="str">
            <v>NA</v>
          </cell>
          <cell r="H2725" t="str">
            <v>Merchant Unregulated</v>
          </cell>
        </row>
        <row r="2726">
          <cell r="D2726" t="str">
            <v>Dominion Resources, Inc.</v>
          </cell>
          <cell r="E2726" t="str">
            <v>Gas</v>
          </cell>
          <cell r="G2726" t="str">
            <v>NA</v>
          </cell>
          <cell r="H2726" t="str">
            <v>Merchant Unregulated</v>
          </cell>
        </row>
        <row r="2727">
          <cell r="D2727" t="str">
            <v>Energy Capital Partners LLC</v>
          </cell>
          <cell r="E2727" t="str">
            <v>Gas</v>
          </cell>
          <cell r="G2727" t="str">
            <v>NA</v>
          </cell>
          <cell r="H2727" t="str">
            <v>Merchant Unregulated</v>
          </cell>
        </row>
        <row r="2728">
          <cell r="D2728" t="str">
            <v>Electric Power Development Co. Ltd.</v>
          </cell>
          <cell r="E2728" t="str">
            <v>Gas</v>
          </cell>
          <cell r="G2728">
            <v>203701</v>
          </cell>
          <cell r="H2728" t="str">
            <v>Merchant Unregulated</v>
          </cell>
        </row>
        <row r="2729">
          <cell r="D2729" t="str">
            <v>Manulife Financial Corporation</v>
          </cell>
          <cell r="E2729" t="str">
            <v>Gas</v>
          </cell>
          <cell r="G2729">
            <v>203701</v>
          </cell>
          <cell r="H2729" t="str">
            <v>Merchant Unregulated</v>
          </cell>
        </row>
        <row r="2730">
          <cell r="D2730" t="str">
            <v>Emcore Corporation</v>
          </cell>
          <cell r="E2730" t="str">
            <v>Solar</v>
          </cell>
          <cell r="G2730" t="str">
            <v>NA</v>
          </cell>
          <cell r="H2730" t="str">
            <v>Merchant Unregulated</v>
          </cell>
        </row>
        <row r="2731">
          <cell r="D2731" t="str">
            <v>Emerson City of</v>
          </cell>
          <cell r="E2731" t="str">
            <v>Gas</v>
          </cell>
          <cell r="G2731" t="str">
            <v>NA</v>
          </cell>
          <cell r="H2731" t="str">
            <v>Regulated</v>
          </cell>
        </row>
        <row r="2732">
          <cell r="D2732" t="str">
            <v>Alliant Energy Corporation</v>
          </cell>
          <cell r="E2732" t="str">
            <v>Gas</v>
          </cell>
          <cell r="G2732">
            <v>868238</v>
          </cell>
          <cell r="H2732" t="str">
            <v>Regulated</v>
          </cell>
        </row>
        <row r="2733">
          <cell r="D2733" t="str">
            <v>Alliant Energy Corporation</v>
          </cell>
          <cell r="E2733" t="str">
            <v>Oil</v>
          </cell>
          <cell r="G2733">
            <v>0</v>
          </cell>
          <cell r="H2733" t="str">
            <v>Regulated</v>
          </cell>
        </row>
        <row r="2734">
          <cell r="D2734" t="str">
            <v>Hampshire Paper Co Inc</v>
          </cell>
          <cell r="E2734" t="str">
            <v>Water</v>
          </cell>
          <cell r="G2734" t="str">
            <v>NA</v>
          </cell>
          <cell r="H2734" t="str">
            <v>Merchant Unregulated</v>
          </cell>
        </row>
        <row r="2735">
          <cell r="D2735" t="str">
            <v>Alaska Village Electric Cooperative, Inc.</v>
          </cell>
          <cell r="E2735" t="str">
            <v>Oil</v>
          </cell>
          <cell r="G2735" t="str">
            <v>NA</v>
          </cell>
          <cell r="H2735" t="str">
            <v>Merchant Unregulated</v>
          </cell>
        </row>
        <row r="2736">
          <cell r="D2736" t="str">
            <v>Empire District Electric Company</v>
          </cell>
          <cell r="E2736" t="str">
            <v>Gas</v>
          </cell>
          <cell r="G2736">
            <v>76187</v>
          </cell>
          <cell r="H2736" t="str">
            <v>Regulated</v>
          </cell>
        </row>
        <row r="2737">
          <cell r="D2737" t="str">
            <v>Energy Capital Partners LLC</v>
          </cell>
          <cell r="E2737" t="str">
            <v>Gas</v>
          </cell>
          <cell r="G2737">
            <v>3541874</v>
          </cell>
          <cell r="H2737" t="str">
            <v>Merchant Unregulated</v>
          </cell>
        </row>
        <row r="2738">
          <cell r="D2738" t="str">
            <v>Kruger, Inc.</v>
          </cell>
          <cell r="E2738" t="str">
            <v>Water</v>
          </cell>
          <cell r="G2738" t="str">
            <v>NA</v>
          </cell>
          <cell r="H2738" t="str">
            <v>Merchant Unregulated</v>
          </cell>
        </row>
        <row r="2739">
          <cell r="D2739" t="str">
            <v>Westar Energy, Inc.</v>
          </cell>
          <cell r="E2739" t="str">
            <v>Gas</v>
          </cell>
          <cell r="G2739">
            <v>545907</v>
          </cell>
          <cell r="H2739" t="str">
            <v>Regulated</v>
          </cell>
        </row>
        <row r="2740">
          <cell r="D2740" t="str">
            <v>NRG Energy, Inc.</v>
          </cell>
          <cell r="E2740" t="str">
            <v>Gas</v>
          </cell>
          <cell r="G2740">
            <v>1373932</v>
          </cell>
          <cell r="H2740" t="str">
            <v>Merchant Unregulated</v>
          </cell>
        </row>
        <row r="2741">
          <cell r="D2741" t="str">
            <v>NRG Energy, Inc.</v>
          </cell>
          <cell r="E2741" t="str">
            <v>Gas</v>
          </cell>
          <cell r="G2741">
            <v>2604</v>
          </cell>
          <cell r="H2741" t="str">
            <v>Merchant Unregulated</v>
          </cell>
        </row>
        <row r="2742">
          <cell r="D2742" t="str">
            <v>Encina Wastewater Authority</v>
          </cell>
          <cell r="E2742" t="str">
            <v>Biomass</v>
          </cell>
          <cell r="G2742" t="str">
            <v>NA</v>
          </cell>
          <cell r="H2742" t="str">
            <v>Merchant Unregulated</v>
          </cell>
        </row>
        <row r="2743">
          <cell r="D2743" t="str">
            <v>Puget Holdings LLC</v>
          </cell>
          <cell r="E2743" t="str">
            <v>Gas</v>
          </cell>
          <cell r="G2743">
            <v>108457</v>
          </cell>
          <cell r="H2743" t="str">
            <v>Regulated</v>
          </cell>
        </row>
        <row r="2744">
          <cell r="D2744" t="str">
            <v>Encore Ceramics</v>
          </cell>
          <cell r="E2744" t="str">
            <v>Solar</v>
          </cell>
          <cell r="G2744" t="str">
            <v>NA</v>
          </cell>
          <cell r="H2744" t="str">
            <v>Merchant Unregulated</v>
          </cell>
        </row>
        <row r="2745">
          <cell r="D2745" t="str">
            <v>NextEra Energy, Inc.</v>
          </cell>
          <cell r="E2745" t="str">
            <v>Wind</v>
          </cell>
          <cell r="G2745">
            <v>295079</v>
          </cell>
          <cell r="H2745" t="str">
            <v>Merchant Unregulated</v>
          </cell>
        </row>
        <row r="2746">
          <cell r="D2746" t="str">
            <v>NextEra Energy, Inc.</v>
          </cell>
          <cell r="E2746" t="str">
            <v>Wind</v>
          </cell>
          <cell r="G2746">
            <v>167476</v>
          </cell>
          <cell r="H2746" t="str">
            <v>Merchant Unregulated</v>
          </cell>
        </row>
        <row r="2747">
          <cell r="D2747" t="str">
            <v>Adm Northern Sun Div</v>
          </cell>
          <cell r="E2747" t="str">
            <v>Biomass</v>
          </cell>
          <cell r="G2747" t="str">
            <v>NA</v>
          </cell>
          <cell r="H2747" t="str">
            <v>Merchant Unregulated</v>
          </cell>
        </row>
        <row r="2748">
          <cell r="D2748" t="str">
            <v>Michigan South Central Power Agency</v>
          </cell>
          <cell r="E2748" t="str">
            <v>Coal</v>
          </cell>
          <cell r="G2748" t="str">
            <v>NA</v>
          </cell>
          <cell r="H2748" t="str">
            <v>Merchant Unregulated</v>
          </cell>
        </row>
        <row r="2749">
          <cell r="D2749" t="str">
            <v>Michigan South Central Power Agency</v>
          </cell>
          <cell r="E2749" t="str">
            <v>Oil</v>
          </cell>
          <cell r="G2749" t="str">
            <v>NA</v>
          </cell>
          <cell r="H2749" t="str">
            <v>Merchant Unregulated</v>
          </cell>
        </row>
        <row r="2750">
          <cell r="D2750" t="str">
            <v>Enel S.p.A.</v>
          </cell>
          <cell r="E2750" t="str">
            <v>Geothermal</v>
          </cell>
          <cell r="G2750" t="str">
            <v>NA</v>
          </cell>
          <cell r="H2750" t="str">
            <v>Merchant Unregulated</v>
          </cell>
        </row>
        <row r="2751">
          <cell r="D2751" t="str">
            <v>Brookfield Renewable Energy Partners L.P.</v>
          </cell>
          <cell r="E2751" t="str">
            <v>Wind</v>
          </cell>
          <cell r="G2751" t="str">
            <v>NA</v>
          </cell>
          <cell r="H2751" t="str">
            <v>Merchant Unregulated</v>
          </cell>
        </row>
        <row r="2752">
          <cell r="D2752" t="str">
            <v>Brookfield Asset Management Inc.</v>
          </cell>
          <cell r="E2752" t="str">
            <v>Wind</v>
          </cell>
          <cell r="G2752" t="str">
            <v>NA</v>
          </cell>
          <cell r="H2752" t="str">
            <v>Merchant Unregulated</v>
          </cell>
        </row>
        <row r="2753">
          <cell r="D2753" t="str">
            <v>Engineered Carbons Inc</v>
          </cell>
          <cell r="E2753" t="str">
            <v>Other Nonrenewable</v>
          </cell>
          <cell r="G2753" t="str">
            <v>NA</v>
          </cell>
          <cell r="H2753" t="str">
            <v>Merchant Unregulated</v>
          </cell>
        </row>
        <row r="2754">
          <cell r="D2754" t="str">
            <v>Engineered Carbons Inc</v>
          </cell>
          <cell r="E2754" t="str">
            <v>Other Nonrenewable</v>
          </cell>
          <cell r="G2754" t="str">
            <v>NA</v>
          </cell>
          <cell r="H2754" t="str">
            <v>Merchant Unregulated</v>
          </cell>
        </row>
        <row r="2755">
          <cell r="D2755" t="str">
            <v>American Municipal Power, Inc.</v>
          </cell>
          <cell r="E2755" t="str">
            <v>Oil</v>
          </cell>
          <cell r="G2755" t="str">
            <v>NA</v>
          </cell>
          <cell r="H2755" t="str">
            <v>Merchant Unregulated</v>
          </cell>
        </row>
        <row r="2756">
          <cell r="D2756" t="str">
            <v>SunEdison, Inc.</v>
          </cell>
          <cell r="E2756" t="str">
            <v>Solar</v>
          </cell>
          <cell r="G2756" t="str">
            <v>NA</v>
          </cell>
          <cell r="H2756" t="str">
            <v>Merchant Unregulated</v>
          </cell>
        </row>
        <row r="2757">
          <cell r="D2757" t="str">
            <v>Goldman Sachs Group, Inc.</v>
          </cell>
          <cell r="E2757" t="str">
            <v>Solar</v>
          </cell>
          <cell r="G2757" t="str">
            <v>NA</v>
          </cell>
          <cell r="H2757" t="str">
            <v>Merchant Unregulated</v>
          </cell>
        </row>
        <row r="2758">
          <cell r="D2758" t="str">
            <v>GDF Suez SA</v>
          </cell>
          <cell r="E2758" t="str">
            <v>Gas</v>
          </cell>
          <cell r="G2758">
            <v>2022150</v>
          </cell>
          <cell r="H2758" t="str">
            <v>Merchant Unregulated</v>
          </cell>
        </row>
        <row r="2759">
          <cell r="D2759" t="str">
            <v>Greenville Gas Producers, LLC</v>
          </cell>
          <cell r="E2759" t="str">
            <v>Biomass</v>
          </cell>
          <cell r="G2759" t="str">
            <v>NA</v>
          </cell>
          <cell r="H2759" t="str">
            <v>Merchant Unregulated</v>
          </cell>
        </row>
        <row r="2760">
          <cell r="D2760" t="str">
            <v>Enosburg Falls Village of</v>
          </cell>
          <cell r="E2760" t="str">
            <v>Oil</v>
          </cell>
          <cell r="G2760" t="str">
            <v>NA</v>
          </cell>
          <cell r="H2760" t="str">
            <v>Regulated</v>
          </cell>
        </row>
        <row r="2761">
          <cell r="D2761" t="str">
            <v>NextEra Energy, Inc.</v>
          </cell>
          <cell r="E2761" t="str">
            <v>Wind</v>
          </cell>
          <cell r="G2761">
            <v>39832</v>
          </cell>
          <cell r="H2761" t="str">
            <v>Merchant Unregulated</v>
          </cell>
        </row>
        <row r="2762">
          <cell r="D2762" t="str">
            <v>Bay Shore Cogen, Inc.</v>
          </cell>
          <cell r="E2762" t="str">
            <v>Gas</v>
          </cell>
          <cell r="G2762" t="str">
            <v>NA</v>
          </cell>
          <cell r="H2762" t="str">
            <v>Merchant Unregulated</v>
          </cell>
        </row>
        <row r="2763">
          <cell r="D2763" t="str">
            <v>Enterprise Products Partners L.P.</v>
          </cell>
          <cell r="E2763" t="str">
            <v>Gas</v>
          </cell>
          <cell r="G2763" t="str">
            <v>NA</v>
          </cell>
          <cell r="H2763" t="str">
            <v>Merchant Unregulated</v>
          </cell>
        </row>
        <row r="2764">
          <cell r="D2764" t="str">
            <v>Regents of the University of Minnesota</v>
          </cell>
          <cell r="E2764" t="str">
            <v>Wind</v>
          </cell>
          <cell r="G2764" t="str">
            <v>NA</v>
          </cell>
          <cell r="H2764" t="str">
            <v>Merchant Unregulated</v>
          </cell>
        </row>
        <row r="2765">
          <cell r="D2765" t="str">
            <v>Ephraim City of</v>
          </cell>
          <cell r="E2765" t="str">
            <v>Water</v>
          </cell>
          <cell r="G2765" t="str">
            <v>NA</v>
          </cell>
          <cell r="H2765" t="str">
            <v>Regulated</v>
          </cell>
        </row>
        <row r="2766">
          <cell r="D2766" t="str">
            <v>Ephraim City of</v>
          </cell>
          <cell r="E2766" t="str">
            <v>Water</v>
          </cell>
          <cell r="G2766" t="str">
            <v>NA</v>
          </cell>
          <cell r="H2766" t="str">
            <v>Regulated</v>
          </cell>
        </row>
        <row r="2767">
          <cell r="D2767" t="str">
            <v>Ephraim City of</v>
          </cell>
          <cell r="E2767" t="str">
            <v>Water</v>
          </cell>
          <cell r="G2767" t="str">
            <v>NA</v>
          </cell>
          <cell r="H2767" t="str">
            <v>Regulated</v>
          </cell>
        </row>
        <row r="2768">
          <cell r="D2768" t="str">
            <v>Brookfield Renewable Energy Partners L.P.</v>
          </cell>
          <cell r="E2768" t="str">
            <v>Water</v>
          </cell>
          <cell r="G2768" t="str">
            <v>NA</v>
          </cell>
          <cell r="H2768" t="str">
            <v>Merchant Unregulated</v>
          </cell>
        </row>
        <row r="2769">
          <cell r="D2769" t="str">
            <v>Brookfield Asset Management Inc.</v>
          </cell>
          <cell r="E2769" t="str">
            <v>Water</v>
          </cell>
          <cell r="G2769" t="str">
            <v>NA</v>
          </cell>
          <cell r="H2769" t="str">
            <v>Merchant Unregulated</v>
          </cell>
        </row>
        <row r="2770">
          <cell r="D2770" t="str">
            <v>Conergy AG</v>
          </cell>
          <cell r="E2770" t="str">
            <v>Solar</v>
          </cell>
          <cell r="G2770" t="str">
            <v>NA</v>
          </cell>
          <cell r="H2770" t="str">
            <v>Merchant Unregulated</v>
          </cell>
        </row>
        <row r="2771">
          <cell r="D2771" t="str">
            <v>Eq - Waste Energy Services Inc</v>
          </cell>
          <cell r="E2771" t="str">
            <v>Biomass</v>
          </cell>
          <cell r="G2771" t="str">
            <v>NA</v>
          </cell>
          <cell r="H2771" t="str">
            <v>Merchant Unregulated</v>
          </cell>
        </row>
        <row r="2772">
          <cell r="D2772" t="str">
            <v>Ergon Refining Inc</v>
          </cell>
          <cell r="E2772" t="str">
            <v>Gas</v>
          </cell>
          <cell r="G2772" t="str">
            <v>NA</v>
          </cell>
          <cell r="H2772" t="str">
            <v>Merchant Unregulated</v>
          </cell>
        </row>
        <row r="2773">
          <cell r="D2773" t="str">
            <v>Lansing Board of Water &amp; Light</v>
          </cell>
          <cell r="E2773" t="str">
            <v>Coal</v>
          </cell>
          <cell r="G2773" t="str">
            <v>NA</v>
          </cell>
          <cell r="H2773" t="str">
            <v>Regulated</v>
          </cell>
        </row>
        <row r="2774">
          <cell r="D2774" t="str">
            <v>UPC Energy Group</v>
          </cell>
          <cell r="E2774" t="str">
            <v>Solar</v>
          </cell>
          <cell r="G2774" t="str">
            <v>NA</v>
          </cell>
          <cell r="H2774" t="str">
            <v>Merchant Unregulated</v>
          </cell>
        </row>
        <row r="2775">
          <cell r="D2775" t="str">
            <v>Erie City of</v>
          </cell>
          <cell r="E2775" t="str">
            <v>Oil</v>
          </cell>
          <cell r="G2775" t="str">
            <v>NA</v>
          </cell>
          <cell r="H2775" t="str">
            <v>Regulated</v>
          </cell>
        </row>
        <row r="2776">
          <cell r="D2776" t="str">
            <v>Erie Coke Corporation</v>
          </cell>
          <cell r="E2776" t="str">
            <v>Other Nonrenewable</v>
          </cell>
          <cell r="G2776" t="str">
            <v>NA</v>
          </cell>
          <cell r="H2776" t="str">
            <v>Merchant Unregulated</v>
          </cell>
        </row>
        <row r="2777">
          <cell r="D2777" t="str">
            <v>Erie City of</v>
          </cell>
          <cell r="E2777" t="str">
            <v>Oil</v>
          </cell>
          <cell r="G2777" t="str">
            <v>NA</v>
          </cell>
          <cell r="H2777" t="str">
            <v>Regulated</v>
          </cell>
        </row>
        <row r="2778">
          <cell r="D2778" t="str">
            <v>Brookfield Renewable Energy Partners L.P.</v>
          </cell>
          <cell r="E2778" t="str">
            <v>Water</v>
          </cell>
          <cell r="G2778" t="str">
            <v>NA</v>
          </cell>
          <cell r="H2778" t="str">
            <v>Merchant Unregulated</v>
          </cell>
        </row>
        <row r="2779">
          <cell r="D2779" t="str">
            <v>Brookfield Asset Management Inc.</v>
          </cell>
          <cell r="E2779" t="str">
            <v>Water</v>
          </cell>
          <cell r="G2779" t="str">
            <v>NA</v>
          </cell>
          <cell r="H2779" t="str">
            <v>Merchant Unregulated</v>
          </cell>
        </row>
        <row r="2780">
          <cell r="D2780" t="str">
            <v>Tri-State Generation &amp; Transmission Association, Inc.</v>
          </cell>
          <cell r="E2780" t="str">
            <v>Coal</v>
          </cell>
          <cell r="G2780">
            <v>1122027</v>
          </cell>
          <cell r="H2780" t="str">
            <v>Merchant Unregulated</v>
          </cell>
        </row>
        <row r="2781">
          <cell r="D2781" t="str">
            <v>Escanaba City of</v>
          </cell>
          <cell r="E2781" t="str">
            <v>Coal</v>
          </cell>
          <cell r="G2781" t="str">
            <v>NA</v>
          </cell>
          <cell r="H2781" t="str">
            <v>Regulated</v>
          </cell>
        </row>
        <row r="2782">
          <cell r="D2782" t="str">
            <v>Escanaba City of</v>
          </cell>
          <cell r="E2782" t="str">
            <v>Oil</v>
          </cell>
          <cell r="G2782" t="str">
            <v>NA</v>
          </cell>
          <cell r="H2782" t="str">
            <v>Regulated</v>
          </cell>
        </row>
        <row r="2783">
          <cell r="D2783" t="str">
            <v>Integrys Energy Group, Inc.</v>
          </cell>
          <cell r="E2783" t="str">
            <v>Water</v>
          </cell>
          <cell r="G2783" t="str">
            <v>NA</v>
          </cell>
          <cell r="H2783" t="str">
            <v>Regulated</v>
          </cell>
        </row>
        <row r="2784">
          <cell r="D2784" t="str">
            <v>NewPage Holdings Inc.</v>
          </cell>
          <cell r="E2784" t="str">
            <v>Coal</v>
          </cell>
          <cell r="G2784">
            <v>17212</v>
          </cell>
          <cell r="H2784" t="str">
            <v>Merchant Unregulated</v>
          </cell>
        </row>
        <row r="2785">
          <cell r="D2785" t="str">
            <v>Wellhead Electric Company Inc.</v>
          </cell>
          <cell r="E2785" t="str">
            <v>Gas</v>
          </cell>
          <cell r="G2785" t="str">
            <v>NA</v>
          </cell>
          <cell r="H2785" t="str">
            <v>Merchant Unregulated</v>
          </cell>
        </row>
        <row r="2786">
          <cell r="D2786" t="str">
            <v>Public Service Enterprise Group Incorporated</v>
          </cell>
          <cell r="E2786" t="str">
            <v>Gas</v>
          </cell>
          <cell r="G2786">
            <v>61095</v>
          </cell>
          <cell r="H2786" t="str">
            <v>Merchant Unregulated</v>
          </cell>
        </row>
        <row r="2787">
          <cell r="D2787" t="str">
            <v>DCO Energy LLC</v>
          </cell>
          <cell r="E2787" t="str">
            <v>Gas</v>
          </cell>
          <cell r="G2787" t="str">
            <v>NA</v>
          </cell>
          <cell r="H2787" t="str">
            <v>Merchant Unregulated</v>
          </cell>
        </row>
        <row r="2788">
          <cell r="D2788" t="str">
            <v>Covanta Holding Corporation</v>
          </cell>
          <cell r="E2788" t="str">
            <v>Biomass</v>
          </cell>
          <cell r="G2788">
            <v>465056</v>
          </cell>
          <cell r="H2788" t="str">
            <v>Merchant Unregulated</v>
          </cell>
        </row>
        <row r="2789">
          <cell r="D2789" t="str">
            <v>Associated Electric Cooperative Inc.</v>
          </cell>
          <cell r="E2789" t="str">
            <v>Gas</v>
          </cell>
          <cell r="G2789" t="str">
            <v>NA</v>
          </cell>
          <cell r="H2789" t="str">
            <v>Merchant Unregulated</v>
          </cell>
        </row>
        <row r="2790">
          <cell r="D2790" t="str">
            <v>Gaz Métro Limited Partnership</v>
          </cell>
          <cell r="E2790" t="str">
            <v>Water</v>
          </cell>
          <cell r="G2790">
            <v>40663</v>
          </cell>
          <cell r="H2790" t="str">
            <v>Regulated</v>
          </cell>
        </row>
        <row r="2791">
          <cell r="D2791" t="str">
            <v>Gaz Métro Limited Partnership</v>
          </cell>
          <cell r="E2791" t="str">
            <v>Oil</v>
          </cell>
          <cell r="G2791">
            <v>59</v>
          </cell>
          <cell r="H2791" t="str">
            <v>Regulated</v>
          </cell>
        </row>
        <row r="2792">
          <cell r="D2792" t="str">
            <v>Constellation Wines U. S.</v>
          </cell>
          <cell r="E2792" t="str">
            <v>Solar</v>
          </cell>
          <cell r="G2792" t="str">
            <v>NA</v>
          </cell>
          <cell r="H2792" t="str">
            <v>Merchant Unregulated</v>
          </cell>
        </row>
        <row r="2793">
          <cell r="D2793" t="str">
            <v>Southern Company</v>
          </cell>
          <cell r="E2793" t="str">
            <v>Water</v>
          </cell>
          <cell r="G2793">
            <v>27</v>
          </cell>
          <cell r="H2793" t="str">
            <v>Regulated</v>
          </cell>
        </row>
        <row r="2794">
          <cell r="D2794" t="str">
            <v>United States Government</v>
          </cell>
          <cell r="E2794" t="str">
            <v>Water</v>
          </cell>
          <cell r="G2794">
            <v>130760</v>
          </cell>
          <cell r="H2794" t="str">
            <v>Merchant Unregulated</v>
          </cell>
        </row>
        <row r="2795">
          <cell r="D2795" t="str">
            <v>Kruger, Inc.</v>
          </cell>
          <cell r="E2795" t="str">
            <v>Water</v>
          </cell>
          <cell r="G2795" t="str">
            <v>NA</v>
          </cell>
          <cell r="H2795" t="str">
            <v>Merchant Unregulated</v>
          </cell>
        </row>
        <row r="2796">
          <cell r="D2796" t="str">
            <v>Estherville City of</v>
          </cell>
          <cell r="E2796" t="str">
            <v>Gas</v>
          </cell>
          <cell r="G2796" t="str">
            <v>NA</v>
          </cell>
          <cell r="H2796" t="str">
            <v>Regulated</v>
          </cell>
        </row>
        <row r="2797">
          <cell r="D2797" t="str">
            <v>NRG Energy, Inc.</v>
          </cell>
          <cell r="E2797" t="str">
            <v>Gas</v>
          </cell>
          <cell r="G2797" t="str">
            <v>NA</v>
          </cell>
          <cell r="H2797" t="str">
            <v>Merchant Unregulated</v>
          </cell>
        </row>
        <row r="2798">
          <cell r="D2798" t="str">
            <v>Metropolitan Water District of Southern California</v>
          </cell>
          <cell r="E2798" t="str">
            <v>Water</v>
          </cell>
          <cell r="G2798" t="str">
            <v>NA</v>
          </cell>
          <cell r="H2798" t="str">
            <v>Merchant Unregulated</v>
          </cell>
        </row>
        <row r="2799">
          <cell r="D2799" t="str">
            <v>Total S.A.</v>
          </cell>
          <cell r="E2799" t="str">
            <v>Solar</v>
          </cell>
          <cell r="G2799" t="str">
            <v>NA</v>
          </cell>
          <cell r="H2799" t="str">
            <v>Merchant Unregulated</v>
          </cell>
        </row>
        <row r="2800">
          <cell r="D2800" t="str">
            <v>SunPower Corporation</v>
          </cell>
          <cell r="E2800" t="str">
            <v>Solar</v>
          </cell>
          <cell r="G2800" t="str">
            <v>NA</v>
          </cell>
          <cell r="H2800" t="str">
            <v>Merchant Unregulated</v>
          </cell>
        </row>
        <row r="2801">
          <cell r="D2801" t="str">
            <v>United States Government</v>
          </cell>
          <cell r="E2801" t="str">
            <v>Water</v>
          </cell>
          <cell r="G2801">
            <v>103871</v>
          </cell>
          <cell r="H2801" t="str">
            <v>Merchant Unregulated</v>
          </cell>
        </row>
        <row r="2802">
          <cell r="D2802" t="str">
            <v>EUI Management Individual Investors</v>
          </cell>
          <cell r="E2802" t="str">
            <v>Wind</v>
          </cell>
          <cell r="G2802" t="str">
            <v>NA</v>
          </cell>
          <cell r="H2802" t="str">
            <v>Merchant Unregulated</v>
          </cell>
        </row>
        <row r="2803">
          <cell r="D2803" t="str">
            <v>Aeroturbine Energy Corporation</v>
          </cell>
          <cell r="E2803" t="str">
            <v>Wind</v>
          </cell>
          <cell r="G2803" t="str">
            <v>NA</v>
          </cell>
          <cell r="H2803" t="str">
            <v>Merchant Unregulated</v>
          </cell>
        </row>
        <row r="2804">
          <cell r="D2804" t="str">
            <v>Energy Unlimited Inc</v>
          </cell>
          <cell r="E2804" t="str">
            <v>Wind</v>
          </cell>
          <cell r="G2804" t="str">
            <v>NA</v>
          </cell>
          <cell r="H2804" t="str">
            <v>Merchant Unregulated</v>
          </cell>
        </row>
        <row r="2805">
          <cell r="D2805" t="str">
            <v>Tokyo Electric Power Company</v>
          </cell>
          <cell r="E2805" t="str">
            <v>Wind</v>
          </cell>
          <cell r="G2805">
            <v>153678</v>
          </cell>
          <cell r="H2805" t="str">
            <v>Merchant Unregulated</v>
          </cell>
        </row>
        <row r="2806">
          <cell r="D2806" t="str">
            <v>Kruger, Inc.</v>
          </cell>
          <cell r="E2806" t="str">
            <v>Water</v>
          </cell>
          <cell r="G2806" t="str">
            <v>NA</v>
          </cell>
          <cell r="H2806" t="str">
            <v>Merchant Unregulated</v>
          </cell>
        </row>
        <row r="2807">
          <cell r="D2807" t="str">
            <v>Golden Valley Electric Association Inc.</v>
          </cell>
          <cell r="E2807" t="str">
            <v>Wind</v>
          </cell>
          <cell r="G2807" t="str">
            <v>NA</v>
          </cell>
          <cell r="H2807" t="str">
            <v>Merchant Unregulated</v>
          </cell>
        </row>
        <row r="2808">
          <cell r="D2808" t="str">
            <v>Evanston Board of Education</v>
          </cell>
          <cell r="E2808" t="str">
            <v>Gas</v>
          </cell>
          <cell r="G2808" t="str">
            <v>NA</v>
          </cell>
          <cell r="H2808" t="str">
            <v>Merchant Unregulated</v>
          </cell>
        </row>
        <row r="2809">
          <cell r="D2809" t="str">
            <v>Evergreen BioPower, LLC</v>
          </cell>
          <cell r="E2809" t="str">
            <v>Biomass</v>
          </cell>
          <cell r="G2809" t="str">
            <v>NA</v>
          </cell>
          <cell r="H2809" t="str">
            <v>Merchant Unregulated</v>
          </cell>
        </row>
        <row r="2810">
          <cell r="D2810" t="str">
            <v>FLS Energy Inc.</v>
          </cell>
          <cell r="E2810" t="str">
            <v>Solar</v>
          </cell>
          <cell r="G2810" t="str">
            <v>NA</v>
          </cell>
          <cell r="H2810" t="str">
            <v>Merchant Unregulated</v>
          </cell>
        </row>
        <row r="2811">
          <cell r="D2811" t="str">
            <v>SunEdison, Inc.</v>
          </cell>
          <cell r="E2811" t="str">
            <v>Solar</v>
          </cell>
          <cell r="G2811" t="str">
            <v>NA</v>
          </cell>
          <cell r="H2811" t="str">
            <v>Merchant Unregulated</v>
          </cell>
        </row>
        <row r="2812">
          <cell r="D2812" t="str">
            <v>Exelon Corporation</v>
          </cell>
          <cell r="E2812" t="str">
            <v>Wind</v>
          </cell>
          <cell r="G2812" t="str">
            <v>NA</v>
          </cell>
          <cell r="H2812" t="str">
            <v>Merchant Unregulated</v>
          </cell>
        </row>
        <row r="2813">
          <cell r="D2813" t="str">
            <v>Exelon Corporation</v>
          </cell>
          <cell r="E2813" t="str">
            <v>Solar</v>
          </cell>
          <cell r="G2813" t="str">
            <v>NA</v>
          </cell>
          <cell r="H2813" t="str">
            <v>Merchant Unregulated</v>
          </cell>
        </row>
        <row r="2814">
          <cell r="D2814" t="str">
            <v>Exelon Corporation</v>
          </cell>
          <cell r="E2814" t="str">
            <v>Wind</v>
          </cell>
          <cell r="G2814" t="str">
            <v>NA</v>
          </cell>
          <cell r="H2814" t="str">
            <v>Merchant Unregulated</v>
          </cell>
        </row>
        <row r="2815">
          <cell r="D2815" t="str">
            <v>Exelon Corporation</v>
          </cell>
          <cell r="E2815" t="str">
            <v>Wind</v>
          </cell>
          <cell r="G2815" t="str">
            <v>NA</v>
          </cell>
          <cell r="H2815" t="str">
            <v>Merchant Unregulated</v>
          </cell>
        </row>
        <row r="2816">
          <cell r="D2816" t="str">
            <v>Exelon Corporation</v>
          </cell>
          <cell r="E2816" t="str">
            <v>Wind</v>
          </cell>
          <cell r="G2816" t="str">
            <v>NA</v>
          </cell>
          <cell r="H2816" t="str">
            <v>Merchant Unregulated</v>
          </cell>
        </row>
        <row r="2817">
          <cell r="D2817" t="str">
            <v>Exelon Corporation</v>
          </cell>
          <cell r="E2817" t="str">
            <v>Wind</v>
          </cell>
          <cell r="G2817" t="str">
            <v>NA</v>
          </cell>
          <cell r="H2817" t="str">
            <v>Merchant Unregulated</v>
          </cell>
        </row>
        <row r="2818">
          <cell r="D2818" t="str">
            <v>Exelon Corporation</v>
          </cell>
          <cell r="E2818" t="str">
            <v>Wind</v>
          </cell>
          <cell r="G2818" t="str">
            <v>NA</v>
          </cell>
          <cell r="H2818" t="str">
            <v>Merchant Unregulated</v>
          </cell>
        </row>
        <row r="2819">
          <cell r="D2819" t="str">
            <v>Exelon Corporation</v>
          </cell>
          <cell r="E2819" t="str">
            <v>Wind</v>
          </cell>
          <cell r="G2819">
            <v>246494</v>
          </cell>
          <cell r="H2819" t="str">
            <v>Merchant Unregulated</v>
          </cell>
        </row>
        <row r="2820">
          <cell r="D2820" t="str">
            <v>Exelon Corporation</v>
          </cell>
          <cell r="E2820" t="str">
            <v>Wind</v>
          </cell>
          <cell r="G2820" t="str">
            <v>NA</v>
          </cell>
          <cell r="H2820" t="str">
            <v>Merchant Unregulated</v>
          </cell>
        </row>
        <row r="2821">
          <cell r="D2821" t="str">
            <v>Exelon Corporation</v>
          </cell>
          <cell r="E2821" t="str">
            <v>Wind</v>
          </cell>
          <cell r="G2821" t="str">
            <v>NA</v>
          </cell>
          <cell r="H2821" t="str">
            <v>Merchant Unregulated</v>
          </cell>
        </row>
        <row r="2822">
          <cell r="D2822" t="str">
            <v>Exelon Corporation</v>
          </cell>
          <cell r="E2822" t="str">
            <v>Wind</v>
          </cell>
          <cell r="G2822" t="str">
            <v>NA</v>
          </cell>
          <cell r="H2822" t="str">
            <v>Merchant Unregulated</v>
          </cell>
        </row>
        <row r="2823">
          <cell r="D2823" t="str">
            <v>Exelon Corporation</v>
          </cell>
          <cell r="E2823" t="str">
            <v>Wind</v>
          </cell>
          <cell r="G2823" t="str">
            <v>NA</v>
          </cell>
          <cell r="H2823" t="str">
            <v>Merchant Unregulated</v>
          </cell>
        </row>
        <row r="2824">
          <cell r="D2824" t="str">
            <v>Exelon Corporation</v>
          </cell>
          <cell r="E2824" t="str">
            <v>Wind</v>
          </cell>
          <cell r="G2824" t="str">
            <v>NA</v>
          </cell>
          <cell r="H2824" t="str">
            <v>Merchant Unregulated</v>
          </cell>
        </row>
        <row r="2825">
          <cell r="D2825" t="str">
            <v>Conergy AG</v>
          </cell>
          <cell r="E2825" t="str">
            <v>Solar</v>
          </cell>
          <cell r="G2825" t="str">
            <v>NA</v>
          </cell>
          <cell r="H2825" t="str">
            <v>Merchant Unregulated</v>
          </cell>
        </row>
        <row r="2826">
          <cell r="D2826" t="str">
            <v>Missouri Basin Municipal Power Agency</v>
          </cell>
          <cell r="E2826" t="str">
            <v>Gas</v>
          </cell>
          <cell r="G2826" t="str">
            <v>NA</v>
          </cell>
          <cell r="H2826" t="str">
            <v>Regulated</v>
          </cell>
        </row>
        <row r="2827">
          <cell r="D2827" t="str">
            <v>ArcelorMittal</v>
          </cell>
          <cell r="E2827" t="str">
            <v>Other Nonrenewable</v>
          </cell>
          <cell r="G2827" t="str">
            <v>NA</v>
          </cell>
          <cell r="H2827" t="str">
            <v>Merchant Unregulated</v>
          </cell>
        </row>
        <row r="2828">
          <cell r="D2828" t="str">
            <v>Exelon Corporation</v>
          </cell>
          <cell r="E2828" t="str">
            <v>Gas</v>
          </cell>
          <cell r="G2828">
            <v>95286</v>
          </cell>
          <cell r="H2828" t="str">
            <v>Merchant Unregulated</v>
          </cell>
        </row>
        <row r="2829">
          <cell r="D2829" t="str">
            <v>Exxon Mobil Corporation</v>
          </cell>
          <cell r="E2829" t="str">
            <v>Gas</v>
          </cell>
          <cell r="G2829" t="str">
            <v>NA</v>
          </cell>
          <cell r="H2829" t="str">
            <v>Merchant Unregulated</v>
          </cell>
        </row>
        <row r="2830">
          <cell r="D2830" t="str">
            <v>Vectren Corporation</v>
          </cell>
          <cell r="E2830" t="str">
            <v>Coal</v>
          </cell>
          <cell r="G2830">
            <v>1693312</v>
          </cell>
          <cell r="H2830" t="str">
            <v>Regulated</v>
          </cell>
        </row>
        <row r="2831">
          <cell r="D2831" t="str">
            <v>F.E.Warren Air Force Base</v>
          </cell>
          <cell r="E2831" t="str">
            <v>Wind</v>
          </cell>
          <cell r="G2831" t="str">
            <v>NA</v>
          </cell>
          <cell r="H2831" t="str">
            <v>Merchant Unregulated</v>
          </cell>
        </row>
        <row r="2832">
          <cell r="D2832" t="str">
            <v>Springfield City of - (IL)</v>
          </cell>
          <cell r="E2832" t="str">
            <v>Oil</v>
          </cell>
          <cell r="G2832" t="str">
            <v>NA</v>
          </cell>
          <cell r="H2832" t="str">
            <v>Regulated</v>
          </cell>
        </row>
        <row r="2833">
          <cell r="D2833" t="str">
            <v>Central Iowa Power Cooperative</v>
          </cell>
          <cell r="E2833" t="str">
            <v>Coal</v>
          </cell>
          <cell r="G2833" t="str">
            <v>NA</v>
          </cell>
          <cell r="H2833" t="str">
            <v>Merchant Unregulated</v>
          </cell>
        </row>
        <row r="2834">
          <cell r="D2834" t="str">
            <v>Golden Valley Electric Association Inc.</v>
          </cell>
          <cell r="E2834" t="str">
            <v>Oil</v>
          </cell>
          <cell r="G2834" t="str">
            <v>NA</v>
          </cell>
          <cell r="H2834" t="str">
            <v>Merchant Unregulated</v>
          </cell>
        </row>
        <row r="2835">
          <cell r="D2835" t="str">
            <v>Golden Valley Electric Association Inc.</v>
          </cell>
          <cell r="E2835" t="str">
            <v>Oil</v>
          </cell>
          <cell r="G2835" t="str">
            <v>NA</v>
          </cell>
          <cell r="H2835" t="str">
            <v>Merchant Unregulated</v>
          </cell>
        </row>
        <row r="2836">
          <cell r="D2836" t="str">
            <v>Fairbanks Morse Engine</v>
          </cell>
          <cell r="E2836" t="str">
            <v>Oil</v>
          </cell>
          <cell r="G2836" t="str">
            <v>NA</v>
          </cell>
          <cell r="H2836" t="str">
            <v>Merchant Unregulated</v>
          </cell>
        </row>
        <row r="2837">
          <cell r="D2837" t="str">
            <v>Fairbury City of</v>
          </cell>
          <cell r="E2837" t="str">
            <v>Gas</v>
          </cell>
          <cell r="G2837" t="str">
            <v>NA</v>
          </cell>
          <cell r="H2837" t="str">
            <v>Regulated</v>
          </cell>
        </row>
        <row r="2838">
          <cell r="D2838" t="str">
            <v>Fairfax City of</v>
          </cell>
          <cell r="E2838" t="str">
            <v>Oil</v>
          </cell>
          <cell r="G2838" t="str">
            <v>NA</v>
          </cell>
          <cell r="H2838" t="str">
            <v>Regulated</v>
          </cell>
        </row>
        <row r="2839">
          <cell r="D2839" t="str">
            <v>Gaz Métro Limited Partnership</v>
          </cell>
          <cell r="E2839" t="str">
            <v>Water</v>
          </cell>
          <cell r="G2839" t="str">
            <v>NA</v>
          </cell>
          <cell r="H2839" t="str">
            <v>Regulated</v>
          </cell>
        </row>
        <row r="2840">
          <cell r="D2840" t="str">
            <v>Fairfield City of</v>
          </cell>
          <cell r="E2840" t="str">
            <v>Oil</v>
          </cell>
          <cell r="G2840" t="str">
            <v>NA</v>
          </cell>
          <cell r="H2840" t="str">
            <v>Regulated</v>
          </cell>
        </row>
        <row r="2841">
          <cell r="D2841" t="str">
            <v>SCANA Corporation</v>
          </cell>
          <cell r="E2841" t="str">
            <v>Water</v>
          </cell>
          <cell r="G2841">
            <v>635923</v>
          </cell>
          <cell r="H2841" t="str">
            <v>Regulated</v>
          </cell>
        </row>
        <row r="2842">
          <cell r="D2842" t="str">
            <v>SunEdison, Inc.</v>
          </cell>
          <cell r="E2842" t="str">
            <v>Solar</v>
          </cell>
          <cell r="G2842" t="str">
            <v>NA</v>
          </cell>
          <cell r="H2842" t="str">
            <v>Merchant Unregulated</v>
          </cell>
        </row>
        <row r="2843">
          <cell r="D2843" t="str">
            <v>Fairfield University</v>
          </cell>
          <cell r="E2843" t="str">
            <v>Gas</v>
          </cell>
          <cell r="G2843" t="str">
            <v>NA</v>
          </cell>
          <cell r="H2843" t="str">
            <v>Merchant Unregulated</v>
          </cell>
        </row>
        <row r="2844">
          <cell r="D2844" t="str">
            <v>United States Steel Corporation</v>
          </cell>
          <cell r="E2844" t="str">
            <v>Other Nonrenewable</v>
          </cell>
          <cell r="G2844">
            <v>155093</v>
          </cell>
          <cell r="H2844" t="str">
            <v>Merchant Unregulated</v>
          </cell>
        </row>
        <row r="2845">
          <cell r="D2845" t="str">
            <v>Ameren Corporation</v>
          </cell>
          <cell r="E2845" t="str">
            <v>Oil</v>
          </cell>
          <cell r="G2845">
            <v>643</v>
          </cell>
          <cell r="H2845" t="str">
            <v>Regulated</v>
          </cell>
        </row>
        <row r="2846">
          <cell r="D2846" t="str">
            <v>Korean East-West Power Co., Ltd.</v>
          </cell>
          <cell r="E2846" t="str">
            <v>Biomass</v>
          </cell>
          <cell r="G2846" t="str">
            <v>NA</v>
          </cell>
          <cell r="H2846" t="str">
            <v>Merchant Unregulated</v>
          </cell>
        </row>
        <row r="2847">
          <cell r="D2847" t="str">
            <v>Palmer Capital Corporation</v>
          </cell>
          <cell r="E2847" t="str">
            <v>Wind</v>
          </cell>
          <cell r="G2847" t="str">
            <v>NA</v>
          </cell>
          <cell r="H2847" t="str">
            <v>Merchant Unregulated</v>
          </cell>
        </row>
        <row r="2848">
          <cell r="D2848" t="str">
            <v>Solaya Energy LLC</v>
          </cell>
          <cell r="E2848" t="str">
            <v>Wind</v>
          </cell>
          <cell r="G2848" t="str">
            <v>NA</v>
          </cell>
          <cell r="H2848" t="str">
            <v>Merchant Unregulated</v>
          </cell>
        </row>
        <row r="2849">
          <cell r="D2849" t="str">
            <v>Cost Containment, Inc.</v>
          </cell>
          <cell r="E2849" t="str">
            <v>Wind</v>
          </cell>
          <cell r="G2849" t="str">
            <v>NA</v>
          </cell>
          <cell r="H2849" t="str">
            <v>Merchant Unregulated</v>
          </cell>
        </row>
        <row r="2850">
          <cell r="D2850" t="str">
            <v>Exelon Corporation</v>
          </cell>
          <cell r="E2850" t="str">
            <v>Biomass</v>
          </cell>
          <cell r="G2850">
            <v>246861</v>
          </cell>
          <cell r="H2850" t="str">
            <v>Merchant Unregulated</v>
          </cell>
        </row>
        <row r="2851">
          <cell r="D2851" t="str">
            <v>Dominion Resources, Inc.</v>
          </cell>
          <cell r="E2851" t="str">
            <v>Gas</v>
          </cell>
          <cell r="G2851">
            <v>8229949</v>
          </cell>
          <cell r="H2851" t="str">
            <v>Merchant Unregulated</v>
          </cell>
        </row>
        <row r="2852">
          <cell r="D2852" t="str">
            <v>Southern Minnesota Municipal Power Agency</v>
          </cell>
          <cell r="E2852" t="str">
            <v>Oil</v>
          </cell>
          <cell r="G2852" t="str">
            <v>NA</v>
          </cell>
          <cell r="H2852" t="str">
            <v>Regulated</v>
          </cell>
        </row>
        <row r="2853">
          <cell r="D2853" t="str">
            <v>Wind Turbine Corporation</v>
          </cell>
          <cell r="E2853" t="str">
            <v>Wind</v>
          </cell>
          <cell r="G2853" t="str">
            <v>NA</v>
          </cell>
          <cell r="H2853" t="str">
            <v>Merchant Unregulated</v>
          </cell>
        </row>
        <row r="2854">
          <cell r="D2854" t="str">
            <v>Southern Minnesota Municipal Power Agency</v>
          </cell>
          <cell r="E2854" t="str">
            <v>Wind</v>
          </cell>
          <cell r="G2854" t="str">
            <v>NA</v>
          </cell>
          <cell r="H2854" t="str">
            <v>Regulated</v>
          </cell>
        </row>
        <row r="2855">
          <cell r="D2855" t="str">
            <v>Fairview City of</v>
          </cell>
          <cell r="E2855" t="str">
            <v>Oil</v>
          </cell>
          <cell r="G2855" t="str">
            <v>NA</v>
          </cell>
          <cell r="H2855" t="str">
            <v>Regulated</v>
          </cell>
        </row>
        <row r="2856">
          <cell r="D2856" t="str">
            <v>International Bound &amp; Water Commission</v>
          </cell>
          <cell r="E2856" t="str">
            <v>Water</v>
          </cell>
          <cell r="G2856" t="str">
            <v>NA</v>
          </cell>
          <cell r="H2856" t="str">
            <v>Merchant Unregulated</v>
          </cell>
        </row>
        <row r="2857">
          <cell r="D2857" t="str">
            <v>Berkshire Hathaway Inc.</v>
          </cell>
          <cell r="E2857" t="str">
            <v>Water</v>
          </cell>
          <cell r="G2857">
            <v>9368</v>
          </cell>
          <cell r="H2857" t="str">
            <v>Regulated</v>
          </cell>
        </row>
        <row r="2858">
          <cell r="D2858" t="str">
            <v>MidAmerican Energy Holdings Company</v>
          </cell>
          <cell r="E2858" t="str">
            <v>Water</v>
          </cell>
          <cell r="G2858">
            <v>1064</v>
          </cell>
          <cell r="H2858" t="str">
            <v>Regulated</v>
          </cell>
        </row>
        <row r="2859">
          <cell r="D2859" t="str">
            <v>Fortistar LLC</v>
          </cell>
          <cell r="E2859" t="str">
            <v>Biomass</v>
          </cell>
          <cell r="G2859" t="str">
            <v>NA</v>
          </cell>
          <cell r="H2859" t="str">
            <v>Merchant Unregulated</v>
          </cell>
        </row>
        <row r="2860">
          <cell r="D2860" t="str">
            <v>Fortistar LLC</v>
          </cell>
          <cell r="E2860" t="str">
            <v>Biomass</v>
          </cell>
          <cell r="G2860" t="str">
            <v>NA</v>
          </cell>
          <cell r="H2860" t="str">
            <v>Merchant Unregulated</v>
          </cell>
        </row>
        <row r="2861">
          <cell r="D2861" t="str">
            <v>EIF Management, LLC</v>
          </cell>
          <cell r="E2861" t="str">
            <v>Water</v>
          </cell>
          <cell r="G2861" t="str">
            <v>NA</v>
          </cell>
          <cell r="H2861" t="str">
            <v>Merchant Unregulated</v>
          </cell>
        </row>
        <row r="2862">
          <cell r="D2862" t="str">
            <v>Fallbrook Public Utility District</v>
          </cell>
          <cell r="E2862" t="str">
            <v>Solar</v>
          </cell>
          <cell r="G2862" t="str">
            <v>NA</v>
          </cell>
          <cell r="H2862" t="str">
            <v>Merchant Unregulated</v>
          </cell>
        </row>
        <row r="2863">
          <cell r="D2863" t="str">
            <v>Hydro FS, LLC</v>
          </cell>
          <cell r="E2863" t="str">
            <v>Water</v>
          </cell>
          <cell r="G2863" t="str">
            <v>NA</v>
          </cell>
          <cell r="H2863" t="str">
            <v>Merchant Unregulated</v>
          </cell>
        </row>
        <row r="2864">
          <cell r="D2864" t="str">
            <v>Exelon Corporation</v>
          </cell>
          <cell r="E2864" t="str">
            <v>Oil</v>
          </cell>
          <cell r="G2864" t="str">
            <v>NA</v>
          </cell>
          <cell r="H2864" t="str">
            <v>Merchant Unregulated</v>
          </cell>
        </row>
        <row r="2865">
          <cell r="D2865" t="str">
            <v>Falls City City of</v>
          </cell>
          <cell r="E2865" t="str">
            <v>Gas</v>
          </cell>
          <cell r="G2865" t="str">
            <v>NA</v>
          </cell>
          <cell r="H2865" t="str">
            <v>Regulated</v>
          </cell>
        </row>
        <row r="2866">
          <cell r="D2866" t="str">
            <v>Falls Creek Hydropower LP</v>
          </cell>
          <cell r="E2866" t="str">
            <v>Water</v>
          </cell>
          <cell r="G2866" t="str">
            <v>NA</v>
          </cell>
          <cell r="H2866" t="str">
            <v>Merchant Unregulated</v>
          </cell>
        </row>
        <row r="2867">
          <cell r="D2867" t="str">
            <v>Alcoa, Inc.</v>
          </cell>
          <cell r="E2867" t="str">
            <v>Water</v>
          </cell>
          <cell r="G2867">
            <v>88470</v>
          </cell>
          <cell r="H2867" t="str">
            <v>Merchant Unregulated</v>
          </cell>
        </row>
        <row r="2868">
          <cell r="D2868" t="str">
            <v>IDACORP, Inc.</v>
          </cell>
          <cell r="E2868" t="str">
            <v>Water</v>
          </cell>
          <cell r="G2868" t="str">
            <v>NA</v>
          </cell>
          <cell r="H2868" t="str">
            <v>Merchant Unregulated</v>
          </cell>
        </row>
        <row r="2869">
          <cell r="D2869" t="str">
            <v>Environmental Energy Company</v>
          </cell>
          <cell r="E2869" t="str">
            <v>Water</v>
          </cell>
          <cell r="G2869" t="str">
            <v>NA</v>
          </cell>
          <cell r="H2869" t="str">
            <v>Merchant Unregulated</v>
          </cell>
        </row>
        <row r="2870">
          <cell r="D2870" t="str">
            <v>GDF Suez SA</v>
          </cell>
          <cell r="E2870" t="str">
            <v>Water</v>
          </cell>
          <cell r="G2870" t="str">
            <v>NA</v>
          </cell>
          <cell r="H2870" t="str">
            <v>Merchant Unregulated</v>
          </cell>
        </row>
        <row r="2871">
          <cell r="D2871" t="str">
            <v>Falmouth Town of</v>
          </cell>
          <cell r="E2871" t="str">
            <v>Wind</v>
          </cell>
          <cell r="G2871" t="str">
            <v>NA</v>
          </cell>
          <cell r="H2871" t="str">
            <v>Merchant Unregulated</v>
          </cell>
        </row>
        <row r="2872">
          <cell r="D2872" t="str">
            <v>Notus Clean Energy LLC</v>
          </cell>
          <cell r="E2872" t="str">
            <v>Wind</v>
          </cell>
          <cell r="G2872" t="str">
            <v>NA</v>
          </cell>
          <cell r="H2872" t="str">
            <v>Merchant Unregulated</v>
          </cell>
        </row>
        <row r="2873">
          <cell r="D2873" t="str">
            <v>Alaska Power &amp; Telephone Co.</v>
          </cell>
          <cell r="E2873" t="str">
            <v>Oil</v>
          </cell>
          <cell r="G2873" t="str">
            <v>NA</v>
          </cell>
          <cell r="H2873" t="str">
            <v>Merchant Unregulated</v>
          </cell>
        </row>
        <row r="2874">
          <cell r="D2874" t="str">
            <v>Alaska Energy &amp; Resources Company</v>
          </cell>
          <cell r="E2874" t="str">
            <v>Oil</v>
          </cell>
          <cell r="G2874" t="str">
            <v>NA</v>
          </cell>
          <cell r="H2874" t="str">
            <v>Merchant Unregulated</v>
          </cell>
        </row>
        <row r="2875">
          <cell r="D2875" t="str">
            <v>Pacific Power Management LLC</v>
          </cell>
          <cell r="E2875" t="str">
            <v>Solar</v>
          </cell>
          <cell r="G2875" t="str">
            <v>NA</v>
          </cell>
          <cell r="H2875" t="str">
            <v>Merchant Unregulated</v>
          </cell>
        </row>
        <row r="2876">
          <cell r="D2876" t="str">
            <v>Portland General Electric Company</v>
          </cell>
          <cell r="E2876" t="str">
            <v>Water</v>
          </cell>
          <cell r="G2876">
            <v>166808</v>
          </cell>
          <cell r="H2876" t="str">
            <v>Regulated</v>
          </cell>
        </row>
        <row r="2877">
          <cell r="D2877" t="str">
            <v>Boise Project Board of Control</v>
          </cell>
          <cell r="E2877" t="str">
            <v>Water</v>
          </cell>
          <cell r="G2877" t="str">
            <v>NA</v>
          </cell>
          <cell r="H2877" t="str">
            <v>Merchant Unregulated</v>
          </cell>
        </row>
        <row r="2878">
          <cell r="D2878" t="str">
            <v>Minnesota Municipal Power Agency</v>
          </cell>
          <cell r="E2878" t="str">
            <v>Gas</v>
          </cell>
          <cell r="G2878">
            <v>739764</v>
          </cell>
          <cell r="H2878" t="str">
            <v>Regulated</v>
          </cell>
        </row>
        <row r="2879">
          <cell r="D2879" t="str">
            <v>Farm Power Northwest LLC</v>
          </cell>
          <cell r="E2879" t="str">
            <v>Biomass</v>
          </cell>
          <cell r="G2879" t="str">
            <v>NA</v>
          </cell>
          <cell r="H2879" t="str">
            <v>Merchant Unregulated</v>
          </cell>
        </row>
        <row r="2880">
          <cell r="D2880" t="str">
            <v>Farm Power Northwest LLC</v>
          </cell>
          <cell r="E2880" t="str">
            <v>Biomass</v>
          </cell>
          <cell r="G2880" t="str">
            <v>NA</v>
          </cell>
          <cell r="H2880" t="str">
            <v>Merchant Unregulated</v>
          </cell>
        </row>
        <row r="2881">
          <cell r="D2881" t="str">
            <v>Farm Power Northwest LLC</v>
          </cell>
          <cell r="E2881" t="str">
            <v>Biomass</v>
          </cell>
          <cell r="G2881" t="str">
            <v>NA</v>
          </cell>
          <cell r="H2881" t="str">
            <v>Merchant Unregulated</v>
          </cell>
        </row>
        <row r="2882">
          <cell r="D2882" t="str">
            <v>Farmer City City of</v>
          </cell>
          <cell r="E2882" t="str">
            <v>Oil</v>
          </cell>
          <cell r="G2882" t="str">
            <v>NA</v>
          </cell>
          <cell r="H2882" t="str">
            <v>Regulated</v>
          </cell>
        </row>
        <row r="2883">
          <cell r="D2883" t="str">
            <v>Waste Management, Inc.</v>
          </cell>
          <cell r="E2883" t="str">
            <v>Biomass</v>
          </cell>
          <cell r="G2883" t="str">
            <v>NA</v>
          </cell>
          <cell r="H2883" t="str">
            <v>Merchant Unregulated</v>
          </cell>
        </row>
        <row r="2884">
          <cell r="D2884" t="str">
            <v>Iberdrola, S.A.</v>
          </cell>
          <cell r="E2884" t="str">
            <v>Wind</v>
          </cell>
          <cell r="G2884">
            <v>362004</v>
          </cell>
          <cell r="H2884" t="str">
            <v>Merchant Unregulated</v>
          </cell>
        </row>
        <row r="2885">
          <cell r="D2885" t="str">
            <v>Fala Direct Mail Group</v>
          </cell>
          <cell r="E2885" t="str">
            <v>Solar</v>
          </cell>
          <cell r="G2885" t="str">
            <v>NA</v>
          </cell>
          <cell r="H2885" t="str">
            <v>Merchant Unregulated</v>
          </cell>
        </row>
        <row r="2886">
          <cell r="D2886" t="str">
            <v>NorthWestern Corporation</v>
          </cell>
          <cell r="E2886" t="str">
            <v>Oil</v>
          </cell>
          <cell r="G2886">
            <v>-92</v>
          </cell>
          <cell r="H2886" t="str">
            <v>Regulated</v>
          </cell>
        </row>
        <row r="2887">
          <cell r="D2887" t="str">
            <v>Pepco Holdings, Inc.</v>
          </cell>
          <cell r="E2887" t="str">
            <v>Biomass</v>
          </cell>
          <cell r="G2887" t="str">
            <v>NA</v>
          </cell>
          <cell r="H2887" t="str">
            <v>Merchant Unregulated</v>
          </cell>
        </row>
        <row r="2888">
          <cell r="D2888" t="str">
            <v>Duke Energy Corporation</v>
          </cell>
          <cell r="E2888" t="str">
            <v>Gas</v>
          </cell>
          <cell r="G2888">
            <v>4270183</v>
          </cell>
          <cell r="H2888" t="str">
            <v>Regulated</v>
          </cell>
        </row>
        <row r="2889">
          <cell r="D2889" t="str">
            <v>Austin Energy</v>
          </cell>
          <cell r="E2889" t="str">
            <v>Coal</v>
          </cell>
          <cell r="G2889">
            <v>3033423</v>
          </cell>
          <cell r="H2889" t="str">
            <v>Regulated</v>
          </cell>
        </row>
        <row r="2890">
          <cell r="D2890" t="str">
            <v>Lower Colorado River Authority</v>
          </cell>
          <cell r="E2890" t="str">
            <v>Coal</v>
          </cell>
          <cell r="G2890">
            <v>5286448</v>
          </cell>
          <cell r="H2890" t="str">
            <v>Regulated</v>
          </cell>
        </row>
        <row r="2891">
          <cell r="D2891" t="str">
            <v>Fayette City of</v>
          </cell>
          <cell r="E2891" t="str">
            <v>Oil</v>
          </cell>
          <cell r="G2891" t="str">
            <v>NA</v>
          </cell>
          <cell r="H2891" t="str">
            <v>Regulated</v>
          </cell>
        </row>
        <row r="2892">
          <cell r="D2892" t="str">
            <v>South Jersey Industries, Inc.</v>
          </cell>
          <cell r="E2892" t="str">
            <v>Biomass</v>
          </cell>
          <cell r="G2892" t="str">
            <v>NA</v>
          </cell>
          <cell r="H2892" t="str">
            <v>Merchant Unregulated</v>
          </cell>
        </row>
        <row r="2893">
          <cell r="D2893" t="str">
            <v>DCO Energy LLC</v>
          </cell>
          <cell r="E2893" t="str">
            <v>Biomass</v>
          </cell>
          <cell r="G2893" t="str">
            <v>NA</v>
          </cell>
          <cell r="H2893" t="str">
            <v>Merchant Unregulated</v>
          </cell>
        </row>
        <row r="2894">
          <cell r="D2894" t="str">
            <v>Calpine Corporation</v>
          </cell>
          <cell r="E2894" t="str">
            <v>Gas</v>
          </cell>
          <cell r="G2894" t="str">
            <v>NA</v>
          </cell>
          <cell r="H2894" t="str">
            <v>Merchant Unregulated</v>
          </cell>
        </row>
        <row r="2895">
          <cell r="D2895" t="str">
            <v>NRG Energy, Inc.</v>
          </cell>
          <cell r="E2895" t="str">
            <v>Solar</v>
          </cell>
          <cell r="G2895" t="str">
            <v>NA</v>
          </cell>
          <cell r="H2895" t="str">
            <v>Merchant Unregulated</v>
          </cell>
        </row>
        <row r="2896">
          <cell r="D2896" t="str">
            <v>Federal Express Corporation</v>
          </cell>
          <cell r="E2896" t="str">
            <v>Solar</v>
          </cell>
          <cell r="G2896" t="str">
            <v>NA</v>
          </cell>
          <cell r="H2896" t="str">
            <v>Merchant Unregulated</v>
          </cell>
        </row>
        <row r="2897">
          <cell r="D2897" t="str">
            <v>Federal Express Corporation</v>
          </cell>
          <cell r="E2897" t="str">
            <v>Solar</v>
          </cell>
          <cell r="G2897" t="str">
            <v>NA</v>
          </cell>
          <cell r="H2897" t="str">
            <v>Merchant Unregulated</v>
          </cell>
        </row>
        <row r="2898">
          <cell r="D2898" t="str">
            <v>Federal Express Corporation</v>
          </cell>
          <cell r="E2898" t="str">
            <v>Solar</v>
          </cell>
          <cell r="G2898" t="str">
            <v>NA</v>
          </cell>
          <cell r="H2898" t="str">
            <v>Merchant Unregulated</v>
          </cell>
        </row>
        <row r="2899">
          <cell r="D2899" t="str">
            <v>Brookfield Renewable Energy Partners L.P.</v>
          </cell>
          <cell r="E2899" t="str">
            <v>Water</v>
          </cell>
          <cell r="G2899" t="str">
            <v>NA</v>
          </cell>
          <cell r="H2899" t="str">
            <v>Merchant Unregulated</v>
          </cell>
        </row>
        <row r="2900">
          <cell r="D2900" t="str">
            <v>Brookfield Asset Management Inc.</v>
          </cell>
          <cell r="E2900" t="str">
            <v>Water</v>
          </cell>
          <cell r="G2900" t="str">
            <v>NA</v>
          </cell>
          <cell r="H2900" t="str">
            <v>Merchant Unregulated</v>
          </cell>
        </row>
        <row r="2901">
          <cell r="D2901" t="str">
            <v>Fall River Rural Elec Coop Inc</v>
          </cell>
          <cell r="E2901" t="str">
            <v>Water</v>
          </cell>
          <cell r="G2901" t="str">
            <v>NA</v>
          </cell>
          <cell r="H2901" t="str">
            <v>Merchant Unregulated</v>
          </cell>
        </row>
        <row r="2902">
          <cell r="D2902" t="str">
            <v>CDM Hydroelectric Company</v>
          </cell>
          <cell r="E2902" t="str">
            <v>Water</v>
          </cell>
          <cell r="G2902" t="str">
            <v>NA</v>
          </cell>
          <cell r="H2902" t="str">
            <v>Merchant Unregulated</v>
          </cell>
        </row>
        <row r="2903">
          <cell r="D2903" t="str">
            <v>Enel S.p.A.</v>
          </cell>
          <cell r="E2903" t="str">
            <v>Wind</v>
          </cell>
          <cell r="G2903" t="str">
            <v>NA</v>
          </cell>
          <cell r="H2903" t="str">
            <v>Merchant Unregulated</v>
          </cell>
        </row>
        <row r="2904">
          <cell r="D2904" t="str">
            <v>Fennimore City of</v>
          </cell>
          <cell r="E2904" t="str">
            <v>Oil</v>
          </cell>
          <cell r="G2904" t="str">
            <v>NA</v>
          </cell>
          <cell r="H2904" t="str">
            <v>Regulated</v>
          </cell>
        </row>
        <row r="2905">
          <cell r="D2905" t="str">
            <v>EDF Group</v>
          </cell>
          <cell r="E2905" t="str">
            <v>Wind</v>
          </cell>
          <cell r="G2905">
            <v>751918</v>
          </cell>
          <cell r="H2905" t="str">
            <v>Merchant Unregulated</v>
          </cell>
        </row>
        <row r="2906">
          <cell r="D2906" t="str">
            <v>Otter Tail Corporation</v>
          </cell>
          <cell r="E2906" t="str">
            <v>Oil</v>
          </cell>
          <cell r="G2906">
            <v>23</v>
          </cell>
          <cell r="H2906" t="str">
            <v>Regulated</v>
          </cell>
        </row>
        <row r="2907">
          <cell r="D2907" t="str">
            <v>DTE Energy Company</v>
          </cell>
          <cell r="E2907" t="str">
            <v>Nuclear</v>
          </cell>
          <cell r="G2907">
            <v>5122292</v>
          </cell>
          <cell r="H2907" t="str">
            <v>Regulated</v>
          </cell>
        </row>
        <row r="2908">
          <cell r="D2908" t="str">
            <v>DTE Energy Company</v>
          </cell>
          <cell r="E2908" t="str">
            <v>Oil</v>
          </cell>
          <cell r="G2908">
            <v>691</v>
          </cell>
          <cell r="H2908" t="str">
            <v>Regulated</v>
          </cell>
        </row>
        <row r="2909">
          <cell r="D2909" t="str">
            <v>Rayonier Inc.</v>
          </cell>
          <cell r="E2909" t="str">
            <v>Biomass</v>
          </cell>
          <cell r="G2909">
            <v>221601</v>
          </cell>
          <cell r="H2909" t="str">
            <v>Merchant Unregulated</v>
          </cell>
        </row>
        <row r="2910">
          <cell r="D2910" t="str">
            <v>Addison Solar Farm, LLC</v>
          </cell>
          <cell r="E2910" t="str">
            <v>Solar</v>
          </cell>
          <cell r="G2910" t="str">
            <v>NA</v>
          </cell>
          <cell r="H2910" t="str">
            <v>Merchant Unregulated</v>
          </cell>
        </row>
        <row r="2911">
          <cell r="D2911" t="str">
            <v>Edison International</v>
          </cell>
          <cell r="E2911" t="str">
            <v>Wind</v>
          </cell>
          <cell r="G2911" t="str">
            <v>NA</v>
          </cell>
          <cell r="H2911" t="str">
            <v>Merchant Unregulated</v>
          </cell>
        </row>
        <row r="2912">
          <cell r="D2912" t="str">
            <v>Fey Windfarm LLC</v>
          </cell>
          <cell r="E2912" t="str">
            <v>Wind</v>
          </cell>
          <cell r="G2912" t="str">
            <v>NA</v>
          </cell>
          <cell r="H2912" t="str">
            <v>Merchant Unregulated</v>
          </cell>
        </row>
        <row r="2913">
          <cell r="D2913" t="str">
            <v>Recovery Corporation</v>
          </cell>
          <cell r="E2913" t="str">
            <v>Biomass</v>
          </cell>
          <cell r="G2913" t="str">
            <v>NA</v>
          </cell>
          <cell r="H2913" t="str">
            <v>Merchant Unregulated</v>
          </cell>
        </row>
        <row r="2914">
          <cell r="D2914" t="str">
            <v>ContourGlobal LP</v>
          </cell>
          <cell r="E2914" t="str">
            <v>Biomass</v>
          </cell>
          <cell r="G2914" t="str">
            <v>NA</v>
          </cell>
          <cell r="H2914" t="str">
            <v>Merchant Unregulated</v>
          </cell>
        </row>
        <row r="2915">
          <cell r="D2915" t="str">
            <v>New Smyrna Beach Utilities Commission</v>
          </cell>
          <cell r="E2915" t="str">
            <v>Oil</v>
          </cell>
          <cell r="G2915" t="str">
            <v>NA</v>
          </cell>
          <cell r="H2915" t="str">
            <v>Regulated</v>
          </cell>
        </row>
        <row r="2916">
          <cell r="D2916" t="str">
            <v>Brookfield Renewable Energy Partners L.P.</v>
          </cell>
          <cell r="E2916" t="str">
            <v>Water</v>
          </cell>
          <cell r="G2916" t="str">
            <v>NA</v>
          </cell>
          <cell r="H2916" t="str">
            <v>Merchant Unregulated</v>
          </cell>
        </row>
        <row r="2917">
          <cell r="D2917" t="str">
            <v>Emera Incorporated</v>
          </cell>
          <cell r="E2917" t="str">
            <v>Water</v>
          </cell>
          <cell r="G2917" t="str">
            <v>NA</v>
          </cell>
          <cell r="H2917" t="str">
            <v>Merchant Unregulated</v>
          </cell>
        </row>
        <row r="2918">
          <cell r="D2918" t="str">
            <v>Brookfield Asset Management Inc.</v>
          </cell>
          <cell r="E2918" t="str">
            <v>Water</v>
          </cell>
          <cell r="G2918" t="str">
            <v>NA</v>
          </cell>
          <cell r="H2918" t="str">
            <v>Merchant Unregulated</v>
          </cell>
        </row>
        <row r="2919">
          <cell r="D2919" t="str">
            <v>Kootenai Electric Cooperative Inc.</v>
          </cell>
          <cell r="E2919" t="str">
            <v>Biomass</v>
          </cell>
          <cell r="G2919" t="str">
            <v>NA</v>
          </cell>
          <cell r="H2919" t="str">
            <v>Merchant Unregulated</v>
          </cell>
        </row>
        <row r="2920">
          <cell r="D2920" t="str">
            <v>Los Angeles City of</v>
          </cell>
          <cell r="E2920" t="str">
            <v>Solar</v>
          </cell>
          <cell r="G2920" t="str">
            <v>NA</v>
          </cell>
          <cell r="H2920" t="str">
            <v>Merchant Unregulated</v>
          </cell>
        </row>
        <row r="2921">
          <cell r="D2921" t="str">
            <v>Finch Paper Holdings, LLC</v>
          </cell>
          <cell r="E2921" t="str">
            <v>Oil</v>
          </cell>
          <cell r="G2921">
            <v>143509</v>
          </cell>
          <cell r="H2921" t="str">
            <v>Merchant Unregulated</v>
          </cell>
        </row>
        <row r="2922">
          <cell r="D2922" t="str">
            <v>Finley BioEnergy LLC</v>
          </cell>
          <cell r="E2922" t="str">
            <v>Biomass</v>
          </cell>
          <cell r="G2922" t="str">
            <v>NA</v>
          </cell>
          <cell r="H2922" t="str">
            <v>Merchant Unregulated</v>
          </cell>
        </row>
        <row r="2923">
          <cell r="D2923" t="str">
            <v>Cook Inlet Region, Incorporated</v>
          </cell>
          <cell r="E2923" t="str">
            <v>Wind</v>
          </cell>
          <cell r="G2923" t="str">
            <v>NA</v>
          </cell>
          <cell r="H2923" t="str">
            <v>Merchant Unregulated</v>
          </cell>
        </row>
        <row r="2924">
          <cell r="D2924" t="str">
            <v>Fiscalini Properties, L.P.</v>
          </cell>
          <cell r="E2924" t="str">
            <v>Biomass</v>
          </cell>
          <cell r="G2924" t="str">
            <v>NA</v>
          </cell>
          <cell r="H2924" t="str">
            <v>Merchant Unregulated</v>
          </cell>
        </row>
        <row r="2925">
          <cell r="D2925" t="str">
            <v>Berkshire Hathaway Inc.</v>
          </cell>
          <cell r="E2925" t="str">
            <v>Water</v>
          </cell>
          <cell r="G2925">
            <v>38460</v>
          </cell>
          <cell r="H2925" t="str">
            <v>Regulated</v>
          </cell>
        </row>
        <row r="2926">
          <cell r="D2926" t="str">
            <v>MidAmerican Energy Holdings Company</v>
          </cell>
          <cell r="E2926" t="str">
            <v>Water</v>
          </cell>
          <cell r="G2926">
            <v>4369</v>
          </cell>
          <cell r="H2926" t="str">
            <v>Regulated</v>
          </cell>
        </row>
        <row r="2927">
          <cell r="D2927" t="str">
            <v>Yuba County Water Agency</v>
          </cell>
          <cell r="E2927" t="str">
            <v>Water</v>
          </cell>
          <cell r="G2927" t="str">
            <v>NA</v>
          </cell>
          <cell r="H2927" t="str">
            <v>Merchant Unregulated</v>
          </cell>
        </row>
        <row r="2928">
          <cell r="D2928" t="str">
            <v>PPL Corporation</v>
          </cell>
          <cell r="E2928" t="str">
            <v>Oil</v>
          </cell>
          <cell r="G2928" t="str">
            <v>NA</v>
          </cell>
          <cell r="H2928" t="str">
            <v>Merchant Unregulated</v>
          </cell>
        </row>
        <row r="2929">
          <cell r="D2929" t="str">
            <v>Fishers Island Electric Corp</v>
          </cell>
          <cell r="E2929" t="str">
            <v>Oil</v>
          </cell>
          <cell r="G2929" t="str">
            <v>NA</v>
          </cell>
          <cell r="H2929" t="str">
            <v>Merchant Unregulated</v>
          </cell>
        </row>
        <row r="2930">
          <cell r="D2930" t="str">
            <v>Fishers Island Utility Co.</v>
          </cell>
          <cell r="E2930" t="str">
            <v>Oil</v>
          </cell>
          <cell r="G2930" t="str">
            <v>NA</v>
          </cell>
          <cell r="H2930" t="str">
            <v>Merchant Unregulated</v>
          </cell>
        </row>
        <row r="2931">
          <cell r="D2931" t="str">
            <v>Duke Energy Corporation</v>
          </cell>
          <cell r="E2931" t="str">
            <v>Water</v>
          </cell>
          <cell r="G2931">
            <v>91594</v>
          </cell>
          <cell r="H2931" t="str">
            <v>Regulated</v>
          </cell>
        </row>
        <row r="2932">
          <cell r="D2932" t="str">
            <v>Edison International</v>
          </cell>
          <cell r="E2932" t="str">
            <v>Oil</v>
          </cell>
          <cell r="G2932">
            <v>375</v>
          </cell>
          <cell r="H2932" t="str">
            <v>Merchant Unregulated</v>
          </cell>
        </row>
        <row r="2933">
          <cell r="D2933" t="str">
            <v>MGE Energy, Inc.</v>
          </cell>
          <cell r="E2933" t="str">
            <v>Gas</v>
          </cell>
          <cell r="G2933">
            <v>4138</v>
          </cell>
          <cell r="H2933" t="str">
            <v>Regulated</v>
          </cell>
        </row>
        <row r="2934">
          <cell r="D2934" t="str">
            <v>Waste Management, Inc.</v>
          </cell>
          <cell r="E2934" t="str">
            <v>Biomass</v>
          </cell>
          <cell r="G2934" t="str">
            <v>NA</v>
          </cell>
          <cell r="H2934" t="str">
            <v>Merchant Unregulated</v>
          </cell>
        </row>
        <row r="2935">
          <cell r="D2935" t="str">
            <v>Arkansas Electric Cooperative Corp.</v>
          </cell>
          <cell r="E2935" t="str">
            <v>Gas</v>
          </cell>
          <cell r="G2935">
            <v>114459</v>
          </cell>
          <cell r="H2935" t="str">
            <v>Merchant Unregulated</v>
          </cell>
        </row>
        <row r="2936">
          <cell r="D2936" t="str">
            <v>CMS Energy Corporation</v>
          </cell>
          <cell r="E2936" t="str">
            <v>Water</v>
          </cell>
          <cell r="G2936">
            <v>21525</v>
          </cell>
          <cell r="H2936" t="str">
            <v>Regulated</v>
          </cell>
        </row>
        <row r="2937">
          <cell r="D2937" t="str">
            <v>Brookfield Renewable Energy Partners L.P.</v>
          </cell>
          <cell r="E2937" t="str">
            <v>Water</v>
          </cell>
          <cell r="G2937" t="str">
            <v>NA</v>
          </cell>
          <cell r="H2937" t="str">
            <v>Merchant Unregulated</v>
          </cell>
        </row>
        <row r="2938">
          <cell r="D2938" t="str">
            <v>Brookfield Asset Management Inc.</v>
          </cell>
          <cell r="E2938" t="str">
            <v>Water</v>
          </cell>
          <cell r="G2938" t="str">
            <v>NA</v>
          </cell>
          <cell r="H2938" t="str">
            <v>Merchant Unregulated</v>
          </cell>
        </row>
        <row r="2939">
          <cell r="D2939" t="str">
            <v>Waste Management, Inc.</v>
          </cell>
          <cell r="E2939" t="str">
            <v>Biomass</v>
          </cell>
          <cell r="G2939" t="str">
            <v>NA</v>
          </cell>
          <cell r="H2939" t="str">
            <v>Merchant Unregulated</v>
          </cell>
        </row>
        <row r="2940">
          <cell r="D2940" t="str">
            <v>PG&amp;E Corporation</v>
          </cell>
          <cell r="E2940" t="str">
            <v>Solar</v>
          </cell>
          <cell r="G2940">
            <v>29948</v>
          </cell>
          <cell r="H2940" t="str">
            <v>Regulated</v>
          </cell>
        </row>
        <row r="2941">
          <cell r="D2941" t="str">
            <v>Dairyland Power Co-op</v>
          </cell>
          <cell r="E2941" t="str">
            <v>Biomass</v>
          </cell>
          <cell r="G2941" t="str">
            <v>NA</v>
          </cell>
          <cell r="H2941" t="str">
            <v>Merchant Unregulated</v>
          </cell>
        </row>
        <row r="2942">
          <cell r="D2942" t="str">
            <v>Farmington City of MO</v>
          </cell>
          <cell r="E2942" t="str">
            <v>Oil</v>
          </cell>
          <cell r="G2942" t="str">
            <v>NA</v>
          </cell>
          <cell r="H2942" t="str">
            <v>Regulated</v>
          </cell>
        </row>
        <row r="2943">
          <cell r="D2943" t="str">
            <v>Farmington City of MO</v>
          </cell>
          <cell r="E2943" t="str">
            <v>Oil</v>
          </cell>
          <cell r="G2943" t="str">
            <v>NA</v>
          </cell>
          <cell r="H2943" t="str">
            <v>Regulated</v>
          </cell>
        </row>
        <row r="2944">
          <cell r="D2944" t="str">
            <v>Farmington City of MO</v>
          </cell>
          <cell r="E2944" t="str">
            <v>Oil</v>
          </cell>
          <cell r="G2944" t="str">
            <v>NA</v>
          </cell>
          <cell r="H2944" t="str">
            <v>Regulated</v>
          </cell>
        </row>
        <row r="2945">
          <cell r="D2945" t="str">
            <v>Farmington City of MO</v>
          </cell>
          <cell r="E2945" t="str">
            <v>Oil</v>
          </cell>
          <cell r="G2945" t="str">
            <v>NA</v>
          </cell>
          <cell r="H2945" t="str">
            <v>Regulated</v>
          </cell>
        </row>
        <row r="2946">
          <cell r="D2946" t="str">
            <v>Pinnacle West Capital Corporation</v>
          </cell>
          <cell r="E2946" t="str">
            <v>Solar</v>
          </cell>
          <cell r="G2946">
            <v>32</v>
          </cell>
          <cell r="H2946" t="str">
            <v>Regulated</v>
          </cell>
        </row>
        <row r="2947">
          <cell r="D2947" t="str">
            <v>Flagstaff City of</v>
          </cell>
          <cell r="E2947" t="str">
            <v>Biomass</v>
          </cell>
          <cell r="G2947" t="str">
            <v>NA</v>
          </cell>
          <cell r="H2947" t="str">
            <v>Merchant Unregulated</v>
          </cell>
        </row>
        <row r="2948">
          <cell r="D2948" t="str">
            <v>Xcel Energy Inc.</v>
          </cell>
          <cell r="E2948" t="str">
            <v>Gas</v>
          </cell>
          <cell r="G2948">
            <v>1522</v>
          </cell>
          <cell r="H2948" t="str">
            <v>Regulated</v>
          </cell>
        </row>
        <row r="2949">
          <cell r="D2949" t="str">
            <v>Renewable World Energies, LLC</v>
          </cell>
          <cell r="E2949" t="str">
            <v>Water</v>
          </cell>
          <cell r="G2949" t="str">
            <v>NA</v>
          </cell>
          <cell r="H2949" t="str">
            <v>Merchant Unregulated</v>
          </cell>
        </row>
        <row r="2950">
          <cell r="D2950" t="str">
            <v>Renewable World Energies, LLC</v>
          </cell>
          <cell r="E2950" t="str">
            <v>Water</v>
          </cell>
          <cell r="G2950" t="str">
            <v>NA</v>
          </cell>
          <cell r="H2950" t="str">
            <v>Merchant Unregulated</v>
          </cell>
        </row>
        <row r="2951">
          <cell r="D2951" t="str">
            <v>Dairyland Power Co-op</v>
          </cell>
          <cell r="E2951" t="str">
            <v>Water</v>
          </cell>
          <cell r="G2951" t="str">
            <v>NA</v>
          </cell>
          <cell r="H2951" t="str">
            <v>Merchant Unregulated</v>
          </cell>
        </row>
        <row r="2952">
          <cell r="D2952" t="str">
            <v>Flambeau River Papers LLC</v>
          </cell>
          <cell r="E2952" t="str">
            <v>Biomass</v>
          </cell>
          <cell r="G2952" t="str">
            <v>NA</v>
          </cell>
          <cell r="H2952" t="str">
            <v>Merchant Unregulated</v>
          </cell>
        </row>
        <row r="2953">
          <cell r="D2953" t="str">
            <v>United States Government</v>
          </cell>
          <cell r="E2953" t="str">
            <v>Water</v>
          </cell>
          <cell r="G2953" t="str">
            <v>NA</v>
          </cell>
          <cell r="H2953" t="str">
            <v>Merchant Unregulated</v>
          </cell>
        </row>
        <row r="2954">
          <cell r="D2954" t="str">
            <v>Exelon Corporation</v>
          </cell>
          <cell r="E2954" t="str">
            <v>Solar</v>
          </cell>
          <cell r="G2954" t="str">
            <v>NA</v>
          </cell>
          <cell r="H2954" t="str">
            <v>Merchant Unregulated</v>
          </cell>
        </row>
        <row r="2955">
          <cell r="D2955" t="str">
            <v>Sempra Energy</v>
          </cell>
          <cell r="E2955" t="str">
            <v>Wind</v>
          </cell>
          <cell r="G2955">
            <v>101908</v>
          </cell>
          <cell r="H2955" t="str">
            <v>Merchant Unregulated</v>
          </cell>
        </row>
        <row r="2956">
          <cell r="D2956" t="str">
            <v>BP plc</v>
          </cell>
          <cell r="E2956" t="str">
            <v>Wind</v>
          </cell>
          <cell r="G2956">
            <v>101908</v>
          </cell>
          <cell r="H2956" t="str">
            <v>Merchant Unregulated</v>
          </cell>
        </row>
        <row r="2957">
          <cell r="D2957" t="str">
            <v>BP plc</v>
          </cell>
          <cell r="E2957" t="str">
            <v>Wind</v>
          </cell>
          <cell r="G2957">
            <v>161627</v>
          </cell>
          <cell r="H2957" t="str">
            <v>Merchant Unregulated</v>
          </cell>
        </row>
        <row r="2958">
          <cell r="D2958" t="str">
            <v>Westar Energy, Inc.</v>
          </cell>
          <cell r="E2958" t="str">
            <v>Wind</v>
          </cell>
          <cell r="G2958">
            <v>143723</v>
          </cell>
          <cell r="H2958" t="str">
            <v>Regulated</v>
          </cell>
        </row>
        <row r="2959">
          <cell r="D2959" t="str">
            <v>Brookfield Renewable Energy Partners L.P.</v>
          </cell>
          <cell r="E2959" t="str">
            <v>Water</v>
          </cell>
          <cell r="G2959" t="str">
            <v>NA</v>
          </cell>
          <cell r="H2959" t="str">
            <v>Merchant Unregulated</v>
          </cell>
        </row>
        <row r="2960">
          <cell r="D2960" t="str">
            <v>Brookfield Asset Management Inc.</v>
          </cell>
          <cell r="E2960" t="str">
            <v>Water</v>
          </cell>
          <cell r="G2960" t="str">
            <v>NA</v>
          </cell>
          <cell r="H2960" t="str">
            <v>Merchant Unregulated</v>
          </cell>
        </row>
        <row r="2961">
          <cell r="D2961" t="str">
            <v>Corporación Gestamp</v>
          </cell>
          <cell r="E2961" t="str">
            <v>Wind</v>
          </cell>
          <cell r="G2961">
            <v>195592</v>
          </cell>
          <cell r="H2961" t="str">
            <v>Merchant Unregulated</v>
          </cell>
        </row>
        <row r="2962">
          <cell r="D2962" t="str">
            <v>Banco Santander SA</v>
          </cell>
          <cell r="E2962" t="str">
            <v>Wind</v>
          </cell>
          <cell r="G2962">
            <v>40062</v>
          </cell>
          <cell r="H2962" t="str">
            <v>Merchant Unregulated</v>
          </cell>
        </row>
        <row r="2963">
          <cell r="D2963" t="str">
            <v>Flathead Electric Cooperative, Inc.</v>
          </cell>
          <cell r="E2963" t="str">
            <v>Biomass</v>
          </cell>
          <cell r="G2963" t="str">
            <v>NA</v>
          </cell>
          <cell r="H2963" t="str">
            <v>Merchant Unregulated</v>
          </cell>
        </row>
        <row r="2964">
          <cell r="D2964" t="str">
            <v>United States Government</v>
          </cell>
          <cell r="E2964" t="str">
            <v>Water</v>
          </cell>
          <cell r="G2964">
            <v>219799</v>
          </cell>
          <cell r="H2964" t="str">
            <v>Merchant Unregulated</v>
          </cell>
        </row>
        <row r="2965">
          <cell r="D2965" t="str">
            <v>United States Government</v>
          </cell>
          <cell r="E2965" t="str">
            <v>Water</v>
          </cell>
          <cell r="G2965">
            <v>39480</v>
          </cell>
          <cell r="H2965" t="str">
            <v>Merchant Unregulated</v>
          </cell>
        </row>
        <row r="2966">
          <cell r="D2966" t="str">
            <v>Truckee Meadows Water Authority</v>
          </cell>
          <cell r="E2966" t="str">
            <v>Water</v>
          </cell>
          <cell r="G2966" t="str">
            <v>NA</v>
          </cell>
          <cell r="H2966" t="str">
            <v>Merchant Unregulated</v>
          </cell>
        </row>
        <row r="2967">
          <cell r="D2967" t="str">
            <v>Consolidated Edison, Inc.</v>
          </cell>
          <cell r="E2967" t="str">
            <v>Solar</v>
          </cell>
          <cell r="G2967" t="str">
            <v>NA</v>
          </cell>
          <cell r="H2967" t="str">
            <v>Merchant Unregulated</v>
          </cell>
        </row>
        <row r="2968">
          <cell r="D2968" t="str">
            <v>Exelon Corporation</v>
          </cell>
          <cell r="E2968" t="str">
            <v>Solar</v>
          </cell>
          <cell r="G2968" t="str">
            <v>NA</v>
          </cell>
          <cell r="H2968" t="str">
            <v>Merchant Unregulated</v>
          </cell>
        </row>
        <row r="2969">
          <cell r="D2969" t="str">
            <v>Arkansas Electric Cooperative Corp.</v>
          </cell>
          <cell r="E2969" t="str">
            <v>Coal</v>
          </cell>
          <cell r="G2969">
            <v>1895550</v>
          </cell>
          <cell r="H2969" t="str">
            <v>Regulated</v>
          </cell>
        </row>
        <row r="2970">
          <cell r="D2970" t="str">
            <v>American Electric Power Company, Inc.</v>
          </cell>
          <cell r="E2970" t="str">
            <v>Coal</v>
          </cell>
          <cell r="G2970">
            <v>1895550</v>
          </cell>
          <cell r="H2970" t="str">
            <v>Regulated</v>
          </cell>
        </row>
        <row r="2971">
          <cell r="D2971" t="str">
            <v>Board of County Commissioners of Granite</v>
          </cell>
          <cell r="E2971" t="str">
            <v>Water</v>
          </cell>
          <cell r="G2971" t="str">
            <v>NA</v>
          </cell>
          <cell r="H2971" t="str">
            <v>Merchant Unregulated</v>
          </cell>
        </row>
        <row r="2972">
          <cell r="D2972" t="str">
            <v>Southern Company</v>
          </cell>
          <cell r="E2972" t="str">
            <v>Water</v>
          </cell>
          <cell r="G2972">
            <v>18177</v>
          </cell>
          <cell r="H2972" t="str">
            <v>Regulated</v>
          </cell>
        </row>
        <row r="2973">
          <cell r="D2973" t="str">
            <v>Weyerhaeuser Company</v>
          </cell>
          <cell r="E2973" t="str">
            <v>Biomass</v>
          </cell>
          <cell r="G2973" t="str">
            <v>NA</v>
          </cell>
          <cell r="H2973" t="str">
            <v>Merchant Unregulated</v>
          </cell>
        </row>
        <row r="2974">
          <cell r="D2974" t="str">
            <v>Eagle Rock Energy Partners, L.P.</v>
          </cell>
          <cell r="E2974" t="str">
            <v>Gas</v>
          </cell>
          <cell r="G2974" t="str">
            <v>NA</v>
          </cell>
          <cell r="H2974" t="str">
            <v>Merchant Unregulated</v>
          </cell>
        </row>
        <row r="2975">
          <cell r="D2975" t="str">
            <v>Eagle Rock Energy Partners, L.P.</v>
          </cell>
          <cell r="E2975" t="str">
            <v>Gas</v>
          </cell>
          <cell r="G2975" t="str">
            <v>NA</v>
          </cell>
          <cell r="H2975" t="str">
            <v>Merchant Unregulated</v>
          </cell>
        </row>
        <row r="2976">
          <cell r="D2976" t="str">
            <v>Flora City of</v>
          </cell>
          <cell r="E2976" t="str">
            <v>Oil</v>
          </cell>
          <cell r="G2976" t="str">
            <v>NA</v>
          </cell>
          <cell r="H2976" t="str">
            <v>Regulated</v>
          </cell>
        </row>
        <row r="2977">
          <cell r="D2977" t="str">
            <v>Flora City of</v>
          </cell>
          <cell r="E2977" t="str">
            <v>Oil</v>
          </cell>
          <cell r="G2977" t="str">
            <v>NA</v>
          </cell>
          <cell r="H2977" t="str">
            <v>Regulated</v>
          </cell>
        </row>
        <row r="2978">
          <cell r="D2978" t="str">
            <v>Omya Inc.</v>
          </cell>
          <cell r="E2978" t="str">
            <v>Oil</v>
          </cell>
          <cell r="G2978" t="str">
            <v>NA</v>
          </cell>
          <cell r="H2978" t="str">
            <v>Merchant Unregulated</v>
          </cell>
        </row>
        <row r="2979">
          <cell r="D2979" t="str">
            <v>Navitas Energy, Inc.</v>
          </cell>
          <cell r="E2979" t="str">
            <v>Wind</v>
          </cell>
          <cell r="G2979" t="str">
            <v>NA</v>
          </cell>
          <cell r="H2979" t="str">
            <v>Merchant Unregulated</v>
          </cell>
        </row>
        <row r="2980">
          <cell r="D2980" t="str">
            <v>Gamesa Corporacion Tecnologica S.A.</v>
          </cell>
          <cell r="E2980" t="str">
            <v>Wind</v>
          </cell>
          <cell r="G2980" t="str">
            <v>NA</v>
          </cell>
          <cell r="H2980" t="str">
            <v>Merchant Unregulated</v>
          </cell>
        </row>
        <row r="2981">
          <cell r="D2981" t="str">
            <v>Enel S.p.A.</v>
          </cell>
          <cell r="E2981" t="str">
            <v>Wind</v>
          </cell>
          <cell r="G2981" t="str">
            <v>NA</v>
          </cell>
          <cell r="H2981" t="str">
            <v>Merchant Unregulated</v>
          </cell>
        </row>
        <row r="2982">
          <cell r="D2982" t="str">
            <v>Rock-Tenn Co</v>
          </cell>
          <cell r="E2982" t="str">
            <v>Coal</v>
          </cell>
          <cell r="G2982">
            <v>562433</v>
          </cell>
          <cell r="H2982" t="str">
            <v>Merchant Unregulated</v>
          </cell>
        </row>
        <row r="2983">
          <cell r="D2983" t="str">
            <v>Florida Gulf Coast University</v>
          </cell>
          <cell r="E2983" t="str">
            <v>Solar</v>
          </cell>
          <cell r="G2983" t="str">
            <v>NA</v>
          </cell>
          <cell r="H2983" t="str">
            <v>Merchant Unregulated</v>
          </cell>
        </row>
        <row r="2984">
          <cell r="D2984" t="str">
            <v>Citrus World Inc</v>
          </cell>
          <cell r="E2984" t="str">
            <v>Gas</v>
          </cell>
          <cell r="G2984" t="str">
            <v>NA</v>
          </cell>
          <cell r="H2984" t="str">
            <v>Merchant Unregulated</v>
          </cell>
        </row>
        <row r="2985">
          <cell r="D2985" t="str">
            <v>Algonquin Power &amp; Utilities Corp.</v>
          </cell>
          <cell r="E2985" t="str">
            <v>Oil</v>
          </cell>
          <cell r="G2985" t="str">
            <v>NA</v>
          </cell>
          <cell r="H2985" t="str">
            <v>Merchant Unregulated</v>
          </cell>
        </row>
        <row r="2986">
          <cell r="D2986" t="str">
            <v>Emera Incorporated</v>
          </cell>
          <cell r="E2986" t="str">
            <v>Oil</v>
          </cell>
          <cell r="G2986" t="str">
            <v>NA</v>
          </cell>
          <cell r="H2986" t="str">
            <v>Merchant Unregulated</v>
          </cell>
        </row>
        <row r="2987">
          <cell r="D2987" t="str">
            <v>Iberdrola, S.A.</v>
          </cell>
          <cell r="E2987" t="str">
            <v>Wind</v>
          </cell>
          <cell r="G2987" t="str">
            <v>NA</v>
          </cell>
          <cell r="H2987" t="str">
            <v>Merchant Unregulated</v>
          </cell>
        </row>
        <row r="2988">
          <cell r="D2988" t="str">
            <v>FMC Corp</v>
          </cell>
          <cell r="E2988" t="str">
            <v>Coal</v>
          </cell>
          <cell r="G2988" t="str">
            <v>NA</v>
          </cell>
          <cell r="H2988" t="str">
            <v>Merchant Unregulated</v>
          </cell>
        </row>
        <row r="2989">
          <cell r="D2989" t="str">
            <v>Ouzinkie City of</v>
          </cell>
          <cell r="E2989" t="str">
            <v>Water</v>
          </cell>
          <cell r="G2989" t="str">
            <v>NA</v>
          </cell>
          <cell r="H2989" t="str">
            <v>Regulated</v>
          </cell>
        </row>
        <row r="2990">
          <cell r="D2990" t="str">
            <v>United States Government</v>
          </cell>
          <cell r="E2990" t="str">
            <v>Water</v>
          </cell>
          <cell r="G2990">
            <v>465842</v>
          </cell>
          <cell r="H2990" t="str">
            <v>Merchant Unregulated</v>
          </cell>
        </row>
        <row r="2991">
          <cell r="D2991" t="str">
            <v>Intel Corporation</v>
          </cell>
          <cell r="E2991" t="str">
            <v>Solar</v>
          </cell>
          <cell r="G2991" t="str">
            <v>NA</v>
          </cell>
          <cell r="H2991" t="str">
            <v>Merchant Unregulated</v>
          </cell>
        </row>
        <row r="2992">
          <cell r="D2992" t="str">
            <v>ALLETE, Inc.</v>
          </cell>
          <cell r="E2992" t="str">
            <v>Water</v>
          </cell>
          <cell r="G2992">
            <v>0</v>
          </cell>
          <cell r="H2992" t="str">
            <v>Regulated</v>
          </cell>
        </row>
        <row r="2993">
          <cell r="D2993" t="str">
            <v>Edison International</v>
          </cell>
          <cell r="E2993" t="str">
            <v>Water</v>
          </cell>
          <cell r="G2993">
            <v>5227</v>
          </cell>
          <cell r="H2993" t="str">
            <v>Regulated</v>
          </cell>
        </row>
        <row r="2994">
          <cell r="D2994" t="str">
            <v>SunEdison, Inc.</v>
          </cell>
          <cell r="E2994" t="str">
            <v>Solar</v>
          </cell>
          <cell r="G2994" t="str">
            <v>NA</v>
          </cell>
          <cell r="H2994" t="str">
            <v>Merchant Unregulated</v>
          </cell>
        </row>
        <row r="2995">
          <cell r="D2995" t="str">
            <v>Tennessee Valley Authority</v>
          </cell>
          <cell r="E2995" t="str">
            <v>Water</v>
          </cell>
          <cell r="G2995">
            <v>773465</v>
          </cell>
          <cell r="H2995" t="str">
            <v>Merchant Unregulated</v>
          </cell>
        </row>
        <row r="2996">
          <cell r="D2996" t="str">
            <v>Pacific Power Management LLC</v>
          </cell>
          <cell r="E2996" t="str">
            <v>Solar</v>
          </cell>
          <cell r="G2996" t="str">
            <v>NA</v>
          </cell>
          <cell r="H2996" t="str">
            <v>Merchant Unregulated</v>
          </cell>
        </row>
        <row r="2997">
          <cell r="D2997" t="str">
            <v>Exelon Corporation</v>
          </cell>
          <cell r="E2997" t="str">
            <v>Solar</v>
          </cell>
          <cell r="G2997" t="str">
            <v>NA</v>
          </cell>
          <cell r="H2997" t="str">
            <v>Merchant Unregulated</v>
          </cell>
        </row>
        <row r="2998">
          <cell r="D2998" t="str">
            <v>United States Government</v>
          </cell>
          <cell r="E2998" t="str">
            <v>Water</v>
          </cell>
          <cell r="G2998" t="str">
            <v>NA</v>
          </cell>
          <cell r="H2998" t="str">
            <v>Merchant Unregulated</v>
          </cell>
        </row>
        <row r="2999">
          <cell r="D2999" t="str">
            <v>Food Lion, LLC</v>
          </cell>
          <cell r="E2999" t="str">
            <v>Oil</v>
          </cell>
          <cell r="G2999" t="str">
            <v>NA</v>
          </cell>
          <cell r="H2999" t="str">
            <v>Merchant Unregulated</v>
          </cell>
        </row>
        <row r="3000">
          <cell r="D3000" t="str">
            <v>Food Lion, LLC</v>
          </cell>
          <cell r="E3000" t="str">
            <v>Oil</v>
          </cell>
          <cell r="G3000" t="str">
            <v>NA</v>
          </cell>
          <cell r="H3000" t="str">
            <v>Merchant Unregulated</v>
          </cell>
        </row>
        <row r="3001">
          <cell r="D3001" t="str">
            <v>Duke Energy Corporation</v>
          </cell>
          <cell r="E3001" t="str">
            <v>Solar</v>
          </cell>
          <cell r="G3001" t="str">
            <v>NA</v>
          </cell>
          <cell r="H3001" t="str">
            <v>Regulated</v>
          </cell>
        </row>
        <row r="3002">
          <cell r="D3002" t="str">
            <v>CMS Energy Corporation</v>
          </cell>
          <cell r="E3002" t="str">
            <v>Water</v>
          </cell>
          <cell r="G3002">
            <v>25755</v>
          </cell>
          <cell r="H3002" t="str">
            <v>Regulated</v>
          </cell>
        </row>
        <row r="3003">
          <cell r="D3003" t="str">
            <v>Berkshire Hathaway Inc.</v>
          </cell>
          <cell r="E3003" t="str">
            <v>Wind</v>
          </cell>
          <cell r="G3003">
            <v>76449</v>
          </cell>
          <cell r="H3003" t="str">
            <v>Regulated</v>
          </cell>
        </row>
        <row r="3004">
          <cell r="D3004" t="str">
            <v>MidAmerican Energy Holdings Company</v>
          </cell>
          <cell r="E3004" t="str">
            <v>Wind</v>
          </cell>
          <cell r="G3004">
            <v>8688</v>
          </cell>
          <cell r="H3004" t="str">
            <v>Regulated</v>
          </cell>
        </row>
        <row r="3005">
          <cell r="D3005" t="str">
            <v>Eugene City of</v>
          </cell>
          <cell r="E3005" t="str">
            <v>Wind</v>
          </cell>
          <cell r="G3005">
            <v>22919</v>
          </cell>
          <cell r="H3005" t="str">
            <v>Regulated</v>
          </cell>
        </row>
        <row r="3006">
          <cell r="D3006" t="str">
            <v>Global Infrastructure Management, LLC</v>
          </cell>
          <cell r="E3006" t="str">
            <v>Wind</v>
          </cell>
          <cell r="G3006" t="str">
            <v>NA</v>
          </cell>
          <cell r="H3006" t="str">
            <v>Merchant Unregulated</v>
          </cell>
        </row>
        <row r="3007">
          <cell r="D3007" t="str">
            <v>ArcLight Capital Holdings, LLC</v>
          </cell>
          <cell r="E3007" t="str">
            <v>Wind</v>
          </cell>
          <cell r="G3007" t="str">
            <v>NA</v>
          </cell>
          <cell r="H3007" t="str">
            <v>Merchant Unregulated</v>
          </cell>
        </row>
        <row r="3008">
          <cell r="D3008" t="str">
            <v>Global Infrastructure Management, LLC</v>
          </cell>
          <cell r="E3008" t="str">
            <v>Wind</v>
          </cell>
          <cell r="G3008" t="str">
            <v>NA</v>
          </cell>
          <cell r="H3008" t="str">
            <v>Merchant Unregulated</v>
          </cell>
        </row>
        <row r="3009">
          <cell r="D3009" t="str">
            <v>ArcLight Capital Holdings, LLC</v>
          </cell>
          <cell r="E3009" t="str">
            <v>Wind</v>
          </cell>
          <cell r="G3009" t="str">
            <v>NA</v>
          </cell>
          <cell r="H3009" t="str">
            <v>Merchant Unregulated</v>
          </cell>
        </row>
        <row r="3010">
          <cell r="D3010" t="str">
            <v>ArcLight Capital Holdings, LLC</v>
          </cell>
          <cell r="E3010" t="str">
            <v>Wind</v>
          </cell>
          <cell r="G3010" t="str">
            <v>NA</v>
          </cell>
          <cell r="H3010" t="str">
            <v>Merchant Unregulated</v>
          </cell>
        </row>
        <row r="3011">
          <cell r="D3011" t="str">
            <v>Global Infrastructure Management, LLC</v>
          </cell>
          <cell r="E3011" t="str">
            <v>Wind</v>
          </cell>
          <cell r="G3011" t="str">
            <v>NA</v>
          </cell>
          <cell r="H3011" t="str">
            <v>Merchant Unregulated</v>
          </cell>
        </row>
        <row r="3012">
          <cell r="D3012" t="str">
            <v>Los Angeles Department of Water and Power</v>
          </cell>
          <cell r="E3012" t="str">
            <v>Water</v>
          </cell>
          <cell r="G3012" t="str">
            <v>NA</v>
          </cell>
          <cell r="H3012" t="str">
            <v>Regulated</v>
          </cell>
        </row>
        <row r="3013">
          <cell r="D3013" t="str">
            <v>Metropolitan Water District of Southern California</v>
          </cell>
          <cell r="E3013" t="str">
            <v>Water</v>
          </cell>
          <cell r="G3013" t="str">
            <v>NA</v>
          </cell>
          <cell r="H3013" t="str">
            <v>Merchant Unregulated</v>
          </cell>
        </row>
        <row r="3014">
          <cell r="D3014" t="str">
            <v>Denver City &amp; County of</v>
          </cell>
          <cell r="E3014" t="str">
            <v>Water</v>
          </cell>
          <cell r="G3014" t="str">
            <v>NA</v>
          </cell>
          <cell r="H3014" t="str">
            <v>Merchant Unregulated</v>
          </cell>
        </row>
        <row r="3015">
          <cell r="D3015" t="str">
            <v>Pinnacle West Capital Corporation</v>
          </cell>
          <cell r="E3015" t="str">
            <v>Solar</v>
          </cell>
          <cell r="G3015" t="str">
            <v>NA</v>
          </cell>
          <cell r="H3015" t="str">
            <v>Regulated</v>
          </cell>
        </row>
        <row r="3016">
          <cell r="D3016" t="str">
            <v>Forbes Park LLC</v>
          </cell>
          <cell r="E3016" t="str">
            <v>Wind</v>
          </cell>
          <cell r="G3016" t="str">
            <v>NA</v>
          </cell>
          <cell r="H3016" t="str">
            <v>Merchant Unregulated</v>
          </cell>
        </row>
        <row r="3017">
          <cell r="D3017" t="str">
            <v>South Feather Water &amp; Power Agency</v>
          </cell>
          <cell r="E3017" t="str">
            <v>Water</v>
          </cell>
          <cell r="G3017" t="str">
            <v>NA</v>
          </cell>
          <cell r="H3017" t="str">
            <v>Merchant Unregulated</v>
          </cell>
        </row>
        <row r="3018">
          <cell r="D3018" t="str">
            <v>Ford Hydro Ltd Partnership</v>
          </cell>
          <cell r="E3018" t="str">
            <v>Water</v>
          </cell>
          <cell r="G3018" t="str">
            <v>NA</v>
          </cell>
          <cell r="H3018" t="str">
            <v>Merchant Unregulated</v>
          </cell>
        </row>
        <row r="3019">
          <cell r="D3019" t="str">
            <v>FPOC, LLC</v>
          </cell>
          <cell r="E3019" t="str">
            <v>Solar</v>
          </cell>
          <cell r="G3019" t="str">
            <v>NA</v>
          </cell>
          <cell r="H3019" t="str">
            <v>Merchant Unregulated</v>
          </cell>
        </row>
        <row r="3020">
          <cell r="D3020" t="str">
            <v>University of New Mexico</v>
          </cell>
          <cell r="E3020" t="str">
            <v>Gas</v>
          </cell>
          <cell r="G3020" t="str">
            <v>NA</v>
          </cell>
          <cell r="H3020" t="str">
            <v>Merchant Unregulated</v>
          </cell>
        </row>
        <row r="3021">
          <cell r="D3021" t="str">
            <v>University of New Mexico</v>
          </cell>
          <cell r="E3021" t="str">
            <v>Gas</v>
          </cell>
          <cell r="G3021" t="str">
            <v>NA</v>
          </cell>
          <cell r="H3021" t="str">
            <v>Merchant Unregulated</v>
          </cell>
        </row>
        <row r="3022">
          <cell r="D3022" t="str">
            <v>Exelon Corporation</v>
          </cell>
          <cell r="E3022" t="str">
            <v>Gas</v>
          </cell>
          <cell r="G3022">
            <v>3121056</v>
          </cell>
          <cell r="H3022" t="str">
            <v>Merchant Unregulated</v>
          </cell>
        </row>
        <row r="3023">
          <cell r="D3023" t="str">
            <v>Forest City City of</v>
          </cell>
          <cell r="E3023" t="str">
            <v>Oil</v>
          </cell>
          <cell r="G3023" t="str">
            <v>NA</v>
          </cell>
          <cell r="H3023" t="str">
            <v>Regulated</v>
          </cell>
        </row>
        <row r="3024">
          <cell r="D3024" t="str">
            <v>E.ON SE</v>
          </cell>
          <cell r="E3024" t="str">
            <v>Wind</v>
          </cell>
          <cell r="G3024">
            <v>417897</v>
          </cell>
          <cell r="H3024" t="str">
            <v>Merchant Unregulated</v>
          </cell>
        </row>
        <row r="3025">
          <cell r="D3025" t="str">
            <v>Emera Incorporated</v>
          </cell>
          <cell r="E3025" t="str">
            <v>Water</v>
          </cell>
          <cell r="G3025" t="str">
            <v>NA</v>
          </cell>
          <cell r="H3025" t="str">
            <v>Merchant Unregulated</v>
          </cell>
        </row>
        <row r="3026">
          <cell r="D3026" t="str">
            <v>Algonquin Power &amp; Utilities Corp.</v>
          </cell>
          <cell r="E3026" t="str">
            <v>Water</v>
          </cell>
          <cell r="G3026" t="str">
            <v>NA</v>
          </cell>
          <cell r="H3026" t="str">
            <v>Merchant Unregulated</v>
          </cell>
        </row>
        <row r="3027">
          <cell r="D3027" t="str">
            <v>Maxim Power Corporation</v>
          </cell>
          <cell r="E3027" t="str">
            <v>Gas</v>
          </cell>
          <cell r="G3027" t="str">
            <v>NA</v>
          </cell>
          <cell r="H3027" t="str">
            <v>Merchant Unregulated</v>
          </cell>
        </row>
        <row r="3028">
          <cell r="D3028" t="str">
            <v>Energy Growth Partnership I</v>
          </cell>
          <cell r="E3028" t="str">
            <v>Water</v>
          </cell>
          <cell r="G3028" t="str">
            <v>NA</v>
          </cell>
          <cell r="H3028" t="str">
            <v>Merchant Unregulated</v>
          </cell>
        </row>
        <row r="3029">
          <cell r="D3029" t="str">
            <v>Formosa Plastics Corporation, USA</v>
          </cell>
          <cell r="E3029" t="str">
            <v>Gas</v>
          </cell>
          <cell r="G3029" t="str">
            <v>NA</v>
          </cell>
          <cell r="H3029" t="str">
            <v>Merchant Unregulated</v>
          </cell>
        </row>
        <row r="3030">
          <cell r="D3030" t="str">
            <v>Formosa Plastics Corporation, USA</v>
          </cell>
          <cell r="E3030" t="str">
            <v>Gas</v>
          </cell>
          <cell r="G3030" t="str">
            <v>NA</v>
          </cell>
          <cell r="H3030" t="str">
            <v>Merchant Unregulated</v>
          </cell>
        </row>
        <row r="3031">
          <cell r="D3031" t="str">
            <v>Formosa Plastics Corporation, USA</v>
          </cell>
          <cell r="E3031" t="str">
            <v>Gas</v>
          </cell>
          <cell r="G3031">
            <v>3663592</v>
          </cell>
          <cell r="H3031" t="str">
            <v>Merchant Unregulated</v>
          </cell>
        </row>
        <row r="3032">
          <cell r="D3032" t="str">
            <v>NextEra Energy, Inc.</v>
          </cell>
          <cell r="E3032" t="str">
            <v>Gas</v>
          </cell>
          <cell r="G3032">
            <v>9105730</v>
          </cell>
          <cell r="H3032" t="str">
            <v>Merchant Unregulated</v>
          </cell>
        </row>
        <row r="3033">
          <cell r="D3033" t="str">
            <v>Morgan Stanley</v>
          </cell>
          <cell r="E3033" t="str">
            <v>Solar</v>
          </cell>
          <cell r="G3033" t="str">
            <v>NA</v>
          </cell>
          <cell r="H3033" t="str">
            <v>Merchant Unregulated</v>
          </cell>
        </row>
        <row r="3034">
          <cell r="D3034" t="str">
            <v>NV Energy, Inc.</v>
          </cell>
          <cell r="E3034" t="str">
            <v>Gas</v>
          </cell>
          <cell r="G3034">
            <v>250005</v>
          </cell>
          <cell r="H3034" t="str">
            <v>Regulated</v>
          </cell>
        </row>
        <row r="3035">
          <cell r="D3035" t="str">
            <v>Mid-Kansas Electric Company, LLC</v>
          </cell>
          <cell r="E3035" t="str">
            <v>Gas</v>
          </cell>
          <cell r="G3035">
            <v>421677</v>
          </cell>
          <cell r="H3035" t="str">
            <v>Merchant Unregulated</v>
          </cell>
        </row>
        <row r="3036">
          <cell r="D3036" t="str">
            <v>Riverstone Holdings LLC</v>
          </cell>
          <cell r="E3036" t="str">
            <v>Biomass</v>
          </cell>
          <cell r="G3036">
            <v>268451</v>
          </cell>
          <cell r="H3036" t="str">
            <v>Merchant Unregulated</v>
          </cell>
        </row>
        <row r="3037">
          <cell r="D3037" t="str">
            <v>United States Government</v>
          </cell>
          <cell r="E3037" t="str">
            <v>Water</v>
          </cell>
          <cell r="G3037" t="str">
            <v>NA</v>
          </cell>
          <cell r="H3037" t="str">
            <v>Merchant Unregulated</v>
          </cell>
        </row>
        <row r="3038">
          <cell r="D3038" t="str">
            <v>United States Government</v>
          </cell>
          <cell r="E3038" t="str">
            <v>Oil</v>
          </cell>
          <cell r="G3038" t="str">
            <v>NA</v>
          </cell>
          <cell r="H3038" t="str">
            <v>Merchant Unregulated</v>
          </cell>
        </row>
        <row r="3039">
          <cell r="D3039" t="str">
            <v>Connecticut Municipal Electric Energy Cooperative</v>
          </cell>
          <cell r="E3039" t="str">
            <v>Oil</v>
          </cell>
          <cell r="G3039" t="str">
            <v>NA</v>
          </cell>
          <cell r="H3039" t="str">
            <v>Regulated</v>
          </cell>
        </row>
        <row r="3040">
          <cell r="D3040" t="str">
            <v>Tennessee Valley Authority</v>
          </cell>
          <cell r="E3040" t="str">
            <v>Water</v>
          </cell>
          <cell r="G3040">
            <v>721218</v>
          </cell>
          <cell r="H3040" t="str">
            <v>Merchant Unregulated</v>
          </cell>
        </row>
        <row r="3041">
          <cell r="D3041" t="str">
            <v>Xcel Energy Inc.</v>
          </cell>
          <cell r="E3041" t="str">
            <v>Gas</v>
          </cell>
          <cell r="G3041">
            <v>20795</v>
          </cell>
          <cell r="H3041" t="str">
            <v>Regulated</v>
          </cell>
        </row>
        <row r="3042">
          <cell r="D3042" t="str">
            <v>FirstEnergy Corp.</v>
          </cell>
          <cell r="E3042" t="str">
            <v>Coal</v>
          </cell>
          <cell r="G3042">
            <v>5554695</v>
          </cell>
          <cell r="H3042" t="str">
            <v>Regulated</v>
          </cell>
        </row>
        <row r="3043">
          <cell r="D3043" t="str">
            <v>NextEra Energy, Inc.</v>
          </cell>
          <cell r="E3043" t="str">
            <v>Gas</v>
          </cell>
          <cell r="G3043">
            <v>8932837</v>
          </cell>
          <cell r="H3043" t="str">
            <v>Regulated</v>
          </cell>
        </row>
        <row r="3044">
          <cell r="D3044" t="str">
            <v>Tennessee Valley Authority</v>
          </cell>
          <cell r="E3044" t="str">
            <v>Water</v>
          </cell>
          <cell r="G3044" t="str">
            <v>NA</v>
          </cell>
          <cell r="H3044" t="str">
            <v>Merchant Unregulated</v>
          </cell>
        </row>
        <row r="3045">
          <cell r="D3045" t="str">
            <v>United States Government</v>
          </cell>
          <cell r="E3045" t="str">
            <v>Water</v>
          </cell>
          <cell r="G3045" t="str">
            <v>NA</v>
          </cell>
          <cell r="H3045" t="str">
            <v>Merchant Unregulated</v>
          </cell>
        </row>
        <row r="3046">
          <cell r="D3046" t="str">
            <v>Fort Pierre City of</v>
          </cell>
          <cell r="E3046" t="str">
            <v>Oil</v>
          </cell>
          <cell r="G3046" t="str">
            <v>NA</v>
          </cell>
          <cell r="H3046" t="str">
            <v>Regulated</v>
          </cell>
        </row>
        <row r="3047">
          <cell r="D3047" t="str">
            <v>United States Government</v>
          </cell>
          <cell r="E3047" t="str">
            <v>Water</v>
          </cell>
          <cell r="G3047">
            <v>1955739</v>
          </cell>
          <cell r="H3047" t="str">
            <v>Merchant Unregulated</v>
          </cell>
        </row>
        <row r="3048">
          <cell r="D3048" t="str">
            <v>Xcel Energy Inc.</v>
          </cell>
          <cell r="E3048" t="str">
            <v>Gas</v>
          </cell>
          <cell r="G3048">
            <v>3258913</v>
          </cell>
          <cell r="H3048" t="str">
            <v>Regulated</v>
          </cell>
        </row>
        <row r="3049">
          <cell r="D3049" t="str">
            <v>Xcel Energy Inc.</v>
          </cell>
          <cell r="E3049" t="str">
            <v>Gas</v>
          </cell>
          <cell r="G3049">
            <v>101884</v>
          </cell>
          <cell r="H3049" t="str">
            <v>Regulated</v>
          </cell>
        </row>
        <row r="3050">
          <cell r="D3050" t="str">
            <v>Doyon Utilities, LLC</v>
          </cell>
          <cell r="E3050" t="str">
            <v>Coal</v>
          </cell>
          <cell r="G3050">
            <v>97497</v>
          </cell>
          <cell r="H3050" t="str">
            <v>Merchant Unregulated</v>
          </cell>
        </row>
        <row r="3051">
          <cell r="D3051" t="str">
            <v>Fortistar LLC</v>
          </cell>
          <cell r="E3051" t="str">
            <v>Biomass</v>
          </cell>
          <cell r="G3051" t="str">
            <v>NA</v>
          </cell>
          <cell r="H3051" t="str">
            <v>Merchant Unregulated</v>
          </cell>
        </row>
        <row r="3052">
          <cell r="D3052" t="str">
            <v>G2 Energy LLC</v>
          </cell>
          <cell r="E3052" t="str">
            <v>Biomass</v>
          </cell>
          <cell r="G3052" t="str">
            <v>NA</v>
          </cell>
          <cell r="H3052" t="str">
            <v>Merchant Unregulated</v>
          </cell>
        </row>
        <row r="3053">
          <cell r="D3053" t="str">
            <v>Portland General Electric Company</v>
          </cell>
          <cell r="E3053" t="str">
            <v>Oil</v>
          </cell>
          <cell r="G3053">
            <v>6</v>
          </cell>
          <cell r="H3053" t="str">
            <v>Regulated</v>
          </cell>
        </row>
        <row r="3054">
          <cell r="D3054" t="str">
            <v>Invenergy LLC</v>
          </cell>
          <cell r="E3054" t="str">
            <v>Wind</v>
          </cell>
          <cell r="G3054">
            <v>351243</v>
          </cell>
          <cell r="H3054" t="str">
            <v>Merchant Unregulated</v>
          </cell>
        </row>
        <row r="3055">
          <cell r="D3055" t="str">
            <v>Edison International</v>
          </cell>
          <cell r="E3055" t="str">
            <v>Wind</v>
          </cell>
          <cell r="G3055">
            <v>51035</v>
          </cell>
          <cell r="H3055" t="str">
            <v>Merchant Unregulated</v>
          </cell>
        </row>
        <row r="3056">
          <cell r="D3056" t="str">
            <v>Colorado &amp; Santa Fe Energy Co</v>
          </cell>
          <cell r="E3056" t="str">
            <v>Wind</v>
          </cell>
          <cell r="G3056" t="str">
            <v>NA</v>
          </cell>
          <cell r="H3056" t="str">
            <v>Merchant Unregulated</v>
          </cell>
        </row>
        <row r="3057">
          <cell r="D3057" t="str">
            <v>United States Government</v>
          </cell>
          <cell r="E3057" t="str">
            <v>Water</v>
          </cell>
          <cell r="G3057" t="str">
            <v>NA</v>
          </cell>
          <cell r="H3057" t="str">
            <v>Merchant Unregulated</v>
          </cell>
        </row>
        <row r="3058">
          <cell r="D3058" t="str">
            <v>Foster Wheeler AG</v>
          </cell>
          <cell r="E3058" t="str">
            <v>Gas</v>
          </cell>
          <cell r="G3058" t="str">
            <v>NA</v>
          </cell>
          <cell r="H3058" t="str">
            <v>Merchant Unregulated</v>
          </cell>
        </row>
        <row r="3059">
          <cell r="D3059" t="str">
            <v>General Electric Company</v>
          </cell>
          <cell r="E3059" t="str">
            <v>Gas</v>
          </cell>
          <cell r="G3059" t="str">
            <v>NA</v>
          </cell>
          <cell r="H3059" t="str">
            <v>Merchant Unregulated</v>
          </cell>
        </row>
        <row r="3060">
          <cell r="D3060" t="str">
            <v>Foundation Windpower, LLC</v>
          </cell>
          <cell r="E3060" t="str">
            <v>Wind</v>
          </cell>
          <cell r="G3060" t="str">
            <v>NA</v>
          </cell>
          <cell r="H3060" t="str">
            <v>Merchant Unregulated</v>
          </cell>
        </row>
        <row r="3061">
          <cell r="D3061" t="str">
            <v>Foundation Windpower, LLC</v>
          </cell>
          <cell r="E3061" t="str">
            <v>Wind</v>
          </cell>
          <cell r="G3061" t="str">
            <v>NA</v>
          </cell>
          <cell r="H3061" t="str">
            <v>Merchant Unregulated</v>
          </cell>
        </row>
        <row r="3062">
          <cell r="D3062" t="str">
            <v>Foundation Windpower, LLC</v>
          </cell>
          <cell r="E3062" t="str">
            <v>Wind</v>
          </cell>
          <cell r="G3062" t="str">
            <v>NA</v>
          </cell>
          <cell r="H3062" t="str">
            <v>Merchant Unregulated</v>
          </cell>
        </row>
        <row r="3063">
          <cell r="D3063" t="str">
            <v>Foundation Windpower, LLC</v>
          </cell>
          <cell r="E3063" t="str">
            <v>Wind</v>
          </cell>
          <cell r="G3063" t="str">
            <v>NA</v>
          </cell>
          <cell r="H3063" t="str">
            <v>Merchant Unregulated</v>
          </cell>
        </row>
        <row r="3064">
          <cell r="D3064" t="str">
            <v>Foundation Windpower, LLC</v>
          </cell>
          <cell r="E3064" t="str">
            <v>Wind</v>
          </cell>
          <cell r="G3064" t="str">
            <v>NA</v>
          </cell>
          <cell r="H3064" t="str">
            <v>Merchant Unregulated</v>
          </cell>
        </row>
        <row r="3065">
          <cell r="D3065" t="str">
            <v>Foundation ST Owner, LLC</v>
          </cell>
          <cell r="E3065" t="str">
            <v>Wind</v>
          </cell>
          <cell r="G3065" t="str">
            <v>NA</v>
          </cell>
          <cell r="H3065" t="str">
            <v>Merchant Unregulated</v>
          </cell>
        </row>
        <row r="3066">
          <cell r="D3066" t="str">
            <v>Foundation Windpower, LLC</v>
          </cell>
          <cell r="E3066" t="str">
            <v>Wind</v>
          </cell>
          <cell r="G3066" t="str">
            <v>NA</v>
          </cell>
          <cell r="H3066" t="str">
            <v>Merchant Unregulated</v>
          </cell>
        </row>
        <row r="3067">
          <cell r="D3067" t="str">
            <v>Foundation Windpower, LLC</v>
          </cell>
          <cell r="E3067" t="str">
            <v>Wind</v>
          </cell>
          <cell r="G3067" t="str">
            <v>NA</v>
          </cell>
          <cell r="H3067" t="str">
            <v>Merchant Unregulated</v>
          </cell>
        </row>
        <row r="3068">
          <cell r="D3068" t="str">
            <v>Berkshire Hathaway Inc.</v>
          </cell>
          <cell r="E3068" t="str">
            <v>Water</v>
          </cell>
          <cell r="G3068">
            <v>0</v>
          </cell>
          <cell r="H3068" t="str">
            <v>Regulated</v>
          </cell>
        </row>
        <row r="3069">
          <cell r="D3069" t="str">
            <v>MidAmerican Energy Holdings Company</v>
          </cell>
          <cell r="E3069" t="str">
            <v>Water</v>
          </cell>
          <cell r="G3069">
            <v>0</v>
          </cell>
          <cell r="H3069" t="str">
            <v>Regulated</v>
          </cell>
        </row>
        <row r="3070">
          <cell r="D3070" t="str">
            <v>Southwest Generation</v>
          </cell>
          <cell r="E3070" t="str">
            <v>Gas</v>
          </cell>
          <cell r="G3070">
            <v>243084</v>
          </cell>
          <cell r="H3070" t="str">
            <v>Merchant Unregulated</v>
          </cell>
        </row>
        <row r="3071">
          <cell r="D3071" t="str">
            <v>UNS Energy Corporation</v>
          </cell>
          <cell r="E3071" t="str">
            <v>Coal</v>
          </cell>
          <cell r="G3071">
            <v>706307</v>
          </cell>
          <cell r="H3071" t="str">
            <v>Regulated</v>
          </cell>
        </row>
        <row r="3072">
          <cell r="D3072" t="str">
            <v>Pinnacle West Capital Corporation</v>
          </cell>
          <cell r="E3072" t="str">
            <v>Coal</v>
          </cell>
          <cell r="G3072">
            <v>5176380</v>
          </cell>
          <cell r="H3072" t="str">
            <v>Regulated</v>
          </cell>
        </row>
        <row r="3073">
          <cell r="D3073" t="str">
            <v>El Paso Electric Company</v>
          </cell>
          <cell r="E3073" t="str">
            <v>Coal</v>
          </cell>
          <cell r="G3073">
            <v>704933</v>
          </cell>
          <cell r="H3073" t="str">
            <v>Regulated</v>
          </cell>
        </row>
        <row r="3074">
          <cell r="D3074" t="str">
            <v>PNM Resources, Inc.</v>
          </cell>
          <cell r="E3074" t="str">
            <v>Coal</v>
          </cell>
          <cell r="G3074">
            <v>1309555</v>
          </cell>
          <cell r="H3074" t="str">
            <v>Regulated</v>
          </cell>
        </row>
        <row r="3075">
          <cell r="D3075" t="str">
            <v>Edison International</v>
          </cell>
          <cell r="E3075" t="str">
            <v>Coal</v>
          </cell>
          <cell r="G3075">
            <v>4836967</v>
          </cell>
          <cell r="H3075" t="str">
            <v>Regulated</v>
          </cell>
        </row>
        <row r="3076">
          <cell r="D3076" t="str">
            <v>Salt River Project</v>
          </cell>
          <cell r="E3076" t="str">
            <v>Coal</v>
          </cell>
          <cell r="G3076">
            <v>1007244</v>
          </cell>
          <cell r="H3076" t="str">
            <v>Regulated</v>
          </cell>
        </row>
        <row r="3077">
          <cell r="D3077" t="str">
            <v>Exelon Corporation</v>
          </cell>
          <cell r="E3077" t="str">
            <v>Wind</v>
          </cell>
          <cell r="G3077" t="str">
            <v>NA</v>
          </cell>
          <cell r="H3077" t="str">
            <v>Merchant Unregulated</v>
          </cell>
        </row>
        <row r="3078">
          <cell r="D3078" t="str">
            <v>Fortistar LLC</v>
          </cell>
          <cell r="E3078" t="str">
            <v>Biomass</v>
          </cell>
          <cell r="G3078" t="str">
            <v>NA</v>
          </cell>
          <cell r="H3078" t="str">
            <v>Merchant Unregulated</v>
          </cell>
        </row>
        <row r="3079">
          <cell r="D3079" t="str">
            <v>Exelon Corporation</v>
          </cell>
          <cell r="E3079" t="str">
            <v>Wind</v>
          </cell>
          <cell r="G3079" t="str">
            <v>NA</v>
          </cell>
          <cell r="H3079" t="str">
            <v>Merchant Unregulated</v>
          </cell>
        </row>
        <row r="3080">
          <cell r="D3080" t="str">
            <v>Thunder Bay Power Co</v>
          </cell>
          <cell r="E3080" t="str">
            <v>Water</v>
          </cell>
          <cell r="G3080" t="str">
            <v>NA</v>
          </cell>
          <cell r="H3080" t="str">
            <v>Merchant Unregulated</v>
          </cell>
        </row>
        <row r="3081">
          <cell r="D3081" t="str">
            <v>Little Rock Wastewater Utility</v>
          </cell>
          <cell r="E3081" t="str">
            <v>Biomass</v>
          </cell>
          <cell r="G3081" t="str">
            <v>NA</v>
          </cell>
          <cell r="H3081" t="str">
            <v>Merchant Unregulated</v>
          </cell>
        </row>
        <row r="3082">
          <cell r="D3082" t="str">
            <v>Boralex Inc.</v>
          </cell>
          <cell r="E3082" t="str">
            <v>Water</v>
          </cell>
          <cell r="G3082" t="str">
            <v>NA</v>
          </cell>
          <cell r="H3082" t="str">
            <v>Merchant Unregulated</v>
          </cell>
        </row>
        <row r="3083">
          <cell r="D3083" t="str">
            <v>Enel S.p.A.</v>
          </cell>
          <cell r="E3083" t="str">
            <v>Water</v>
          </cell>
          <cell r="G3083" t="str">
            <v>NA</v>
          </cell>
          <cell r="H3083" t="str">
            <v>Merchant Unregulated</v>
          </cell>
        </row>
        <row r="3084">
          <cell r="D3084" t="str">
            <v>Dominion Resources, Inc.</v>
          </cell>
          <cell r="E3084" t="str">
            <v>Wind</v>
          </cell>
          <cell r="G3084">
            <v>361591</v>
          </cell>
          <cell r="H3084" t="str">
            <v>Merchant Unregulated</v>
          </cell>
        </row>
        <row r="3085">
          <cell r="D3085" t="str">
            <v>Sempra Energy</v>
          </cell>
          <cell r="E3085" t="str">
            <v>Wind</v>
          </cell>
          <cell r="G3085">
            <v>240101</v>
          </cell>
          <cell r="H3085" t="str">
            <v>Merchant Unregulated</v>
          </cell>
        </row>
        <row r="3086">
          <cell r="D3086" t="str">
            <v>BP plc</v>
          </cell>
          <cell r="E3086" t="str">
            <v>Wind</v>
          </cell>
          <cell r="G3086">
            <v>839489</v>
          </cell>
          <cell r="H3086" t="str">
            <v>Merchant Unregulated</v>
          </cell>
        </row>
        <row r="3087">
          <cell r="D3087" t="str">
            <v>BP plc</v>
          </cell>
          <cell r="E3087" t="str">
            <v>Wind</v>
          </cell>
          <cell r="G3087" t="str">
            <v>NA</v>
          </cell>
          <cell r="H3087" t="str">
            <v>Merchant Unregulated</v>
          </cell>
        </row>
        <row r="3088">
          <cell r="D3088" t="str">
            <v>Integrys Energy Group, Inc.</v>
          </cell>
          <cell r="E3088" t="str">
            <v>Gas</v>
          </cell>
          <cell r="G3088" t="str">
            <v>NA</v>
          </cell>
          <cell r="H3088" t="str">
            <v>Regulated</v>
          </cell>
        </row>
        <row r="3089">
          <cell r="D3089" t="str">
            <v>Fox Islands Electric Cooperative Inc.</v>
          </cell>
          <cell r="E3089" t="str">
            <v>Wind</v>
          </cell>
          <cell r="G3089" t="str">
            <v>NA</v>
          </cell>
          <cell r="H3089" t="str">
            <v>Merchant Unregulated</v>
          </cell>
        </row>
        <row r="3090">
          <cell r="D3090" t="str">
            <v>Alliant Energy Corporation</v>
          </cell>
          <cell r="E3090" t="str">
            <v>Gas</v>
          </cell>
          <cell r="G3090">
            <v>21278</v>
          </cell>
          <cell r="H3090" t="str">
            <v>Regulated</v>
          </cell>
        </row>
        <row r="3091">
          <cell r="D3091" t="str">
            <v>Fox Metro Water Reclamation</v>
          </cell>
          <cell r="E3091" t="str">
            <v>Gas</v>
          </cell>
          <cell r="G3091" t="str">
            <v>NA</v>
          </cell>
          <cell r="H3091" t="str">
            <v>Merchant Unregulated</v>
          </cell>
        </row>
        <row r="3092">
          <cell r="D3092" t="str">
            <v>Thermagen Power Group, LLC</v>
          </cell>
          <cell r="E3092" t="str">
            <v>Biomass</v>
          </cell>
          <cell r="G3092" t="str">
            <v>NA</v>
          </cell>
          <cell r="H3092" t="str">
            <v>Merchant Unregulated</v>
          </cell>
        </row>
        <row r="3093">
          <cell r="D3093" t="str">
            <v>Mashantucket Pequot Tribal Nation</v>
          </cell>
          <cell r="E3093" t="str">
            <v>Gas</v>
          </cell>
          <cell r="G3093" t="str">
            <v>NA</v>
          </cell>
          <cell r="H3093" t="str">
            <v>Merchant Unregulated</v>
          </cell>
        </row>
        <row r="3094">
          <cell r="D3094" t="str">
            <v>NextEra Energy, Inc.</v>
          </cell>
          <cell r="E3094" t="str">
            <v>Wind</v>
          </cell>
          <cell r="G3094">
            <v>666256</v>
          </cell>
          <cell r="H3094" t="str">
            <v>Merchant Unregulated</v>
          </cell>
        </row>
        <row r="3095">
          <cell r="D3095" t="str">
            <v>Exelon Corporation</v>
          </cell>
          <cell r="E3095" t="str">
            <v>Oil</v>
          </cell>
          <cell r="G3095" t="str">
            <v>NA</v>
          </cell>
          <cell r="H3095" t="str">
            <v>Merchant Unregulated</v>
          </cell>
        </row>
        <row r="3096">
          <cell r="D3096" t="str">
            <v>Hoosier Energy Rural Electric Co-op Inc.</v>
          </cell>
          <cell r="E3096" t="str">
            <v>Coal</v>
          </cell>
          <cell r="G3096">
            <v>487722</v>
          </cell>
          <cell r="H3096" t="str">
            <v>Merchant Unregulated</v>
          </cell>
        </row>
        <row r="3097">
          <cell r="D3097" t="str">
            <v>Marquette City of</v>
          </cell>
          <cell r="E3097" t="str">
            <v>Water</v>
          </cell>
          <cell r="G3097" t="str">
            <v>NA</v>
          </cell>
          <cell r="H3097" t="str">
            <v>Regulated</v>
          </cell>
        </row>
        <row r="3098">
          <cell r="D3098" t="str">
            <v>Portland City of</v>
          </cell>
          <cell r="E3098" t="str">
            <v>Oil</v>
          </cell>
          <cell r="G3098" t="str">
            <v>NA</v>
          </cell>
          <cell r="H3098" t="str">
            <v>Regulated</v>
          </cell>
        </row>
        <row r="3099">
          <cell r="D3099" t="str">
            <v>AES Corporation</v>
          </cell>
          <cell r="E3099" t="str">
            <v>Gas</v>
          </cell>
          <cell r="G3099">
            <v>53289</v>
          </cell>
          <cell r="H3099" t="str">
            <v>Regulated</v>
          </cell>
        </row>
        <row r="3100">
          <cell r="D3100" t="str">
            <v>AES Corporation</v>
          </cell>
          <cell r="E3100" t="str">
            <v>Oil</v>
          </cell>
          <cell r="G3100">
            <v>81</v>
          </cell>
          <cell r="H3100" t="str">
            <v>Regulated</v>
          </cell>
        </row>
        <row r="3101">
          <cell r="D3101" t="str">
            <v>Tri-State Generation &amp; Transmission Association, Inc.</v>
          </cell>
          <cell r="E3101" t="str">
            <v>Gas</v>
          </cell>
          <cell r="G3101" t="str">
            <v>NA</v>
          </cell>
          <cell r="H3101" t="str">
            <v>Merchant Unregulated</v>
          </cell>
        </row>
        <row r="3102">
          <cell r="D3102" t="str">
            <v>South San Joaquin Irr District</v>
          </cell>
          <cell r="E3102" t="str">
            <v>Water</v>
          </cell>
          <cell r="G3102" t="str">
            <v>NA</v>
          </cell>
          <cell r="H3102" t="str">
            <v>Merchant Unregulated</v>
          </cell>
        </row>
        <row r="3103">
          <cell r="D3103" t="str">
            <v>Southern Company</v>
          </cell>
          <cell r="E3103" t="str">
            <v>Gas</v>
          </cell>
          <cell r="G3103">
            <v>10863076</v>
          </cell>
          <cell r="H3103" t="str">
            <v>Merchant Unregulated</v>
          </cell>
        </row>
        <row r="3104">
          <cell r="D3104" t="str">
            <v>Franklin County of</v>
          </cell>
          <cell r="E3104" t="str">
            <v>Oil</v>
          </cell>
          <cell r="G3104" t="str">
            <v>NA</v>
          </cell>
          <cell r="H3104" t="str">
            <v>Merchant Unregulated</v>
          </cell>
        </row>
        <row r="3105">
          <cell r="D3105" t="str">
            <v>Alliant Energy Corporation</v>
          </cell>
          <cell r="E3105" t="str">
            <v>Wind</v>
          </cell>
          <cell r="G3105">
            <v>10909</v>
          </cell>
          <cell r="H3105" t="str">
            <v>Merchant Unregulated</v>
          </cell>
        </row>
        <row r="3106">
          <cell r="D3106" t="str">
            <v>Cleco Corporation</v>
          </cell>
          <cell r="E3106" t="str">
            <v>Gas</v>
          </cell>
          <cell r="G3106">
            <v>8</v>
          </cell>
          <cell r="H3106" t="str">
            <v>Regulated</v>
          </cell>
        </row>
        <row r="3107">
          <cell r="D3107" t="str">
            <v>NRG Energy, Inc.</v>
          </cell>
          <cell r="E3107" t="str">
            <v>Oil</v>
          </cell>
          <cell r="G3107" t="str">
            <v>NA</v>
          </cell>
          <cell r="H3107" t="str">
            <v>Merchant Unregulated</v>
          </cell>
        </row>
        <row r="3108">
          <cell r="D3108" t="str">
            <v>Ameresco Inc.</v>
          </cell>
          <cell r="E3108" t="str">
            <v>Gas</v>
          </cell>
          <cell r="G3108" t="str">
            <v>NA</v>
          </cell>
          <cell r="H3108" t="str">
            <v>Merchant Unregulated</v>
          </cell>
        </row>
        <row r="3109">
          <cell r="D3109" t="str">
            <v>International Paper Company</v>
          </cell>
          <cell r="E3109" t="str">
            <v>Biomass</v>
          </cell>
          <cell r="G3109">
            <v>131649</v>
          </cell>
          <cell r="H3109" t="str">
            <v>Merchant Unregulated</v>
          </cell>
        </row>
        <row r="3110">
          <cell r="D3110" t="str">
            <v>International Paper Company</v>
          </cell>
          <cell r="E3110" t="str">
            <v>Gas</v>
          </cell>
          <cell r="G3110">
            <v>49439</v>
          </cell>
          <cell r="H3110" t="str">
            <v>Merchant Unregulated</v>
          </cell>
        </row>
        <row r="3111">
          <cell r="D3111" t="str">
            <v>Franklin Heating Station</v>
          </cell>
          <cell r="E3111" t="str">
            <v>Gas</v>
          </cell>
          <cell r="G3111" t="str">
            <v>NA</v>
          </cell>
          <cell r="H3111" t="str">
            <v>Merchant Unregulated</v>
          </cell>
        </row>
        <row r="3112">
          <cell r="D3112" t="str">
            <v>Franklin Heating Station</v>
          </cell>
          <cell r="E3112" t="str">
            <v>Oil</v>
          </cell>
          <cell r="G3112" t="str">
            <v>NA</v>
          </cell>
          <cell r="H3112" t="str">
            <v>Merchant Unregulated</v>
          </cell>
        </row>
        <row r="3113">
          <cell r="D3113" t="str">
            <v>Los Angeles Department of Water and Power</v>
          </cell>
          <cell r="E3113" t="str">
            <v>Water</v>
          </cell>
          <cell r="G3113" t="str">
            <v>NA</v>
          </cell>
          <cell r="H3113" t="str">
            <v>Regulated</v>
          </cell>
        </row>
        <row r="3114">
          <cell r="D3114" t="str">
            <v>Duke Energy Corporation</v>
          </cell>
          <cell r="E3114" t="str">
            <v>Water</v>
          </cell>
          <cell r="G3114">
            <v>1489</v>
          </cell>
          <cell r="H3114" t="str">
            <v>Regulated</v>
          </cell>
        </row>
        <row r="3115">
          <cell r="D3115" t="str">
            <v>Brookfield Renewable Energy Partners L.P.</v>
          </cell>
          <cell r="E3115" t="str">
            <v>Water</v>
          </cell>
          <cell r="G3115" t="str">
            <v>NA</v>
          </cell>
          <cell r="H3115" t="str">
            <v>Merchant Unregulated</v>
          </cell>
        </row>
        <row r="3116">
          <cell r="D3116" t="str">
            <v>Brookfield Asset Management Inc.</v>
          </cell>
          <cell r="E3116" t="str">
            <v>Water</v>
          </cell>
          <cell r="G3116" t="str">
            <v>NA</v>
          </cell>
          <cell r="H3116" t="str">
            <v>Merchant Unregulated</v>
          </cell>
        </row>
        <row r="3117">
          <cell r="D3117" t="str">
            <v>Hudson Clean Energy Partners LP</v>
          </cell>
          <cell r="E3117" t="str">
            <v>Water</v>
          </cell>
          <cell r="G3117" t="str">
            <v>NA</v>
          </cell>
          <cell r="H3117" t="str">
            <v>Merchant Unregulated</v>
          </cell>
        </row>
        <row r="3118">
          <cell r="D3118" t="str">
            <v>SunEdison, Inc.</v>
          </cell>
          <cell r="E3118" t="str">
            <v>Solar</v>
          </cell>
          <cell r="G3118" t="str">
            <v>NA</v>
          </cell>
          <cell r="H3118" t="str">
            <v>Merchant Unregulated</v>
          </cell>
        </row>
        <row r="3119">
          <cell r="D3119" t="str">
            <v>Bloom Energy Corporation</v>
          </cell>
          <cell r="E3119" t="str">
            <v>Gas</v>
          </cell>
          <cell r="G3119" t="str">
            <v>NA</v>
          </cell>
          <cell r="H3119" t="str">
            <v>Merchant Unregulated</v>
          </cell>
        </row>
        <row r="3120">
          <cell r="D3120" t="str">
            <v>Franklin City of NE</v>
          </cell>
          <cell r="E3120" t="str">
            <v>Gas</v>
          </cell>
          <cell r="G3120" t="str">
            <v>NA</v>
          </cell>
          <cell r="H3120" t="str">
            <v>Regulated</v>
          </cell>
        </row>
        <row r="3121">
          <cell r="D3121" t="str">
            <v>Northwestern Wisconsin Electric Company</v>
          </cell>
          <cell r="E3121" t="str">
            <v>Oil</v>
          </cell>
          <cell r="G3121">
            <v>35</v>
          </cell>
          <cell r="H3121" t="str">
            <v>Regulated</v>
          </cell>
        </row>
        <row r="3122">
          <cell r="D3122" t="str">
            <v>Frederick County of, Virginia</v>
          </cell>
          <cell r="E3122" t="str">
            <v>Biomass</v>
          </cell>
          <cell r="G3122" t="str">
            <v>NA</v>
          </cell>
          <cell r="H3122" t="str">
            <v>Merchant Unregulated</v>
          </cell>
        </row>
        <row r="3123">
          <cell r="D3123" t="str">
            <v>Puget Holdings LLC</v>
          </cell>
          <cell r="E3123" t="str">
            <v>Gas</v>
          </cell>
          <cell r="G3123">
            <v>31650</v>
          </cell>
          <cell r="H3123" t="str">
            <v>Regulated</v>
          </cell>
        </row>
        <row r="3124">
          <cell r="D3124" t="str">
            <v>Atlantic Power Corporation</v>
          </cell>
          <cell r="E3124" t="str">
            <v>Gas</v>
          </cell>
          <cell r="G3124">
            <v>176232</v>
          </cell>
          <cell r="H3124" t="str">
            <v>Regulated</v>
          </cell>
        </row>
        <row r="3125">
          <cell r="D3125" t="str">
            <v>Puget Holdings LLC</v>
          </cell>
          <cell r="E3125" t="str">
            <v>Gas</v>
          </cell>
          <cell r="G3125">
            <v>175176</v>
          </cell>
          <cell r="H3125" t="str">
            <v>Regulated</v>
          </cell>
        </row>
        <row r="3126">
          <cell r="D3126" t="str">
            <v>Puget Holdings LLC</v>
          </cell>
          <cell r="E3126" t="str">
            <v>Gas</v>
          </cell>
          <cell r="G3126">
            <v>44985</v>
          </cell>
          <cell r="H3126" t="str">
            <v>Regulated</v>
          </cell>
        </row>
        <row r="3127">
          <cell r="D3127" t="str">
            <v>Freeburg Village of</v>
          </cell>
          <cell r="E3127" t="str">
            <v>Oil</v>
          </cell>
          <cell r="G3127" t="str">
            <v>NA</v>
          </cell>
          <cell r="H3127" t="str">
            <v>Regulated</v>
          </cell>
        </row>
        <row r="3128">
          <cell r="D3128" t="str">
            <v>Southwestern Electric Cooperative, Inc. - IL</v>
          </cell>
          <cell r="E3128" t="str">
            <v>Gas</v>
          </cell>
          <cell r="G3128" t="str">
            <v>NA</v>
          </cell>
          <cell r="H3128" t="str">
            <v>Merchant Unregulated</v>
          </cell>
        </row>
        <row r="3129">
          <cell r="D3129" t="str">
            <v>SunEdison, Inc.</v>
          </cell>
          <cell r="E3129" t="str">
            <v>Solar</v>
          </cell>
          <cell r="G3129" t="str">
            <v>NA</v>
          </cell>
          <cell r="H3129" t="str">
            <v>Merchant Unregulated</v>
          </cell>
        </row>
        <row r="3130">
          <cell r="D3130" t="str">
            <v>BASF SE</v>
          </cell>
          <cell r="E3130" t="str">
            <v>Gas</v>
          </cell>
          <cell r="G3130" t="str">
            <v>NA</v>
          </cell>
          <cell r="H3130" t="str">
            <v>Merchant Unregulated</v>
          </cell>
        </row>
        <row r="3131">
          <cell r="D3131" t="str">
            <v>Freeport Village of Inc</v>
          </cell>
          <cell r="E3131" t="str">
            <v>Oil</v>
          </cell>
          <cell r="G3131" t="str">
            <v>NA</v>
          </cell>
          <cell r="H3131" t="str">
            <v>Regulated</v>
          </cell>
        </row>
        <row r="3132">
          <cell r="D3132" t="str">
            <v>Freeport Village of Inc</v>
          </cell>
          <cell r="E3132" t="str">
            <v>Gas</v>
          </cell>
          <cell r="G3132" t="str">
            <v>NA</v>
          </cell>
          <cell r="H3132" t="str">
            <v>Regulated</v>
          </cell>
        </row>
        <row r="3133">
          <cell r="D3133" t="str">
            <v>Calpine Corporation</v>
          </cell>
          <cell r="E3133" t="str">
            <v>Gas</v>
          </cell>
          <cell r="G3133">
            <v>1366774</v>
          </cell>
          <cell r="H3133" t="str">
            <v>Merchant Unregulated</v>
          </cell>
        </row>
        <row r="3134">
          <cell r="D3134" t="str">
            <v>Electric Power Development Co. Ltd.</v>
          </cell>
          <cell r="E3134" t="str">
            <v>Gas</v>
          </cell>
          <cell r="G3134" t="str">
            <v>NA</v>
          </cell>
          <cell r="H3134" t="str">
            <v>Merchant Unregulated</v>
          </cell>
        </row>
        <row r="3135">
          <cell r="D3135" t="str">
            <v>Manulife Financial Corporation</v>
          </cell>
          <cell r="E3135" t="str">
            <v>Gas</v>
          </cell>
          <cell r="G3135" t="str">
            <v>NA</v>
          </cell>
          <cell r="H3135" t="str">
            <v>Merchant Unregulated</v>
          </cell>
        </row>
        <row r="3136">
          <cell r="D3136" t="str">
            <v>Calpine Corporation</v>
          </cell>
          <cell r="E3136" t="str">
            <v>Gas</v>
          </cell>
          <cell r="G3136">
            <v>3987727</v>
          </cell>
          <cell r="H3136" t="str">
            <v>Merchant Unregulated</v>
          </cell>
        </row>
        <row r="3137">
          <cell r="D3137" t="str">
            <v>Rayburn Country Electric Cooperative, Inc.</v>
          </cell>
          <cell r="E3137" t="str">
            <v>Gas</v>
          </cell>
          <cell r="G3137">
            <v>1329242</v>
          </cell>
          <cell r="H3137" t="str">
            <v>Merchant Unregulated</v>
          </cell>
        </row>
        <row r="3138">
          <cell r="D3138" t="str">
            <v>SunEdison, Inc.</v>
          </cell>
          <cell r="E3138" t="str">
            <v>Solar</v>
          </cell>
          <cell r="G3138" t="str">
            <v>NA</v>
          </cell>
          <cell r="H3138" t="str">
            <v>Merchant Unregulated</v>
          </cell>
        </row>
        <row r="3139">
          <cell r="D3139" t="str">
            <v>United States Government</v>
          </cell>
          <cell r="E3139" t="str">
            <v>Water</v>
          </cell>
          <cell r="G3139">
            <v>175615</v>
          </cell>
          <cell r="H3139" t="str">
            <v>Merchant Unregulated</v>
          </cell>
        </row>
        <row r="3140">
          <cell r="D3140" t="str">
            <v>Indus Energy LLC</v>
          </cell>
          <cell r="E3140" t="str">
            <v>Biomass</v>
          </cell>
          <cell r="G3140" t="str">
            <v>NA</v>
          </cell>
          <cell r="H3140" t="str">
            <v>Merchant Unregulated</v>
          </cell>
        </row>
        <row r="3141">
          <cell r="D3141" t="str">
            <v>North Central Cooperative</v>
          </cell>
          <cell r="E3141" t="str">
            <v>Biomass</v>
          </cell>
          <cell r="G3141" t="str">
            <v>NA</v>
          </cell>
          <cell r="H3141" t="str">
            <v>Merchant Unregulated</v>
          </cell>
        </row>
        <row r="3142">
          <cell r="D3142" t="str">
            <v>NOVI Energy, LLC</v>
          </cell>
          <cell r="E3142" t="str">
            <v>Biomass</v>
          </cell>
          <cell r="G3142" t="str">
            <v>NA</v>
          </cell>
          <cell r="H3142" t="str">
            <v>Merchant Unregulated</v>
          </cell>
        </row>
        <row r="3143">
          <cell r="D3143" t="str">
            <v>Xcel Energy Inc.</v>
          </cell>
          <cell r="E3143" t="str">
            <v>Biomass</v>
          </cell>
          <cell r="G3143">
            <v>66896</v>
          </cell>
          <cell r="H3143" t="str">
            <v>Regulated</v>
          </cell>
        </row>
        <row r="3144">
          <cell r="D3144" t="str">
            <v>Xcel Energy Inc.</v>
          </cell>
          <cell r="E3144" t="str">
            <v>Oil</v>
          </cell>
          <cell r="G3144">
            <v>2502</v>
          </cell>
          <cell r="H3144" t="str">
            <v>Regulated</v>
          </cell>
        </row>
        <row r="3145">
          <cell r="D3145" t="str">
            <v>EIF Management, LLC</v>
          </cell>
          <cell r="E3145" t="str">
            <v>Water</v>
          </cell>
          <cell r="G3145" t="str">
            <v>NA</v>
          </cell>
          <cell r="H3145" t="str">
            <v>Merchant Unregulated</v>
          </cell>
        </row>
        <row r="3146">
          <cell r="D3146" t="str">
            <v>Placer County Water Agency</v>
          </cell>
          <cell r="E3146" t="str">
            <v>Water</v>
          </cell>
          <cell r="G3146" t="str">
            <v>NA</v>
          </cell>
          <cell r="H3146" t="str">
            <v>Merchant Unregulated</v>
          </cell>
        </row>
        <row r="3147">
          <cell r="D3147" t="str">
            <v>French Paper Co</v>
          </cell>
          <cell r="E3147" t="str">
            <v>Water</v>
          </cell>
          <cell r="G3147" t="str">
            <v>NA</v>
          </cell>
          <cell r="H3147" t="str">
            <v>Merchant Unregulated</v>
          </cell>
        </row>
        <row r="3148">
          <cell r="D3148" t="str">
            <v>Consolidated Edison, Inc.</v>
          </cell>
          <cell r="E3148" t="str">
            <v>Solar</v>
          </cell>
          <cell r="G3148" t="str">
            <v>NA</v>
          </cell>
          <cell r="H3148" t="str">
            <v>Merchant Unregulated</v>
          </cell>
        </row>
        <row r="3149">
          <cell r="D3149" t="str">
            <v>Consolidated Edison, Inc.</v>
          </cell>
          <cell r="E3149" t="str">
            <v>Solar</v>
          </cell>
          <cell r="G3149" t="str">
            <v>NA</v>
          </cell>
          <cell r="H3149" t="str">
            <v>Merchant Unregulated</v>
          </cell>
        </row>
        <row r="3150">
          <cell r="D3150" t="str">
            <v>Fresno Cogeneration Partners</v>
          </cell>
          <cell r="E3150" t="str">
            <v>Gas</v>
          </cell>
          <cell r="G3150" t="str">
            <v>NA</v>
          </cell>
          <cell r="H3150" t="str">
            <v>Merchant Unregulated</v>
          </cell>
        </row>
        <row r="3151">
          <cell r="D3151" t="str">
            <v>Fresno Cogeneration Partners</v>
          </cell>
          <cell r="E3151" t="str">
            <v>Gas</v>
          </cell>
          <cell r="G3151" t="str">
            <v>NA</v>
          </cell>
          <cell r="H3151" t="str">
            <v>Merchant Unregulated</v>
          </cell>
        </row>
        <row r="3152">
          <cell r="D3152" t="str">
            <v>Fresno, City of</v>
          </cell>
          <cell r="E3152" t="str">
            <v>Gas</v>
          </cell>
          <cell r="G3152" t="str">
            <v>NA</v>
          </cell>
          <cell r="H3152" t="str">
            <v>Merchant Unregulated</v>
          </cell>
        </row>
        <row r="3153">
          <cell r="D3153" t="str">
            <v>SunEdison, Inc.</v>
          </cell>
          <cell r="E3153" t="str">
            <v>Solar</v>
          </cell>
          <cell r="G3153" t="str">
            <v>NA</v>
          </cell>
          <cell r="H3153" t="str">
            <v>Merchant Unregulated</v>
          </cell>
        </row>
        <row r="3154">
          <cell r="D3154" t="str">
            <v>SunEdison, Inc.</v>
          </cell>
          <cell r="E3154" t="str">
            <v>Solar</v>
          </cell>
          <cell r="G3154" t="str">
            <v>NA</v>
          </cell>
          <cell r="H3154" t="str">
            <v>Merchant Unregulated</v>
          </cell>
        </row>
        <row r="3155">
          <cell r="D3155" t="str">
            <v>PPL Corporation</v>
          </cell>
          <cell r="E3155" t="str">
            <v>Biomass</v>
          </cell>
          <cell r="G3155" t="str">
            <v>NA</v>
          </cell>
          <cell r="H3155" t="str">
            <v>Merchant Unregulated</v>
          </cell>
        </row>
        <row r="3156">
          <cell r="D3156" t="str">
            <v>Friant Power Authority</v>
          </cell>
          <cell r="E3156" t="str">
            <v>Water</v>
          </cell>
          <cell r="G3156">
            <v>55985</v>
          </cell>
          <cell r="H3156" t="str">
            <v>Merchant Unregulated</v>
          </cell>
        </row>
        <row r="3157">
          <cell r="D3157" t="str">
            <v>Enel S.p.A.</v>
          </cell>
          <cell r="E3157" t="str">
            <v>Water</v>
          </cell>
          <cell r="G3157" t="str">
            <v>NA</v>
          </cell>
          <cell r="H3157" t="str">
            <v>Merchant Unregulated</v>
          </cell>
        </row>
        <row r="3158">
          <cell r="D3158" t="str">
            <v>PepsiCo, Incorporated</v>
          </cell>
          <cell r="E3158" t="str">
            <v>Solar</v>
          </cell>
          <cell r="G3158" t="str">
            <v>NA</v>
          </cell>
          <cell r="H3158" t="str">
            <v>Merchant Unregulated</v>
          </cell>
        </row>
        <row r="3159">
          <cell r="D3159" t="str">
            <v>Frito-Lay North America Inc</v>
          </cell>
          <cell r="E3159" t="str">
            <v>Gas</v>
          </cell>
          <cell r="G3159" t="str">
            <v>NA</v>
          </cell>
          <cell r="H3159" t="str">
            <v>Merchant Unregulated</v>
          </cell>
        </row>
        <row r="3160">
          <cell r="D3160" t="str">
            <v>EIF Management, LLC</v>
          </cell>
          <cell r="E3160" t="str">
            <v>Biomass</v>
          </cell>
          <cell r="G3160" t="str">
            <v>NA</v>
          </cell>
          <cell r="H3160" t="str">
            <v>Merchant Unregulated</v>
          </cell>
        </row>
        <row r="3161">
          <cell r="D3161" t="str">
            <v>Colorado Springs Utilities</v>
          </cell>
          <cell r="E3161" t="str">
            <v>Gas</v>
          </cell>
          <cell r="G3161">
            <v>1303389</v>
          </cell>
          <cell r="H3161" t="str">
            <v>Regulated</v>
          </cell>
        </row>
        <row r="3162">
          <cell r="D3162" t="str">
            <v>Chicopee City of</v>
          </cell>
          <cell r="E3162" t="str">
            <v>Oil</v>
          </cell>
          <cell r="G3162" t="str">
            <v>NA</v>
          </cell>
          <cell r="H3162" t="str">
            <v>Regulated</v>
          </cell>
        </row>
        <row r="3163">
          <cell r="D3163" t="str">
            <v>Centrica Plc.</v>
          </cell>
          <cell r="E3163" t="str">
            <v>Gas</v>
          </cell>
          <cell r="G3163">
            <v>3060831</v>
          </cell>
          <cell r="H3163" t="str">
            <v>Merchant Unregulated</v>
          </cell>
        </row>
        <row r="3164">
          <cell r="D3164" t="str">
            <v>Xcel Energy Inc.</v>
          </cell>
          <cell r="E3164" t="str">
            <v>Gas</v>
          </cell>
          <cell r="G3164">
            <v>419</v>
          </cell>
          <cell r="H3164" t="str">
            <v>Regulated</v>
          </cell>
        </row>
        <row r="3165">
          <cell r="D3165" t="str">
            <v>MetLife Inc.</v>
          </cell>
          <cell r="E3165" t="str">
            <v>Solar</v>
          </cell>
          <cell r="G3165">
            <v>31994</v>
          </cell>
          <cell r="H3165" t="str">
            <v>Merchant Unregulated</v>
          </cell>
        </row>
        <row r="3166">
          <cell r="D3166" t="str">
            <v>Longsol Holdings US Inc.</v>
          </cell>
          <cell r="E3166" t="str">
            <v>Solar</v>
          </cell>
          <cell r="G3166">
            <v>31994</v>
          </cell>
          <cell r="H3166" t="str">
            <v>Merchant Unregulated</v>
          </cell>
        </row>
        <row r="3167">
          <cell r="D3167" t="str">
            <v>SunEdison, Inc.</v>
          </cell>
          <cell r="E3167" t="str">
            <v>Solar</v>
          </cell>
          <cell r="G3167" t="str">
            <v>NA</v>
          </cell>
          <cell r="H3167" t="str">
            <v>Merchant Unregulated</v>
          </cell>
        </row>
        <row r="3168">
          <cell r="D3168" t="str">
            <v>NRG Energy, Inc.</v>
          </cell>
          <cell r="E3168" t="str">
            <v>Solar</v>
          </cell>
          <cell r="G3168" t="str">
            <v>NA</v>
          </cell>
          <cell r="H3168" t="str">
            <v>Merchant Unregulated</v>
          </cell>
        </row>
        <row r="3169">
          <cell r="D3169" t="str">
            <v>NRG Yield, Inc.</v>
          </cell>
          <cell r="E3169" t="str">
            <v>Solar</v>
          </cell>
          <cell r="G3169" t="str">
            <v>NA</v>
          </cell>
          <cell r="H3169" t="str">
            <v>Merchant Unregulated</v>
          </cell>
        </row>
        <row r="3170">
          <cell r="D3170" t="str">
            <v>Fort Miller Associates</v>
          </cell>
          <cell r="E3170" t="str">
            <v>Water</v>
          </cell>
          <cell r="G3170" t="str">
            <v>NA</v>
          </cell>
          <cell r="H3170" t="str">
            <v>Merchant Unregulated</v>
          </cell>
        </row>
        <row r="3171">
          <cell r="D3171" t="str">
            <v>NextEra Energy, Inc.</v>
          </cell>
          <cell r="E3171" t="str">
            <v>Gas</v>
          </cell>
          <cell r="G3171">
            <v>1854</v>
          </cell>
          <cell r="H3171" t="str">
            <v>Regulated</v>
          </cell>
        </row>
        <row r="3172">
          <cell r="D3172" t="str">
            <v>DCP Midstream, LLC</v>
          </cell>
          <cell r="E3172" t="str">
            <v>Gas</v>
          </cell>
          <cell r="G3172" t="str">
            <v>NA</v>
          </cell>
          <cell r="H3172" t="str">
            <v>Merchant Unregulated</v>
          </cell>
        </row>
        <row r="3173">
          <cell r="D3173" t="str">
            <v>Brookfield Renewable Energy Partners L.P.</v>
          </cell>
          <cell r="E3173" t="str">
            <v>Water</v>
          </cell>
          <cell r="G3173" t="str">
            <v>NA</v>
          </cell>
          <cell r="H3173" t="str">
            <v>Merchant Unregulated</v>
          </cell>
        </row>
        <row r="3174">
          <cell r="D3174" t="str">
            <v>Brookfield Asset Management Inc.</v>
          </cell>
          <cell r="E3174" t="str">
            <v>Water</v>
          </cell>
          <cell r="G3174" t="str">
            <v>NA</v>
          </cell>
          <cell r="H3174" t="str">
            <v>Merchant Unregulated</v>
          </cell>
        </row>
        <row r="3175">
          <cell r="D3175" t="str">
            <v>Arkansas Electric Cooperative Corp.</v>
          </cell>
          <cell r="E3175" t="str">
            <v>Gas</v>
          </cell>
          <cell r="G3175" t="str">
            <v>NA</v>
          </cell>
          <cell r="H3175" t="str">
            <v>Merchant Unregulated</v>
          </cell>
        </row>
        <row r="3176">
          <cell r="D3176" t="str">
            <v>Fulton City of MO</v>
          </cell>
          <cell r="E3176" t="str">
            <v>Gas</v>
          </cell>
          <cell r="G3176" t="str">
            <v>NA</v>
          </cell>
          <cell r="H3176" t="str">
            <v>Regulated</v>
          </cell>
        </row>
        <row r="3177">
          <cell r="D3177" t="str">
            <v>Fulton City of MO</v>
          </cell>
          <cell r="E3177" t="str">
            <v>Oil</v>
          </cell>
          <cell r="G3177" t="str">
            <v>NA</v>
          </cell>
          <cell r="H3177" t="str">
            <v>Regulated</v>
          </cell>
        </row>
        <row r="3178">
          <cell r="D3178" t="str">
            <v>Canadian Solar Inc.</v>
          </cell>
          <cell r="E3178" t="str">
            <v>Solar</v>
          </cell>
          <cell r="G3178" t="str">
            <v>NA</v>
          </cell>
          <cell r="H3178" t="str">
            <v>Merchant Unregulated</v>
          </cell>
        </row>
        <row r="3179">
          <cell r="D3179" t="str">
            <v>Strata Solar LLC</v>
          </cell>
          <cell r="E3179" t="str">
            <v>Solar</v>
          </cell>
          <cell r="G3179" t="str">
            <v>NA</v>
          </cell>
          <cell r="H3179" t="str">
            <v>Merchant Unregulated</v>
          </cell>
        </row>
        <row r="3180">
          <cell r="D3180" t="str">
            <v>Exelon Corporation</v>
          </cell>
          <cell r="E3180" t="str">
            <v>Wind</v>
          </cell>
          <cell r="G3180" t="str">
            <v>NA</v>
          </cell>
          <cell r="H3180" t="str">
            <v>Merchant Unregulated</v>
          </cell>
        </row>
        <row r="3181">
          <cell r="D3181" t="str">
            <v>Individual Owner</v>
          </cell>
          <cell r="E3181" t="str">
            <v>Wind</v>
          </cell>
          <cell r="G3181" t="str">
            <v>NA</v>
          </cell>
          <cell r="H3181" t="str">
            <v>Merchant Unregulated</v>
          </cell>
        </row>
        <row r="3182">
          <cell r="D3182" t="str">
            <v>Duke Energy Corporation</v>
          </cell>
          <cell r="E3182" t="str">
            <v>Oil</v>
          </cell>
          <cell r="G3182">
            <v>6824</v>
          </cell>
          <cell r="H3182" t="str">
            <v>Regulated</v>
          </cell>
        </row>
        <row r="3183">
          <cell r="D3183" t="str">
            <v>Horsehead Holding Corp.</v>
          </cell>
          <cell r="E3183" t="str">
            <v>Coal</v>
          </cell>
          <cell r="G3183" t="str">
            <v>NA</v>
          </cell>
          <cell r="H3183" t="str">
            <v>Merchant Unregulated</v>
          </cell>
        </row>
        <row r="3184">
          <cell r="D3184" t="str">
            <v>Duke Energy Corporation</v>
          </cell>
          <cell r="E3184" t="str">
            <v>Coal</v>
          </cell>
          <cell r="G3184">
            <v>1948724</v>
          </cell>
          <cell r="H3184" t="str">
            <v>Regulated</v>
          </cell>
        </row>
        <row r="3185">
          <cell r="D3185" t="str">
            <v>G2 Energy LLC</v>
          </cell>
          <cell r="E3185" t="str">
            <v>Biomass</v>
          </cell>
          <cell r="G3185" t="str">
            <v>NA</v>
          </cell>
          <cell r="H3185" t="str">
            <v>Merchant Unregulated</v>
          </cell>
        </row>
        <row r="3186">
          <cell r="D3186" t="str">
            <v>G2 Participation LLC</v>
          </cell>
          <cell r="E3186" t="str">
            <v>Biomass</v>
          </cell>
          <cell r="G3186" t="str">
            <v>NA</v>
          </cell>
          <cell r="H3186" t="str">
            <v>Merchant Unregulated</v>
          </cell>
        </row>
        <row r="3187">
          <cell r="D3187" t="str">
            <v>G2 Energy LLC</v>
          </cell>
          <cell r="E3187" t="str">
            <v>Biomass</v>
          </cell>
          <cell r="G3187" t="str">
            <v>NA</v>
          </cell>
          <cell r="H3187" t="str">
            <v>Merchant Unregulated</v>
          </cell>
        </row>
        <row r="3188">
          <cell r="D3188" t="str">
            <v>G2 Participation LLC</v>
          </cell>
          <cell r="E3188" t="str">
            <v>Biomass</v>
          </cell>
          <cell r="G3188" t="str">
            <v>NA</v>
          </cell>
          <cell r="H3188" t="str">
            <v>Merchant Unregulated</v>
          </cell>
        </row>
        <row r="3189">
          <cell r="D3189" t="str">
            <v>G2 Energy LLC</v>
          </cell>
          <cell r="E3189" t="str">
            <v>Biomass</v>
          </cell>
          <cell r="G3189" t="str">
            <v>NA</v>
          </cell>
          <cell r="H3189" t="str">
            <v>Merchant Unregulated</v>
          </cell>
        </row>
        <row r="3190">
          <cell r="D3190" t="str">
            <v>Berkshire Hathaway Inc.</v>
          </cell>
          <cell r="E3190" t="str">
            <v>Gas</v>
          </cell>
          <cell r="G3190">
            <v>108073</v>
          </cell>
          <cell r="H3190" t="str">
            <v>Regulated</v>
          </cell>
        </row>
        <row r="3191">
          <cell r="D3191" t="str">
            <v>MidAmerican Energy Holdings Company</v>
          </cell>
          <cell r="E3191" t="str">
            <v>Gas</v>
          </cell>
          <cell r="G3191">
            <v>12275</v>
          </cell>
          <cell r="H3191" t="str">
            <v>Regulated</v>
          </cell>
        </row>
        <row r="3192">
          <cell r="D3192" t="str">
            <v>Berkshire Hathaway Inc.</v>
          </cell>
          <cell r="E3192" t="str">
            <v>Gas</v>
          </cell>
          <cell r="G3192">
            <v>82492</v>
          </cell>
          <cell r="H3192" t="str">
            <v>Regulated</v>
          </cell>
        </row>
        <row r="3193">
          <cell r="D3193" t="str">
            <v>MidAmerican Energy Holdings Company</v>
          </cell>
          <cell r="E3193" t="str">
            <v>Gas</v>
          </cell>
          <cell r="G3193">
            <v>9369</v>
          </cell>
          <cell r="H3193" t="str">
            <v>Regulated</v>
          </cell>
        </row>
        <row r="3194">
          <cell r="D3194" t="str">
            <v>Southern Company</v>
          </cell>
          <cell r="E3194" t="str">
            <v>Coal</v>
          </cell>
          <cell r="G3194">
            <v>222100</v>
          </cell>
          <cell r="H3194" t="str">
            <v>Regulated</v>
          </cell>
        </row>
        <row r="3195">
          <cell r="D3195" t="str">
            <v>Gaz Métro Limited Partnership</v>
          </cell>
          <cell r="E3195" t="str">
            <v>Water</v>
          </cell>
          <cell r="G3195" t="str">
            <v>NA</v>
          </cell>
          <cell r="H3195" t="str">
            <v>Regulated</v>
          </cell>
        </row>
        <row r="3196">
          <cell r="D3196" t="str">
            <v>USRG Holdco 3A, LLC</v>
          </cell>
          <cell r="E3196" t="str">
            <v>Wind</v>
          </cell>
          <cell r="G3196" t="str">
            <v>NA</v>
          </cell>
          <cell r="H3196" t="str">
            <v>Merchant Unregulated</v>
          </cell>
        </row>
        <row r="3197">
          <cell r="D3197" t="str">
            <v>ConocoPhillips Company</v>
          </cell>
          <cell r="E3197" t="str">
            <v>Wind</v>
          </cell>
          <cell r="G3197" t="str">
            <v>NA</v>
          </cell>
          <cell r="H3197" t="str">
            <v>Merchant Unregulated</v>
          </cell>
        </row>
        <row r="3198">
          <cell r="D3198" t="str">
            <v>Northwater Intellectual Property Fund L.P.</v>
          </cell>
          <cell r="E3198" t="str">
            <v>Wind</v>
          </cell>
          <cell r="G3198" t="str">
            <v>NA</v>
          </cell>
          <cell r="H3198" t="str">
            <v>Merchant Unregulated</v>
          </cell>
        </row>
        <row r="3199">
          <cell r="D3199" t="str">
            <v>General Compression</v>
          </cell>
          <cell r="E3199" t="str">
            <v>Wind</v>
          </cell>
          <cell r="G3199" t="str">
            <v>NA</v>
          </cell>
          <cell r="H3199" t="str">
            <v>Merchant Unregulated</v>
          </cell>
        </row>
        <row r="3200">
          <cell r="D3200" t="str">
            <v>Serious Change LP</v>
          </cell>
          <cell r="E3200" t="str">
            <v>Wind</v>
          </cell>
          <cell r="G3200" t="str">
            <v>NA</v>
          </cell>
          <cell r="H3200" t="str">
            <v>Merchant Unregulated</v>
          </cell>
        </row>
        <row r="3201">
          <cell r="D3201" t="str">
            <v>Ormat Industries Ltd.</v>
          </cell>
          <cell r="E3201" t="str">
            <v>Geothermal</v>
          </cell>
          <cell r="G3201" t="str">
            <v>NA</v>
          </cell>
          <cell r="H3201" t="str">
            <v>Merchant Unregulated</v>
          </cell>
        </row>
        <row r="3202">
          <cell r="D3202" t="str">
            <v>Ormat Technologies, Inc.</v>
          </cell>
          <cell r="E3202" t="str">
            <v>Geothermal</v>
          </cell>
          <cell r="G3202" t="str">
            <v>NA</v>
          </cell>
          <cell r="H3202" t="str">
            <v>Merchant Unregulated</v>
          </cell>
        </row>
        <row r="3203">
          <cell r="D3203" t="str">
            <v>Ormat Industries Ltd.</v>
          </cell>
          <cell r="E3203" t="str">
            <v>Geothermal</v>
          </cell>
          <cell r="G3203">
            <v>88946</v>
          </cell>
          <cell r="H3203" t="str">
            <v>Merchant Unregulated</v>
          </cell>
        </row>
        <row r="3204">
          <cell r="D3204" t="str">
            <v>Ormat Technologies, Inc.</v>
          </cell>
          <cell r="E3204" t="str">
            <v>Geothermal</v>
          </cell>
          <cell r="G3204">
            <v>69885</v>
          </cell>
          <cell r="H3204" t="str">
            <v>Merchant Unregulated</v>
          </cell>
        </row>
        <row r="3205">
          <cell r="D3205" t="str">
            <v>Galena Electric Utility</v>
          </cell>
          <cell r="E3205" t="str">
            <v>Oil</v>
          </cell>
          <cell r="G3205" t="str">
            <v>NA</v>
          </cell>
          <cell r="H3205" t="str">
            <v>Regulated</v>
          </cell>
        </row>
        <row r="3206">
          <cell r="D3206" t="str">
            <v>Archer-Daniels-Midland Company</v>
          </cell>
          <cell r="E3206" t="str">
            <v>Gas</v>
          </cell>
          <cell r="G3206" t="str">
            <v>NA</v>
          </cell>
          <cell r="H3206" t="str">
            <v>Merchant Unregulated</v>
          </cell>
        </row>
        <row r="3207">
          <cell r="D3207" t="str">
            <v>Douglas County</v>
          </cell>
          <cell r="E3207" t="str">
            <v>Water</v>
          </cell>
          <cell r="G3207" t="str">
            <v>NA</v>
          </cell>
          <cell r="H3207" t="str">
            <v>Merchant Unregulated</v>
          </cell>
        </row>
        <row r="3208">
          <cell r="D3208" t="str">
            <v>American Municipal Power, Inc.</v>
          </cell>
          <cell r="E3208" t="str">
            <v>Gas</v>
          </cell>
          <cell r="G3208" t="str">
            <v>NA</v>
          </cell>
          <cell r="H3208" t="str">
            <v>Merchant Unregulated</v>
          </cell>
        </row>
        <row r="3209">
          <cell r="D3209" t="str">
            <v>American Municipal Power, Inc.</v>
          </cell>
          <cell r="E3209" t="str">
            <v>Oil</v>
          </cell>
          <cell r="G3209" t="str">
            <v>NA</v>
          </cell>
          <cell r="H3209" t="str">
            <v>Merchant Unregulated</v>
          </cell>
        </row>
        <row r="3210">
          <cell r="D3210" t="str">
            <v>Tennessee Valley Authority</v>
          </cell>
          <cell r="E3210" t="str">
            <v>Coal</v>
          </cell>
          <cell r="G3210">
            <v>6512789</v>
          </cell>
          <cell r="H3210" t="str">
            <v>Merchant Unregulated</v>
          </cell>
        </row>
        <row r="3211">
          <cell r="D3211" t="str">
            <v>Tennessee Valley Authority</v>
          </cell>
          <cell r="E3211" t="str">
            <v>Gas</v>
          </cell>
          <cell r="G3211">
            <v>68253</v>
          </cell>
          <cell r="H3211" t="str">
            <v>Merchant Unregulated</v>
          </cell>
        </row>
        <row r="3212">
          <cell r="D3212" t="str">
            <v>Gallatin City of MO</v>
          </cell>
          <cell r="E3212" t="str">
            <v>Oil</v>
          </cell>
          <cell r="G3212" t="str">
            <v>NA</v>
          </cell>
          <cell r="H3212" t="str">
            <v>Regulated</v>
          </cell>
        </row>
        <row r="3213">
          <cell r="D3213" t="str">
            <v>Western Refining, Inc.</v>
          </cell>
          <cell r="E3213" t="str">
            <v>Gas</v>
          </cell>
          <cell r="G3213" t="str">
            <v>NA</v>
          </cell>
          <cell r="H3213" t="str">
            <v>Merchant Unregulated</v>
          </cell>
        </row>
        <row r="3214">
          <cell r="D3214" t="str">
            <v>Alaska Village Electric Cooperative, Inc.</v>
          </cell>
          <cell r="E3214" t="str">
            <v>Oil</v>
          </cell>
          <cell r="G3214" t="str">
            <v>NA</v>
          </cell>
          <cell r="H3214" t="str">
            <v>Merchant Unregulated</v>
          </cell>
        </row>
        <row r="3215">
          <cell r="D3215" t="str">
            <v>PowerSouth Energy Cooperative</v>
          </cell>
          <cell r="E3215" t="str">
            <v>Water</v>
          </cell>
          <cell r="G3215" t="str">
            <v>NA</v>
          </cell>
          <cell r="H3215" t="str">
            <v>Merchant Unregulated</v>
          </cell>
        </row>
        <row r="3216">
          <cell r="D3216" t="str">
            <v>SunEdison, Inc.</v>
          </cell>
          <cell r="E3216" t="str">
            <v>Solar</v>
          </cell>
          <cell r="G3216" t="str">
            <v>NA</v>
          </cell>
          <cell r="H3216" t="str">
            <v>Merchant Unregulated</v>
          </cell>
        </row>
        <row r="3217">
          <cell r="D3217" t="str">
            <v>MMA Solar Fund III GP, Inc.</v>
          </cell>
          <cell r="E3217" t="str">
            <v>Solar</v>
          </cell>
          <cell r="G3217" t="str">
            <v>NA</v>
          </cell>
          <cell r="H3217" t="str">
            <v>Merchant Unregulated</v>
          </cell>
        </row>
        <row r="3218">
          <cell r="D3218" t="str">
            <v>Sunflower Electric Power Corporation</v>
          </cell>
          <cell r="E3218" t="str">
            <v>Gas</v>
          </cell>
          <cell r="G3218">
            <v>112962</v>
          </cell>
          <cell r="H3218" t="str">
            <v>Merchant Unregulated</v>
          </cell>
        </row>
        <row r="3219">
          <cell r="D3219" t="str">
            <v>Sunflower Electric Power Corporation</v>
          </cell>
          <cell r="E3219" t="str">
            <v>Gas</v>
          </cell>
          <cell r="G3219">
            <v>7453</v>
          </cell>
          <cell r="H3219" t="str">
            <v>Merchant Unregulated</v>
          </cell>
        </row>
        <row r="3220">
          <cell r="D3220" t="str">
            <v>Kruger, Inc.</v>
          </cell>
          <cell r="E3220" t="str">
            <v>Water</v>
          </cell>
          <cell r="G3220" t="str">
            <v>NA</v>
          </cell>
          <cell r="H3220" t="str">
            <v>Merchant Unregulated</v>
          </cell>
        </row>
        <row r="3221">
          <cell r="D3221" t="str">
            <v>Gardner City of</v>
          </cell>
          <cell r="E3221" t="str">
            <v>Gas</v>
          </cell>
          <cell r="G3221" t="str">
            <v>NA</v>
          </cell>
          <cell r="H3221" t="str">
            <v>Regulated</v>
          </cell>
        </row>
        <row r="3222">
          <cell r="D3222" t="str">
            <v>Industry Funds Management Ltd.</v>
          </cell>
          <cell r="E3222" t="str">
            <v>Water</v>
          </cell>
          <cell r="G3222" t="str">
            <v>NA</v>
          </cell>
          <cell r="H3222" t="str">
            <v>Merchant Unregulated</v>
          </cell>
        </row>
        <row r="3223">
          <cell r="D3223" t="str">
            <v>Shoshone Irrigation District</v>
          </cell>
          <cell r="E3223" t="str">
            <v>Water</v>
          </cell>
          <cell r="G3223" t="str">
            <v>NA</v>
          </cell>
          <cell r="H3223" t="str">
            <v>Merchant Unregulated</v>
          </cell>
        </row>
        <row r="3224">
          <cell r="D3224" t="str">
            <v>Capitol Broadcasting Company, Incorporated</v>
          </cell>
          <cell r="E3224" t="str">
            <v>Solar</v>
          </cell>
          <cell r="G3224" t="str">
            <v>NA</v>
          </cell>
          <cell r="H3224" t="str">
            <v>Merchant Unregulated</v>
          </cell>
        </row>
        <row r="3225">
          <cell r="D3225" t="str">
            <v>Azusa City of</v>
          </cell>
          <cell r="E3225" t="str">
            <v>Wind</v>
          </cell>
          <cell r="G3225" t="str">
            <v>NA</v>
          </cell>
          <cell r="H3225" t="str">
            <v>Regulated</v>
          </cell>
        </row>
        <row r="3226">
          <cell r="D3226" t="str">
            <v>Garnett City of</v>
          </cell>
          <cell r="E3226" t="str">
            <v>Gas</v>
          </cell>
          <cell r="G3226" t="str">
            <v>NA</v>
          </cell>
          <cell r="H3226" t="str">
            <v>Regulated</v>
          </cell>
        </row>
        <row r="3227">
          <cell r="D3227" t="str">
            <v>United States Government</v>
          </cell>
          <cell r="E3227" t="str">
            <v>Water</v>
          </cell>
          <cell r="G3227">
            <v>2477230</v>
          </cell>
          <cell r="H3227" t="str">
            <v>Merchant Unregulated</v>
          </cell>
        </row>
        <row r="3228">
          <cell r="D3228" t="str">
            <v>Northeast Utilities</v>
          </cell>
          <cell r="E3228" t="str">
            <v>Water</v>
          </cell>
          <cell r="G3228">
            <v>43772</v>
          </cell>
          <cell r="H3228" t="str">
            <v>Regulated</v>
          </cell>
        </row>
        <row r="3229">
          <cell r="D3229" t="str">
            <v>Connecticut Municipal Electric Energy Cooperative</v>
          </cell>
          <cell r="E3229" t="str">
            <v>Oil</v>
          </cell>
          <cell r="G3229" t="str">
            <v>NA</v>
          </cell>
          <cell r="H3229" t="str">
            <v>Regulated</v>
          </cell>
        </row>
        <row r="3230">
          <cell r="D3230" t="str">
            <v>United States Steel Corporation</v>
          </cell>
          <cell r="E3230" t="str">
            <v>Other Nonrenewable</v>
          </cell>
          <cell r="G3230">
            <v>847965</v>
          </cell>
          <cell r="H3230" t="str">
            <v>Merchant Unregulated</v>
          </cell>
        </row>
        <row r="3231">
          <cell r="D3231" t="str">
            <v>San Diego City of</v>
          </cell>
          <cell r="E3231" t="str">
            <v>Biomass</v>
          </cell>
          <cell r="G3231" t="str">
            <v>NA</v>
          </cell>
          <cell r="H3231" t="str">
            <v>Merchant Unregulated</v>
          </cell>
        </row>
        <row r="3232">
          <cell r="D3232" t="str">
            <v>Dominion Resources, Inc.</v>
          </cell>
          <cell r="E3232" t="str">
            <v>Water</v>
          </cell>
          <cell r="G3232">
            <v>172191</v>
          </cell>
          <cell r="H3232" t="str">
            <v>Regulated</v>
          </cell>
        </row>
        <row r="3233">
          <cell r="D3233" t="str">
            <v>Gaston County</v>
          </cell>
          <cell r="E3233" t="str">
            <v>Biomass</v>
          </cell>
          <cell r="G3233" t="str">
            <v>NA</v>
          </cell>
          <cell r="H3233" t="str">
            <v>Merchant Unregulated</v>
          </cell>
        </row>
        <row r="3234">
          <cell r="D3234" t="str">
            <v>Gastonia City of</v>
          </cell>
          <cell r="E3234" t="str">
            <v>Oil</v>
          </cell>
          <cell r="G3234" t="str">
            <v>NA</v>
          </cell>
          <cell r="H3234" t="str">
            <v>Merchant Unregulated</v>
          </cell>
        </row>
        <row r="3235">
          <cell r="D3235" t="str">
            <v>Duke Energy Corporation</v>
          </cell>
          <cell r="E3235" t="str">
            <v>Water</v>
          </cell>
          <cell r="G3235">
            <v>16221</v>
          </cell>
          <cell r="H3235" t="str">
            <v>Regulated</v>
          </cell>
        </row>
        <row r="3236">
          <cell r="D3236" t="str">
            <v>North Carolina Municipal Power Agency Number 1</v>
          </cell>
          <cell r="E3236" t="str">
            <v>Oil</v>
          </cell>
          <cell r="G3236" t="str">
            <v>NA</v>
          </cell>
          <cell r="H3236" t="str">
            <v>Regulated</v>
          </cell>
        </row>
        <row r="3237">
          <cell r="D3237" t="str">
            <v>Gastonia City of</v>
          </cell>
          <cell r="E3237" t="str">
            <v>Oil</v>
          </cell>
          <cell r="G3237" t="str">
            <v>NA</v>
          </cell>
          <cell r="H3237" t="str">
            <v>Regulated</v>
          </cell>
        </row>
        <row r="3238">
          <cell r="D3238" t="str">
            <v>North Carolina Municipal Power Agency Number 1</v>
          </cell>
          <cell r="E3238" t="str">
            <v>Oil</v>
          </cell>
          <cell r="G3238" t="str">
            <v>NA</v>
          </cell>
          <cell r="H3238" t="str">
            <v>Regulated</v>
          </cell>
        </row>
        <row r="3239">
          <cell r="D3239" t="str">
            <v>North Carolina Municipal Power Agency Number 1</v>
          </cell>
          <cell r="E3239" t="str">
            <v>Oil</v>
          </cell>
          <cell r="G3239" t="str">
            <v>NA</v>
          </cell>
          <cell r="H3239" t="str">
            <v>Regulated</v>
          </cell>
        </row>
        <row r="3240">
          <cell r="D3240" t="str">
            <v>North Carolina Municipal Power Agency Number 1</v>
          </cell>
          <cell r="E3240" t="str">
            <v>Oil</v>
          </cell>
          <cell r="G3240" t="str">
            <v>NA</v>
          </cell>
          <cell r="H3240" t="str">
            <v>Regulated</v>
          </cell>
        </row>
        <row r="3241">
          <cell r="D3241" t="str">
            <v>Hal Dittmer &amp; Fresno Power Investors Ltd Partnership</v>
          </cell>
          <cell r="E3241" t="str">
            <v>Gas</v>
          </cell>
          <cell r="G3241" t="str">
            <v>NA</v>
          </cell>
          <cell r="H3241" t="str">
            <v>Merchant Unregulated</v>
          </cell>
        </row>
        <row r="3242">
          <cell r="D3242" t="str">
            <v>PG&amp;E Corporation</v>
          </cell>
          <cell r="E3242" t="str">
            <v>Solar</v>
          </cell>
          <cell r="G3242" t="str">
            <v>NA</v>
          </cell>
          <cell r="H3242" t="str">
            <v>Regulated</v>
          </cell>
        </row>
        <row r="3243">
          <cell r="D3243" t="str">
            <v>Weber Basin Water Conservation Dist</v>
          </cell>
          <cell r="E3243" t="str">
            <v>Water</v>
          </cell>
          <cell r="G3243" t="str">
            <v>NA</v>
          </cell>
          <cell r="H3243" t="str">
            <v>Merchant Unregulated</v>
          </cell>
        </row>
        <row r="3244">
          <cell r="D3244" t="str">
            <v>Manassas City of</v>
          </cell>
          <cell r="E3244" t="str">
            <v>Oil</v>
          </cell>
          <cell r="G3244" t="str">
            <v>NA</v>
          </cell>
          <cell r="H3244" t="str">
            <v>Regulated</v>
          </cell>
        </row>
        <row r="3245">
          <cell r="D3245" t="str">
            <v>PG&amp;E Corporation</v>
          </cell>
          <cell r="E3245" t="str">
            <v>Gas</v>
          </cell>
          <cell r="G3245">
            <v>3172092</v>
          </cell>
          <cell r="H3245" t="str">
            <v>Regulated</v>
          </cell>
        </row>
        <row r="3246">
          <cell r="D3246" t="str">
            <v>Duke Energy Corporation</v>
          </cell>
          <cell r="E3246" t="str">
            <v>Solar</v>
          </cell>
          <cell r="G3246" t="str">
            <v>NA</v>
          </cell>
          <cell r="H3246" t="str">
            <v>Merchant Unregulated</v>
          </cell>
        </row>
        <row r="3247">
          <cell r="D3247" t="str">
            <v>Enel S.p.A.</v>
          </cell>
          <cell r="E3247" t="str">
            <v>Water</v>
          </cell>
          <cell r="G3247">
            <v>204320</v>
          </cell>
          <cell r="H3247" t="str">
            <v>Merchant Unregulated</v>
          </cell>
        </row>
        <row r="3248">
          <cell r="D3248" t="str">
            <v>United States Government</v>
          </cell>
          <cell r="E3248" t="str">
            <v>Water</v>
          </cell>
          <cell r="G3248" t="str">
            <v>NA</v>
          </cell>
          <cell r="H3248" t="str">
            <v>Merchant Unregulated</v>
          </cell>
        </row>
        <row r="3249">
          <cell r="D3249" t="str">
            <v>Point Arguello Pipeline Co.</v>
          </cell>
          <cell r="E3249" t="str">
            <v>Gas</v>
          </cell>
          <cell r="G3249" t="str">
            <v>NA</v>
          </cell>
          <cell r="H3249" t="str">
            <v>Merchant Unregulated</v>
          </cell>
        </row>
        <row r="3250">
          <cell r="D3250" t="str">
            <v>Gay &amp; Robinson Inc</v>
          </cell>
          <cell r="E3250" t="str">
            <v>Biomass</v>
          </cell>
          <cell r="G3250" t="str">
            <v>NA</v>
          </cell>
          <cell r="H3250" t="str">
            <v>Merchant Unregulated</v>
          </cell>
        </row>
        <row r="3251">
          <cell r="D3251" t="str">
            <v>Gay &amp; Robinson Inc</v>
          </cell>
          <cell r="E3251" t="str">
            <v>Water</v>
          </cell>
          <cell r="G3251" t="str">
            <v>NA</v>
          </cell>
          <cell r="H3251" t="str">
            <v>Merchant Unregulated</v>
          </cell>
        </row>
        <row r="3252">
          <cell r="D3252" t="str">
            <v>Gay &amp; Robinson Inc</v>
          </cell>
          <cell r="E3252" t="str">
            <v>Oil</v>
          </cell>
          <cell r="G3252" t="str">
            <v>NA</v>
          </cell>
          <cell r="H3252" t="str">
            <v>Merchant Unregulated</v>
          </cell>
        </row>
        <row r="3253">
          <cell r="D3253" t="str">
            <v>CMS Energy Corporation</v>
          </cell>
          <cell r="E3253" t="str">
            <v>Gas</v>
          </cell>
          <cell r="G3253">
            <v>3969</v>
          </cell>
          <cell r="H3253" t="str">
            <v>Regulated</v>
          </cell>
        </row>
        <row r="3254">
          <cell r="D3254" t="str">
            <v>Wolverine Power Marketing Cooperative</v>
          </cell>
          <cell r="E3254" t="str">
            <v>Gas</v>
          </cell>
          <cell r="G3254" t="str">
            <v>NA</v>
          </cell>
          <cell r="H3254" t="str">
            <v>Merchant Unregulated</v>
          </cell>
        </row>
        <row r="3255">
          <cell r="D3255" t="str">
            <v>Presque Isle Electric &amp; Gas Coop</v>
          </cell>
          <cell r="E3255" t="str">
            <v>Gas</v>
          </cell>
          <cell r="G3255" t="str">
            <v>NA</v>
          </cell>
          <cell r="H3255" t="str">
            <v>Merchant Unregulated</v>
          </cell>
        </row>
        <row r="3256">
          <cell r="D3256" t="str">
            <v>Midwest Energy Cooperative</v>
          </cell>
          <cell r="E3256" t="str">
            <v>Gas</v>
          </cell>
          <cell r="G3256" t="str">
            <v>NA</v>
          </cell>
          <cell r="H3256" t="str">
            <v>Merchant Unregulated</v>
          </cell>
        </row>
        <row r="3257">
          <cell r="D3257" t="str">
            <v>HomeWorks Tri-County Electric Cooperative</v>
          </cell>
          <cell r="E3257" t="str">
            <v>Gas</v>
          </cell>
          <cell r="G3257" t="str">
            <v>NA</v>
          </cell>
          <cell r="H3257" t="str">
            <v>Merchant Unregulated</v>
          </cell>
        </row>
        <row r="3258">
          <cell r="D3258" t="str">
            <v>Great Lakes Energy Cooperative</v>
          </cell>
          <cell r="E3258" t="str">
            <v>Gas</v>
          </cell>
          <cell r="G3258" t="str">
            <v>NA</v>
          </cell>
          <cell r="H3258" t="str">
            <v>Merchant Unregulated</v>
          </cell>
        </row>
        <row r="3259">
          <cell r="D3259" t="str">
            <v>Spartan Renewable Energy, Inc.</v>
          </cell>
          <cell r="E3259" t="str">
            <v>Gas</v>
          </cell>
          <cell r="G3259" t="str">
            <v>NA</v>
          </cell>
          <cell r="H3259" t="str">
            <v>Merchant Unregulated</v>
          </cell>
        </row>
        <row r="3260">
          <cell r="D3260" t="str">
            <v>Cherryland Electric Cooperative Inc.</v>
          </cell>
          <cell r="E3260" t="str">
            <v>Gas</v>
          </cell>
          <cell r="G3260" t="str">
            <v>NA</v>
          </cell>
          <cell r="H3260" t="str">
            <v>Merchant Unregulated</v>
          </cell>
        </row>
        <row r="3261">
          <cell r="D3261" t="str">
            <v>Wind Stream Operations LLC</v>
          </cell>
          <cell r="E3261" t="str">
            <v>Wind</v>
          </cell>
          <cell r="G3261" t="str">
            <v>NA</v>
          </cell>
          <cell r="H3261" t="str">
            <v>Merchant Unregulated</v>
          </cell>
        </row>
        <row r="3262">
          <cell r="D3262" t="str">
            <v>Wind Energy Prototypes, LLC</v>
          </cell>
          <cell r="E3262" t="str">
            <v>Wind</v>
          </cell>
          <cell r="G3262" t="str">
            <v>NA</v>
          </cell>
          <cell r="H3262" t="str">
            <v>Merchant Unregulated</v>
          </cell>
        </row>
        <row r="3263">
          <cell r="D3263" t="str">
            <v>Industrial Energy Applications, Incorporated</v>
          </cell>
          <cell r="E3263" t="str">
            <v>Oil</v>
          </cell>
          <cell r="G3263" t="str">
            <v>NA</v>
          </cell>
          <cell r="H3263" t="str">
            <v>Merchant Unregulated</v>
          </cell>
        </row>
        <row r="3264">
          <cell r="D3264" t="str">
            <v>Southern Company</v>
          </cell>
          <cell r="E3264" t="str">
            <v>Gas</v>
          </cell>
          <cell r="G3264">
            <v>573159</v>
          </cell>
          <cell r="H3264" t="str">
            <v>Regulated</v>
          </cell>
        </row>
        <row r="3265">
          <cell r="D3265" t="str">
            <v>BASF SE</v>
          </cell>
          <cell r="E3265" t="str">
            <v>Gas</v>
          </cell>
          <cell r="G3265" t="str">
            <v>NA</v>
          </cell>
          <cell r="H3265" t="str">
            <v>Merchant Unregulated</v>
          </cell>
        </row>
        <row r="3266">
          <cell r="D3266" t="str">
            <v>AIR LIQUIDE S.A.</v>
          </cell>
          <cell r="E3266" t="str">
            <v>Gas</v>
          </cell>
          <cell r="G3266">
            <v>291383</v>
          </cell>
          <cell r="H3266" t="str">
            <v>Merchant Unregulated</v>
          </cell>
        </row>
        <row r="3267">
          <cell r="D3267" t="str">
            <v>BASF SE</v>
          </cell>
          <cell r="E3267" t="str">
            <v>Gas</v>
          </cell>
          <cell r="G3267" t="str">
            <v>NA</v>
          </cell>
          <cell r="H3267" t="str">
            <v>Merchant Unregulated</v>
          </cell>
        </row>
        <row r="3268">
          <cell r="D3268" t="str">
            <v>Idaho Falls City of</v>
          </cell>
          <cell r="E3268" t="str">
            <v>Water</v>
          </cell>
          <cell r="G3268" t="str">
            <v>NA</v>
          </cell>
          <cell r="H3268" t="str">
            <v>Regulated</v>
          </cell>
        </row>
        <row r="3269">
          <cell r="D3269" t="str">
            <v>American Electric Power Company, Inc.</v>
          </cell>
          <cell r="E3269" t="str">
            <v>Coal</v>
          </cell>
          <cell r="G3269">
            <v>17220105</v>
          </cell>
          <cell r="H3269" t="str">
            <v>Regulated</v>
          </cell>
        </row>
        <row r="3270">
          <cell r="D3270" t="str">
            <v>NRG Energy, Inc.</v>
          </cell>
          <cell r="E3270" t="str">
            <v>Oil</v>
          </cell>
          <cell r="G3270">
            <v>3</v>
          </cell>
          <cell r="H3270" t="str">
            <v>Regulated</v>
          </cell>
        </row>
        <row r="3271">
          <cell r="D3271" t="str">
            <v>NRG Yield, Inc.</v>
          </cell>
          <cell r="E3271" t="str">
            <v>Oil</v>
          </cell>
          <cell r="G3271">
            <v>986</v>
          </cell>
          <cell r="H3271" t="str">
            <v>Regulated</v>
          </cell>
        </row>
        <row r="3272">
          <cell r="D3272" t="str">
            <v>NRG Energy, Inc.</v>
          </cell>
          <cell r="E3272" t="str">
            <v>Oil</v>
          </cell>
          <cell r="G3272">
            <v>1874</v>
          </cell>
          <cell r="H3272" t="str">
            <v>Regulated</v>
          </cell>
        </row>
        <row r="3273">
          <cell r="D3273" t="str">
            <v>UIL Holdings Corporation</v>
          </cell>
          <cell r="E3273" t="str">
            <v>Oil</v>
          </cell>
          <cell r="G3273">
            <v>2867</v>
          </cell>
          <cell r="H3273" t="str">
            <v>Regulated</v>
          </cell>
        </row>
        <row r="3274">
          <cell r="D3274" t="str">
            <v>NRG Energy, Inc.</v>
          </cell>
          <cell r="E3274" t="str">
            <v>Oil</v>
          </cell>
          <cell r="G3274">
            <v>1</v>
          </cell>
          <cell r="H3274" t="str">
            <v>Regulated</v>
          </cell>
        </row>
        <row r="3275">
          <cell r="D3275" t="str">
            <v>NRG Yield, Inc.</v>
          </cell>
          <cell r="E3275" t="str">
            <v>Oil</v>
          </cell>
          <cell r="G3275">
            <v>286</v>
          </cell>
          <cell r="H3275" t="str">
            <v>Regulated</v>
          </cell>
        </row>
        <row r="3276">
          <cell r="D3276" t="str">
            <v>NRG Energy, Inc.</v>
          </cell>
          <cell r="E3276" t="str">
            <v>Oil</v>
          </cell>
          <cell r="G3276">
            <v>541</v>
          </cell>
          <cell r="H3276" t="str">
            <v>Regulated</v>
          </cell>
        </row>
        <row r="3277">
          <cell r="D3277" t="str">
            <v>UIL Holdings Corporation</v>
          </cell>
          <cell r="E3277" t="str">
            <v>Oil</v>
          </cell>
          <cell r="G3277">
            <v>828</v>
          </cell>
          <cell r="H3277" t="str">
            <v>Regulated</v>
          </cell>
        </row>
        <row r="3278">
          <cell r="D3278" t="str">
            <v>BioEnergy Technologies, LLC</v>
          </cell>
          <cell r="E3278" t="str">
            <v>Biomass</v>
          </cell>
          <cell r="G3278" t="str">
            <v>NA</v>
          </cell>
          <cell r="H3278" t="str">
            <v>Merchant Unregulated</v>
          </cell>
        </row>
        <row r="3279">
          <cell r="D3279" t="str">
            <v>General Chemical Corp</v>
          </cell>
          <cell r="E3279" t="str">
            <v>Coal</v>
          </cell>
          <cell r="G3279" t="str">
            <v>NA</v>
          </cell>
          <cell r="H3279" t="str">
            <v>Merchant Unregulated</v>
          </cell>
        </row>
        <row r="3280">
          <cell r="D3280" t="str">
            <v>General Electric Company</v>
          </cell>
          <cell r="E3280" t="str">
            <v>Gas</v>
          </cell>
          <cell r="G3280" t="str">
            <v>NA</v>
          </cell>
          <cell r="H3280" t="str">
            <v>Merchant Unregulated</v>
          </cell>
        </row>
        <row r="3281">
          <cell r="D3281" t="str">
            <v>General Electric Company</v>
          </cell>
          <cell r="E3281" t="str">
            <v>Gas</v>
          </cell>
          <cell r="G3281" t="str">
            <v>NA</v>
          </cell>
          <cell r="H3281" t="str">
            <v>Merchant Unregulated</v>
          </cell>
        </row>
        <row r="3282">
          <cell r="D3282" t="str">
            <v>General Electric Company</v>
          </cell>
          <cell r="E3282" t="str">
            <v>Oil</v>
          </cell>
          <cell r="G3282" t="str">
            <v>NA</v>
          </cell>
          <cell r="H3282" t="str">
            <v>Merchant Unregulated</v>
          </cell>
        </row>
        <row r="3283">
          <cell r="D3283" t="str">
            <v>General Mills Inc</v>
          </cell>
          <cell r="E3283" t="str">
            <v>Gas</v>
          </cell>
          <cell r="G3283" t="str">
            <v>NA</v>
          </cell>
          <cell r="H3283" t="str">
            <v>Merchant Unregulated</v>
          </cell>
        </row>
        <row r="3284">
          <cell r="D3284" t="str">
            <v>General Mills Inc</v>
          </cell>
          <cell r="E3284" t="str">
            <v>Gas</v>
          </cell>
          <cell r="G3284" t="str">
            <v>NA</v>
          </cell>
          <cell r="H3284" t="str">
            <v>Merchant Unregulated</v>
          </cell>
        </row>
        <row r="3285">
          <cell r="D3285" t="str">
            <v>General Mills Inc</v>
          </cell>
          <cell r="E3285" t="str">
            <v>Gas</v>
          </cell>
          <cell r="G3285" t="str">
            <v>NA</v>
          </cell>
          <cell r="H3285" t="str">
            <v>Merchant Unregulated</v>
          </cell>
        </row>
        <row r="3286">
          <cell r="D3286" t="str">
            <v>Primary Power International</v>
          </cell>
          <cell r="E3286" t="str">
            <v>Biomass</v>
          </cell>
          <cell r="G3286">
            <v>12</v>
          </cell>
          <cell r="H3286" t="str">
            <v>Merchant Unregulated</v>
          </cell>
        </row>
        <row r="3287">
          <cell r="D3287" t="str">
            <v>Fortistar LLC</v>
          </cell>
          <cell r="E3287" t="str">
            <v>Biomass</v>
          </cell>
          <cell r="G3287">
            <v>53076</v>
          </cell>
          <cell r="H3287" t="str">
            <v>Merchant Unregulated</v>
          </cell>
        </row>
        <row r="3288">
          <cell r="D3288" t="str">
            <v>CMS Energy Corporation</v>
          </cell>
          <cell r="E3288" t="str">
            <v>Biomass</v>
          </cell>
          <cell r="G3288">
            <v>53089</v>
          </cell>
          <cell r="H3288" t="str">
            <v>Merchant Unregulated</v>
          </cell>
        </row>
        <row r="3289">
          <cell r="D3289" t="str">
            <v>Geneseo City of</v>
          </cell>
          <cell r="E3289" t="str">
            <v>Gas</v>
          </cell>
          <cell r="G3289" t="str">
            <v>NA</v>
          </cell>
          <cell r="H3289" t="str">
            <v>Regulated</v>
          </cell>
        </row>
        <row r="3290">
          <cell r="D3290" t="str">
            <v>Geneseo City of</v>
          </cell>
          <cell r="E3290" t="str">
            <v>Wind</v>
          </cell>
          <cell r="G3290" t="str">
            <v>NA</v>
          </cell>
          <cell r="H3290" t="str">
            <v>Regulated</v>
          </cell>
        </row>
        <row r="3291">
          <cell r="D3291" t="str">
            <v>Waste Management, Inc.</v>
          </cell>
          <cell r="E3291" t="str">
            <v>Biomass</v>
          </cell>
          <cell r="G3291" t="str">
            <v>NA</v>
          </cell>
          <cell r="H3291" t="str">
            <v>Merchant Unregulated</v>
          </cell>
        </row>
        <row r="3292">
          <cell r="D3292" t="str">
            <v>Geneva City of</v>
          </cell>
          <cell r="E3292" t="str">
            <v>Gas</v>
          </cell>
          <cell r="G3292" t="str">
            <v>NA</v>
          </cell>
          <cell r="H3292" t="str">
            <v>Regulated</v>
          </cell>
        </row>
        <row r="3293">
          <cell r="D3293" t="str">
            <v>Dairyland Power Co-op</v>
          </cell>
          <cell r="E3293" t="str">
            <v>Coal</v>
          </cell>
          <cell r="G3293">
            <v>918013</v>
          </cell>
          <cell r="H3293" t="str">
            <v>Merchant Unregulated</v>
          </cell>
        </row>
        <row r="3294">
          <cell r="D3294" t="str">
            <v>Genoa Village of</v>
          </cell>
          <cell r="E3294" t="str">
            <v>Oil</v>
          </cell>
          <cell r="G3294" t="str">
            <v>NA</v>
          </cell>
          <cell r="H3294" t="str">
            <v>Regulated</v>
          </cell>
        </row>
        <row r="3295">
          <cell r="D3295" t="str">
            <v>Ormat Industries Ltd.</v>
          </cell>
          <cell r="E3295" t="str">
            <v>Geothermal</v>
          </cell>
          <cell r="G3295" t="str">
            <v>NA</v>
          </cell>
          <cell r="H3295" t="str">
            <v>Merchant Unregulated</v>
          </cell>
        </row>
        <row r="3296">
          <cell r="D3296" t="str">
            <v>Ormat Technologies, Inc.</v>
          </cell>
          <cell r="E3296" t="str">
            <v>Geothermal</v>
          </cell>
          <cell r="G3296" t="str">
            <v>NA</v>
          </cell>
          <cell r="H3296" t="str">
            <v>Merchant Unregulated</v>
          </cell>
        </row>
        <row r="3297">
          <cell r="D3297" t="str">
            <v>Ormat Industries Ltd.</v>
          </cell>
          <cell r="E3297" t="str">
            <v>Geothermal</v>
          </cell>
          <cell r="G3297" t="str">
            <v>NA</v>
          </cell>
          <cell r="H3297" t="str">
            <v>Merchant Unregulated</v>
          </cell>
        </row>
        <row r="3298">
          <cell r="D3298" t="str">
            <v>Ormat Technologies, Inc.</v>
          </cell>
          <cell r="E3298" t="str">
            <v>Geothermal</v>
          </cell>
          <cell r="G3298" t="str">
            <v>NA</v>
          </cell>
          <cell r="H3298" t="str">
            <v>Merchant Unregulated</v>
          </cell>
        </row>
        <row r="3299">
          <cell r="D3299" t="str">
            <v>Enel S.p.A.</v>
          </cell>
          <cell r="E3299" t="str">
            <v>Water</v>
          </cell>
          <cell r="G3299" t="str">
            <v>NA</v>
          </cell>
          <cell r="H3299" t="str">
            <v>Merchant Unregulated</v>
          </cell>
        </row>
        <row r="3300">
          <cell r="D3300" t="str">
            <v>Wolverine Power Marketing Cooperative</v>
          </cell>
          <cell r="E3300" t="str">
            <v>Gas</v>
          </cell>
          <cell r="G3300" t="str">
            <v>NA</v>
          </cell>
          <cell r="H3300" t="str">
            <v>Merchant Unregulated</v>
          </cell>
        </row>
        <row r="3301">
          <cell r="D3301" t="str">
            <v>Presque Isle Electric &amp; Gas Coop</v>
          </cell>
          <cell r="E3301" t="str">
            <v>Gas</v>
          </cell>
          <cell r="G3301" t="str">
            <v>NA</v>
          </cell>
          <cell r="H3301" t="str">
            <v>Merchant Unregulated</v>
          </cell>
        </row>
        <row r="3302">
          <cell r="D3302" t="str">
            <v>Midwest Energy Cooperative</v>
          </cell>
          <cell r="E3302" t="str">
            <v>Gas</v>
          </cell>
          <cell r="G3302" t="str">
            <v>NA</v>
          </cell>
          <cell r="H3302" t="str">
            <v>Merchant Unregulated</v>
          </cell>
        </row>
        <row r="3303">
          <cell r="D3303" t="str">
            <v>HomeWorks Tri-County Electric Cooperative</v>
          </cell>
          <cell r="E3303" t="str">
            <v>Gas</v>
          </cell>
          <cell r="G3303" t="str">
            <v>NA</v>
          </cell>
          <cell r="H3303" t="str">
            <v>Merchant Unregulated</v>
          </cell>
        </row>
        <row r="3304">
          <cell r="D3304" t="str">
            <v>Great Lakes Energy Cooperative</v>
          </cell>
          <cell r="E3304" t="str">
            <v>Gas</v>
          </cell>
          <cell r="G3304" t="str">
            <v>NA</v>
          </cell>
          <cell r="H3304" t="str">
            <v>Merchant Unregulated</v>
          </cell>
        </row>
        <row r="3305">
          <cell r="D3305" t="str">
            <v>Spartan Renewable Energy, Inc.</v>
          </cell>
          <cell r="E3305" t="str">
            <v>Gas</v>
          </cell>
          <cell r="G3305" t="str">
            <v>NA</v>
          </cell>
          <cell r="H3305" t="str">
            <v>Merchant Unregulated</v>
          </cell>
        </row>
        <row r="3306">
          <cell r="D3306" t="str">
            <v>Cherryland Electric Cooperative Inc.</v>
          </cell>
          <cell r="E3306" t="str">
            <v>Gas</v>
          </cell>
          <cell r="G3306" t="str">
            <v>NA</v>
          </cell>
          <cell r="H3306" t="str">
            <v>Merchant Unregulated</v>
          </cell>
        </row>
        <row r="3307">
          <cell r="D3307" t="str">
            <v>Wolverine Power Marketing Cooperative</v>
          </cell>
          <cell r="E3307" t="str">
            <v>Oil</v>
          </cell>
          <cell r="G3307" t="str">
            <v>NA</v>
          </cell>
          <cell r="H3307" t="str">
            <v>Merchant Unregulated</v>
          </cell>
        </row>
        <row r="3308">
          <cell r="D3308" t="str">
            <v>Presque Isle Electric &amp; Gas Coop</v>
          </cell>
          <cell r="E3308" t="str">
            <v>Oil</v>
          </cell>
          <cell r="G3308" t="str">
            <v>NA</v>
          </cell>
          <cell r="H3308" t="str">
            <v>Merchant Unregulated</v>
          </cell>
        </row>
        <row r="3309">
          <cell r="D3309" t="str">
            <v>Midwest Energy Cooperative</v>
          </cell>
          <cell r="E3309" t="str">
            <v>Oil</v>
          </cell>
          <cell r="G3309" t="str">
            <v>NA</v>
          </cell>
          <cell r="H3309" t="str">
            <v>Merchant Unregulated</v>
          </cell>
        </row>
        <row r="3310">
          <cell r="D3310" t="str">
            <v>HomeWorks Tri-County Electric Cooperative</v>
          </cell>
          <cell r="E3310" t="str">
            <v>Oil</v>
          </cell>
          <cell r="G3310" t="str">
            <v>NA</v>
          </cell>
          <cell r="H3310" t="str">
            <v>Merchant Unregulated</v>
          </cell>
        </row>
        <row r="3311">
          <cell r="D3311" t="str">
            <v>Great Lakes Energy Cooperative</v>
          </cell>
          <cell r="E3311" t="str">
            <v>Oil</v>
          </cell>
          <cell r="G3311" t="str">
            <v>NA</v>
          </cell>
          <cell r="H3311" t="str">
            <v>Merchant Unregulated</v>
          </cell>
        </row>
        <row r="3312">
          <cell r="D3312" t="str">
            <v>Spartan Renewable Energy, Inc.</v>
          </cell>
          <cell r="E3312" t="str">
            <v>Oil</v>
          </cell>
          <cell r="G3312" t="str">
            <v>NA</v>
          </cell>
          <cell r="H3312" t="str">
            <v>Merchant Unregulated</v>
          </cell>
        </row>
        <row r="3313">
          <cell r="D3313" t="str">
            <v>Cherryland Electric Cooperative Inc.</v>
          </cell>
          <cell r="E3313" t="str">
            <v>Oil</v>
          </cell>
          <cell r="G3313" t="str">
            <v>NA</v>
          </cell>
          <cell r="H3313" t="str">
            <v>Merchant Unregulated</v>
          </cell>
        </row>
        <row r="3314">
          <cell r="D3314" t="str">
            <v>Anchorage Municipal Light &amp; Power</v>
          </cell>
          <cell r="E3314" t="str">
            <v>Gas</v>
          </cell>
          <cell r="G3314">
            <v>742535</v>
          </cell>
          <cell r="H3314" t="str">
            <v>Regulated</v>
          </cell>
        </row>
        <row r="3315">
          <cell r="D3315" t="str">
            <v>Anchorage Municipal Light &amp; Power</v>
          </cell>
          <cell r="E3315" t="str">
            <v>Gas</v>
          </cell>
          <cell r="G3315">
            <v>181561</v>
          </cell>
          <cell r="H3315" t="str">
            <v>Regulated</v>
          </cell>
        </row>
        <row r="3316">
          <cell r="D3316" t="str">
            <v>Berkshire Hathaway Inc.</v>
          </cell>
          <cell r="E3316" t="str">
            <v>Coal</v>
          </cell>
          <cell r="G3316">
            <v>3167256</v>
          </cell>
          <cell r="H3316" t="str">
            <v>Regulated</v>
          </cell>
        </row>
        <row r="3317">
          <cell r="D3317" t="str">
            <v>Alliant Energy Corporation</v>
          </cell>
          <cell r="E3317" t="str">
            <v>Coal</v>
          </cell>
          <cell r="G3317">
            <v>636616</v>
          </cell>
          <cell r="H3317" t="str">
            <v>Regulated</v>
          </cell>
        </row>
        <row r="3318">
          <cell r="D3318" t="str">
            <v>MidAmerican Energy Holdings Company</v>
          </cell>
          <cell r="E3318" t="str">
            <v>Coal</v>
          </cell>
          <cell r="G3318">
            <v>359736</v>
          </cell>
          <cell r="H3318" t="str">
            <v>Regulated</v>
          </cell>
        </row>
        <row r="3319">
          <cell r="D3319" t="str">
            <v>Berkshire Hathaway Inc.</v>
          </cell>
          <cell r="E3319" t="str">
            <v>Coal</v>
          </cell>
          <cell r="G3319">
            <v>1579274</v>
          </cell>
          <cell r="H3319" t="str">
            <v>Regulated</v>
          </cell>
        </row>
        <row r="3320">
          <cell r="D3320" t="str">
            <v>Alliant Energy Corporation</v>
          </cell>
          <cell r="E3320" t="str">
            <v>Coal</v>
          </cell>
          <cell r="G3320">
            <v>1114119</v>
          </cell>
          <cell r="H3320" t="str">
            <v>Regulated</v>
          </cell>
        </row>
        <row r="3321">
          <cell r="D3321" t="str">
            <v>Algona City of</v>
          </cell>
          <cell r="E3321" t="str">
            <v>Coal</v>
          </cell>
          <cell r="G3321">
            <v>127453</v>
          </cell>
          <cell r="H3321" t="str">
            <v>Regulated</v>
          </cell>
        </row>
        <row r="3322">
          <cell r="D3322" t="str">
            <v>Bancroft Municipal Utilities</v>
          </cell>
          <cell r="E3322" t="str">
            <v>Coal</v>
          </cell>
          <cell r="G3322">
            <v>15173</v>
          </cell>
          <cell r="H3322" t="str">
            <v>Regulated</v>
          </cell>
        </row>
        <row r="3323">
          <cell r="D3323" t="str">
            <v>Cedar Falls Utilities</v>
          </cell>
          <cell r="E3323" t="str">
            <v>Coal</v>
          </cell>
          <cell r="G3323">
            <v>108377</v>
          </cell>
          <cell r="H3323" t="str">
            <v>Regulated</v>
          </cell>
        </row>
        <row r="3324">
          <cell r="D3324" t="str">
            <v>Spencer City of IA</v>
          </cell>
          <cell r="E3324" t="str">
            <v>Coal</v>
          </cell>
          <cell r="G3324">
            <v>52454</v>
          </cell>
          <cell r="H3324" t="str">
            <v>Regulated</v>
          </cell>
        </row>
        <row r="3325">
          <cell r="D3325" t="str">
            <v>Coon Rapids City of</v>
          </cell>
          <cell r="E3325" t="str">
            <v>Coal</v>
          </cell>
          <cell r="G3325">
            <v>22542</v>
          </cell>
          <cell r="H3325" t="str">
            <v>Regulated</v>
          </cell>
        </row>
        <row r="3326">
          <cell r="D3326" t="str">
            <v>Corn Belt Power Cooperative</v>
          </cell>
          <cell r="E3326" t="str">
            <v>Coal</v>
          </cell>
          <cell r="G3326">
            <v>391458</v>
          </cell>
          <cell r="H3326" t="str">
            <v>Regulated</v>
          </cell>
        </row>
        <row r="3327">
          <cell r="D3327" t="str">
            <v>Graettinger City of</v>
          </cell>
          <cell r="E3327" t="str">
            <v>Coal</v>
          </cell>
          <cell r="G3327">
            <v>7368</v>
          </cell>
          <cell r="H3327" t="str">
            <v>Regulated</v>
          </cell>
        </row>
        <row r="3328">
          <cell r="D3328" t="str">
            <v>Laurens City of IA</v>
          </cell>
          <cell r="E3328" t="str">
            <v>Coal</v>
          </cell>
          <cell r="G3328">
            <v>22542</v>
          </cell>
          <cell r="H3328" t="str">
            <v>Regulated</v>
          </cell>
        </row>
        <row r="3329">
          <cell r="D3329" t="str">
            <v>MidAmerican Energy Holdings Company</v>
          </cell>
          <cell r="E3329" t="str">
            <v>Coal</v>
          </cell>
          <cell r="G3329">
            <v>179472</v>
          </cell>
          <cell r="H3329" t="str">
            <v>Regulated</v>
          </cell>
        </row>
        <row r="3330">
          <cell r="D3330" t="str">
            <v>Milford City of IA</v>
          </cell>
          <cell r="E3330" t="str">
            <v>Coal</v>
          </cell>
          <cell r="G3330">
            <v>15173</v>
          </cell>
          <cell r="H3330" t="str">
            <v>Regulated</v>
          </cell>
        </row>
        <row r="3331">
          <cell r="D3331" t="str">
            <v>NorthWestern Corporation</v>
          </cell>
          <cell r="E3331" t="str">
            <v>Coal</v>
          </cell>
          <cell r="G3331">
            <v>376286</v>
          </cell>
          <cell r="H3331" t="str">
            <v>Regulated</v>
          </cell>
        </row>
        <row r="3332">
          <cell r="D3332" t="str">
            <v>Webster City City of</v>
          </cell>
          <cell r="E3332" t="str">
            <v>Coal</v>
          </cell>
          <cell r="G3332">
            <v>112712</v>
          </cell>
          <cell r="H3332" t="str">
            <v>Regulated</v>
          </cell>
        </row>
        <row r="3333">
          <cell r="D3333" t="str">
            <v>Northwest Iowa Power Cooperative</v>
          </cell>
          <cell r="E3333" t="str">
            <v>Coal</v>
          </cell>
          <cell r="G3333">
            <v>210684</v>
          </cell>
          <cell r="H3333" t="str">
            <v>Regulated</v>
          </cell>
        </row>
        <row r="3334">
          <cell r="D3334" t="str">
            <v>AES Corporation</v>
          </cell>
          <cell r="E3334" t="str">
            <v>Gas</v>
          </cell>
          <cell r="G3334">
            <v>76278</v>
          </cell>
          <cell r="H3334" t="str">
            <v>Regulated</v>
          </cell>
        </row>
        <row r="3335">
          <cell r="D3335" t="str">
            <v>Indiana Municipal Power Agency</v>
          </cell>
          <cell r="E3335" t="str">
            <v>Gas</v>
          </cell>
          <cell r="G3335">
            <v>72268</v>
          </cell>
          <cell r="H3335" t="str">
            <v>Regulated</v>
          </cell>
        </row>
        <row r="3336">
          <cell r="D3336" t="str">
            <v>South Carolina Public Service Authority</v>
          </cell>
          <cell r="E3336" t="str">
            <v>Biomass</v>
          </cell>
          <cell r="G3336" t="str">
            <v>NA</v>
          </cell>
          <cell r="H3336" t="str">
            <v>Regulated</v>
          </cell>
        </row>
        <row r="3337">
          <cell r="D3337" t="str">
            <v>Xcel Energy Inc.</v>
          </cell>
          <cell r="E3337" t="str">
            <v>Water</v>
          </cell>
          <cell r="G3337">
            <v>2399</v>
          </cell>
          <cell r="H3337" t="str">
            <v>Regulated</v>
          </cell>
        </row>
        <row r="3338">
          <cell r="D3338" t="str">
            <v>International Paper Company</v>
          </cell>
          <cell r="E3338" t="str">
            <v>Biomass</v>
          </cell>
          <cell r="G3338">
            <v>512844</v>
          </cell>
          <cell r="H3338" t="str">
            <v>Merchant Unregulated</v>
          </cell>
        </row>
        <row r="3339">
          <cell r="D3339" t="str">
            <v>Axiall Corporation</v>
          </cell>
          <cell r="E3339" t="str">
            <v>Gas</v>
          </cell>
          <cell r="G3339">
            <v>1778450</v>
          </cell>
          <cell r="H3339" t="str">
            <v>Merchant Unregulated</v>
          </cell>
        </row>
        <row r="3340">
          <cell r="D3340" t="str">
            <v>Georgia Mountain Community Wind, LLC</v>
          </cell>
          <cell r="E3340" t="str">
            <v>Wind</v>
          </cell>
          <cell r="G3340" t="str">
            <v>NA</v>
          </cell>
          <cell r="H3340" t="str">
            <v>Merchant Unregulated</v>
          </cell>
        </row>
        <row r="3341">
          <cell r="D3341" t="str">
            <v>Georgia Pacific Toledo LLC</v>
          </cell>
          <cell r="E3341" t="str">
            <v>Gas</v>
          </cell>
          <cell r="G3341" t="str">
            <v>NA</v>
          </cell>
          <cell r="H3341" t="str">
            <v>Merchant Unregulated</v>
          </cell>
        </row>
        <row r="3342">
          <cell r="D3342" t="str">
            <v>Koch Industries, Inc.</v>
          </cell>
          <cell r="E3342" t="str">
            <v>Oil</v>
          </cell>
          <cell r="G3342" t="str">
            <v>NA</v>
          </cell>
          <cell r="H3342" t="str">
            <v>Merchant Unregulated</v>
          </cell>
        </row>
        <row r="3343">
          <cell r="D3343" t="str">
            <v>Silicon Valley Power</v>
          </cell>
          <cell r="E3343" t="str">
            <v>Geothermal</v>
          </cell>
          <cell r="G3343">
            <v>205752</v>
          </cell>
          <cell r="H3343" t="str">
            <v>Regulated</v>
          </cell>
        </row>
        <row r="3344">
          <cell r="D3344" t="str">
            <v>Northern California Power Agency</v>
          </cell>
          <cell r="E3344" t="str">
            <v>Geothermal</v>
          </cell>
          <cell r="G3344">
            <v>252491</v>
          </cell>
          <cell r="H3344" t="str">
            <v>Regulated</v>
          </cell>
        </row>
        <row r="3345">
          <cell r="D3345" t="str">
            <v>Silicon Valley Power</v>
          </cell>
          <cell r="E3345" t="str">
            <v>Geothermal</v>
          </cell>
          <cell r="G3345">
            <v>187052</v>
          </cell>
          <cell r="H3345" t="str">
            <v>Regulated</v>
          </cell>
        </row>
        <row r="3346">
          <cell r="D3346" t="str">
            <v>Northern California Power Agency</v>
          </cell>
          <cell r="E3346" t="str">
            <v>Geothermal</v>
          </cell>
          <cell r="G3346">
            <v>229546</v>
          </cell>
          <cell r="H3346" t="str">
            <v>Regulated</v>
          </cell>
        </row>
        <row r="3347">
          <cell r="D3347" t="str">
            <v>Entergy Corporation</v>
          </cell>
          <cell r="E3347" t="str">
            <v>Gas</v>
          </cell>
          <cell r="G3347">
            <v>1398918</v>
          </cell>
          <cell r="H3347" t="str">
            <v>Regulated</v>
          </cell>
        </row>
        <row r="3348">
          <cell r="D3348" t="str">
            <v>Nebraska Public Power District</v>
          </cell>
          <cell r="E3348" t="str">
            <v>Coal</v>
          </cell>
          <cell r="G3348">
            <v>8861292</v>
          </cell>
          <cell r="H3348" t="str">
            <v>Regulated</v>
          </cell>
        </row>
        <row r="3349">
          <cell r="D3349" t="str">
            <v>Wisconsin Energy Corporation</v>
          </cell>
          <cell r="E3349" t="str">
            <v>Oil</v>
          </cell>
          <cell r="G3349">
            <v>24123</v>
          </cell>
          <cell r="H3349" t="str">
            <v>Regulated</v>
          </cell>
        </row>
        <row r="3350">
          <cell r="D3350" t="str">
            <v>Starwood Headquarters, LLC</v>
          </cell>
          <cell r="E3350" t="str">
            <v>Solar</v>
          </cell>
          <cell r="G3350" t="str">
            <v>NA</v>
          </cell>
          <cell r="H3350" t="str">
            <v>Merchant Unregulated</v>
          </cell>
        </row>
        <row r="3351">
          <cell r="D3351" t="str">
            <v>Calpine Corporation</v>
          </cell>
          <cell r="E3351" t="str">
            <v>Geothermal</v>
          </cell>
          <cell r="G3351">
            <v>4814528</v>
          </cell>
          <cell r="H3351" t="str">
            <v>Merchant Unregulated</v>
          </cell>
        </row>
        <row r="3352">
          <cell r="D3352" t="str">
            <v>PPL Corporation</v>
          </cell>
          <cell r="E3352" t="str">
            <v>Coal</v>
          </cell>
          <cell r="G3352">
            <v>12175162</v>
          </cell>
          <cell r="H3352" t="str">
            <v>Regulated</v>
          </cell>
        </row>
        <row r="3353">
          <cell r="D3353" t="str">
            <v>United States Government</v>
          </cell>
          <cell r="E3353" t="str">
            <v>Water</v>
          </cell>
          <cell r="G3353">
            <v>138400</v>
          </cell>
          <cell r="H3353" t="str">
            <v>Merchant Unregulated</v>
          </cell>
        </row>
        <row r="3354">
          <cell r="D3354" t="str">
            <v>California Department of Water Resources</v>
          </cell>
          <cell r="E3354" t="str">
            <v>Water</v>
          </cell>
          <cell r="G3354">
            <v>169157</v>
          </cell>
          <cell r="H3354" t="str">
            <v>Merchant Unregulated</v>
          </cell>
        </row>
        <row r="3355">
          <cell r="D3355" t="str">
            <v>Silicon Valley Power</v>
          </cell>
          <cell r="E3355" t="str">
            <v>Gas</v>
          </cell>
          <cell r="G3355" t="str">
            <v>NA</v>
          </cell>
          <cell r="H3355" t="str">
            <v>Regulated</v>
          </cell>
        </row>
        <row r="3356">
          <cell r="D3356" t="str">
            <v>Texas Municipal Power Agency</v>
          </cell>
          <cell r="E3356" t="str">
            <v>Coal</v>
          </cell>
          <cell r="G3356">
            <v>1513339</v>
          </cell>
          <cell r="H3356" t="str">
            <v>Regulated</v>
          </cell>
        </row>
        <row r="3357">
          <cell r="D3357" t="str">
            <v>Duke Energy Corporation</v>
          </cell>
          <cell r="E3357" t="str">
            <v>Coal</v>
          </cell>
          <cell r="G3357">
            <v>16792527</v>
          </cell>
          <cell r="H3357" t="str">
            <v>Regulated</v>
          </cell>
        </row>
        <row r="3358">
          <cell r="D3358" t="str">
            <v>Indiana Municipal Power Agency</v>
          </cell>
          <cell r="E3358" t="str">
            <v>Coal</v>
          </cell>
          <cell r="G3358">
            <v>920598</v>
          </cell>
          <cell r="H3358" t="str">
            <v>Regulated</v>
          </cell>
        </row>
        <row r="3359">
          <cell r="D3359" t="str">
            <v>Wabash Valley Power Association, Inc.</v>
          </cell>
          <cell r="E3359" t="str">
            <v>Coal</v>
          </cell>
          <cell r="G3359">
            <v>922461</v>
          </cell>
          <cell r="H3359" t="str">
            <v>Regulated</v>
          </cell>
        </row>
        <row r="3360">
          <cell r="D3360" t="str">
            <v>Ameren Corporation</v>
          </cell>
          <cell r="E3360" t="str">
            <v>Gas</v>
          </cell>
          <cell r="G3360">
            <v>65624</v>
          </cell>
          <cell r="H3360" t="str">
            <v>Merchant Unregulated</v>
          </cell>
        </row>
        <row r="3361">
          <cell r="D3361" t="str">
            <v>PG&amp;E Corporation</v>
          </cell>
          <cell r="E3361" t="str">
            <v>Solar</v>
          </cell>
          <cell r="G3361">
            <v>10643</v>
          </cell>
          <cell r="H3361" t="str">
            <v>Regulated</v>
          </cell>
        </row>
        <row r="3362">
          <cell r="D3362" t="str">
            <v>Entegra Power Group LLC</v>
          </cell>
          <cell r="E3362" t="str">
            <v>Gas</v>
          </cell>
          <cell r="G3362">
            <v>1964675</v>
          </cell>
          <cell r="H3362" t="str">
            <v>Merchant Unregulated</v>
          </cell>
        </row>
        <row r="3363">
          <cell r="D3363" t="str">
            <v>Wayzata Investment Partners LLC</v>
          </cell>
          <cell r="E3363" t="str">
            <v>Gas</v>
          </cell>
          <cell r="G3363">
            <v>982337</v>
          </cell>
          <cell r="H3363" t="str">
            <v>Merchant Unregulated</v>
          </cell>
        </row>
        <row r="3364">
          <cell r="D3364" t="str">
            <v>Wayzata Investment Partners LLC</v>
          </cell>
          <cell r="E3364" t="str">
            <v>Gas</v>
          </cell>
          <cell r="G3364">
            <v>982337</v>
          </cell>
          <cell r="H3364" t="str">
            <v>Merchant Unregulated</v>
          </cell>
        </row>
        <row r="3365">
          <cell r="D3365" t="str">
            <v>NRG Energy, Inc.</v>
          </cell>
          <cell r="E3365" t="str">
            <v>Gas</v>
          </cell>
          <cell r="G3365" t="str">
            <v>NA</v>
          </cell>
          <cell r="H3365" t="str">
            <v>Merchant Unregulated</v>
          </cell>
        </row>
        <row r="3366">
          <cell r="D3366" t="str">
            <v>NRG Energy, Inc.</v>
          </cell>
          <cell r="E3366" t="str">
            <v>Gas</v>
          </cell>
          <cell r="G3366" t="str">
            <v>NA</v>
          </cell>
          <cell r="H3366" t="str">
            <v>Merchant Unregulated</v>
          </cell>
        </row>
        <row r="3367">
          <cell r="D3367" t="str">
            <v>Pinnacle West Capital Corporation</v>
          </cell>
          <cell r="E3367" t="str">
            <v>Solar</v>
          </cell>
          <cell r="G3367">
            <v>241</v>
          </cell>
          <cell r="H3367" t="str">
            <v>Regulated</v>
          </cell>
        </row>
        <row r="3368">
          <cell r="D3368" t="str">
            <v>Gillette Co</v>
          </cell>
          <cell r="E3368" t="str">
            <v>Gas</v>
          </cell>
          <cell r="G3368" t="str">
            <v>NA</v>
          </cell>
          <cell r="H3368" t="str">
            <v>Merchant Unregulated</v>
          </cell>
        </row>
        <row r="3369">
          <cell r="D3369" t="str">
            <v>Gillette Co</v>
          </cell>
          <cell r="E3369" t="str">
            <v>Oil</v>
          </cell>
          <cell r="G3369" t="str">
            <v>NA</v>
          </cell>
          <cell r="H3369" t="str">
            <v>Merchant Unregulated</v>
          </cell>
        </row>
        <row r="3370">
          <cell r="D3370" t="str">
            <v>Gillette Co</v>
          </cell>
          <cell r="E3370" t="str">
            <v>Gas</v>
          </cell>
          <cell r="G3370" t="str">
            <v>NA</v>
          </cell>
          <cell r="H3370" t="str">
            <v>Merchant Unregulated</v>
          </cell>
        </row>
        <row r="3371">
          <cell r="D3371" t="str">
            <v>Stuart City of IA</v>
          </cell>
          <cell r="E3371" t="str">
            <v>Oil</v>
          </cell>
          <cell r="G3371" t="str">
            <v>NA</v>
          </cell>
          <cell r="H3371" t="str">
            <v>Regulated</v>
          </cell>
        </row>
        <row r="3372">
          <cell r="D3372" t="str">
            <v>Corn Belt Energy Corporation</v>
          </cell>
          <cell r="E3372" t="str">
            <v>Oil</v>
          </cell>
          <cell r="G3372" t="str">
            <v>NA</v>
          </cell>
          <cell r="H3372" t="str">
            <v>Merchant Unregulated</v>
          </cell>
        </row>
        <row r="3373">
          <cell r="D3373" t="str">
            <v>Ampersand Energy Partners LLC</v>
          </cell>
          <cell r="E3373" t="str">
            <v>Water</v>
          </cell>
          <cell r="G3373" t="str">
            <v>NA</v>
          </cell>
          <cell r="H3373" t="str">
            <v>Merchant Unregulated</v>
          </cell>
        </row>
        <row r="3374">
          <cell r="D3374" t="str">
            <v>Calpine Corporation</v>
          </cell>
          <cell r="E3374" t="str">
            <v>Gas</v>
          </cell>
          <cell r="G3374" t="str">
            <v>NA</v>
          </cell>
          <cell r="H3374" t="str">
            <v>Merchant Unregulated</v>
          </cell>
        </row>
        <row r="3375">
          <cell r="D3375" t="str">
            <v>SunEdison, Inc.</v>
          </cell>
          <cell r="E3375" t="str">
            <v>Solar</v>
          </cell>
          <cell r="G3375" t="str">
            <v>NA</v>
          </cell>
          <cell r="H3375" t="str">
            <v>Merchant Unregulated</v>
          </cell>
        </row>
        <row r="3376">
          <cell r="D3376" t="str">
            <v>Calpine Corporation</v>
          </cell>
          <cell r="E3376" t="str">
            <v>Gas</v>
          </cell>
          <cell r="G3376" t="str">
            <v>NA</v>
          </cell>
          <cell r="H3376" t="str">
            <v>Merchant Unregulated</v>
          </cell>
        </row>
        <row r="3377">
          <cell r="D3377" t="str">
            <v>SunEdison, Inc.</v>
          </cell>
          <cell r="E3377" t="str">
            <v>Solar</v>
          </cell>
          <cell r="G3377" t="str">
            <v>NA</v>
          </cell>
          <cell r="H3377" t="str">
            <v>Merchant Unregulated</v>
          </cell>
        </row>
        <row r="3378">
          <cell r="D3378" t="str">
            <v>Girard City of</v>
          </cell>
          <cell r="E3378" t="str">
            <v>Gas</v>
          </cell>
          <cell r="G3378" t="str">
            <v>NA</v>
          </cell>
          <cell r="H3378" t="str">
            <v>Regulated</v>
          </cell>
        </row>
        <row r="3379">
          <cell r="D3379" t="str">
            <v>JEA</v>
          </cell>
          <cell r="E3379" t="str">
            <v>Biomass</v>
          </cell>
          <cell r="G3379" t="str">
            <v>NA</v>
          </cell>
          <cell r="H3379" t="str">
            <v>Regulated</v>
          </cell>
        </row>
        <row r="3380">
          <cell r="D3380" t="str">
            <v>Wisconsin Energy Corporation</v>
          </cell>
          <cell r="E3380" t="str">
            <v>Wind</v>
          </cell>
          <cell r="G3380">
            <v>377194</v>
          </cell>
          <cell r="H3380" t="str">
            <v>Regulated</v>
          </cell>
        </row>
        <row r="3381">
          <cell r="D3381" t="str">
            <v>Alliant Energy Corporation</v>
          </cell>
          <cell r="E3381" t="str">
            <v>Biomass</v>
          </cell>
          <cell r="G3381">
            <v>1223</v>
          </cell>
          <cell r="H3381" t="str">
            <v>Regulated</v>
          </cell>
        </row>
        <row r="3382">
          <cell r="D3382" t="str">
            <v>Veolia Environnement S.A.</v>
          </cell>
          <cell r="E3382" t="str">
            <v>Biomass</v>
          </cell>
          <cell r="G3382" t="str">
            <v>NA</v>
          </cell>
          <cell r="H3382" t="str">
            <v>Merchant Unregulated</v>
          </cell>
        </row>
        <row r="3383">
          <cell r="D3383" t="str">
            <v>Naturener S.A</v>
          </cell>
          <cell r="E3383" t="str">
            <v>Wind</v>
          </cell>
          <cell r="G3383">
            <v>290468</v>
          </cell>
          <cell r="H3383" t="str">
            <v>Merchant Unregulated</v>
          </cell>
        </row>
        <row r="3384">
          <cell r="D3384" t="str">
            <v>Naturener S.A</v>
          </cell>
          <cell r="E3384" t="str">
            <v>Wind</v>
          </cell>
          <cell r="G3384">
            <v>270466</v>
          </cell>
          <cell r="H3384" t="str">
            <v>Merchant Unregulated</v>
          </cell>
        </row>
        <row r="3385">
          <cell r="D3385" t="str">
            <v>Integrys Energy Group, Inc.</v>
          </cell>
          <cell r="E3385" t="str">
            <v>Oil</v>
          </cell>
          <cell r="G3385">
            <v>240</v>
          </cell>
          <cell r="H3385" t="str">
            <v>Regulated</v>
          </cell>
        </row>
        <row r="3386">
          <cell r="D3386" t="str">
            <v>Tennessee Valley Authority</v>
          </cell>
          <cell r="E3386" t="str">
            <v>Gas</v>
          </cell>
          <cell r="G3386">
            <v>26346</v>
          </cell>
          <cell r="H3386" t="str">
            <v>Merchant Unregulated</v>
          </cell>
        </row>
        <row r="3387">
          <cell r="D3387" t="str">
            <v>Gaz Métro Limited Partnership</v>
          </cell>
          <cell r="E3387" t="str">
            <v>Water</v>
          </cell>
          <cell r="G3387" t="str">
            <v>NA</v>
          </cell>
          <cell r="H3387" t="str">
            <v>Regulated</v>
          </cell>
        </row>
        <row r="3388">
          <cell r="D3388" t="str">
            <v>United States Government</v>
          </cell>
          <cell r="E3388" t="str">
            <v>Water</v>
          </cell>
          <cell r="G3388">
            <v>3658363</v>
          </cell>
          <cell r="H3388" t="str">
            <v>Merchant Unregulated</v>
          </cell>
        </row>
        <row r="3389">
          <cell r="D3389" t="str">
            <v>Brookfield Renewable Energy Partners L.P.</v>
          </cell>
          <cell r="E3389" t="str">
            <v>Water</v>
          </cell>
          <cell r="G3389" t="str">
            <v>NA</v>
          </cell>
          <cell r="H3389" t="str">
            <v>Merchant Unregulated</v>
          </cell>
        </row>
        <row r="3390">
          <cell r="D3390" t="str">
            <v>Brookfield Asset Management Inc.</v>
          </cell>
          <cell r="E3390" t="str">
            <v>Water</v>
          </cell>
          <cell r="G3390" t="str">
            <v>NA</v>
          </cell>
          <cell r="H3390" t="str">
            <v>Merchant Unregulated</v>
          </cell>
        </row>
        <row r="3391">
          <cell r="D3391" t="str">
            <v>NRG Energy, Inc.</v>
          </cell>
          <cell r="E3391" t="str">
            <v>Gas</v>
          </cell>
          <cell r="G3391" t="str">
            <v>NA</v>
          </cell>
          <cell r="H3391" t="str">
            <v>Merchant Unregulated</v>
          </cell>
        </row>
        <row r="3392">
          <cell r="D3392" t="str">
            <v>American Electric Power Company, Inc.</v>
          </cell>
          <cell r="E3392" t="str">
            <v>Coal</v>
          </cell>
          <cell r="G3392">
            <v>79742</v>
          </cell>
          <cell r="H3392" t="str">
            <v>Regulated</v>
          </cell>
        </row>
        <row r="3393">
          <cell r="D3393" t="str">
            <v>Veresen Inc.</v>
          </cell>
          <cell r="E3393" t="str">
            <v>Water</v>
          </cell>
          <cell r="G3393" t="str">
            <v>NA</v>
          </cell>
          <cell r="H3393" t="str">
            <v>Merchant Unregulated</v>
          </cell>
        </row>
        <row r="3394">
          <cell r="D3394" t="str">
            <v>MDU Resources Group, Inc.</v>
          </cell>
          <cell r="E3394" t="str">
            <v>Other Nonrenewable</v>
          </cell>
          <cell r="G3394" t="str">
            <v>NA</v>
          </cell>
          <cell r="H3394" t="str">
            <v>Regulated</v>
          </cell>
        </row>
        <row r="3395">
          <cell r="D3395" t="str">
            <v>Pasadena City of</v>
          </cell>
          <cell r="E3395" t="str">
            <v>Gas</v>
          </cell>
          <cell r="G3395" t="str">
            <v>NA</v>
          </cell>
          <cell r="H3395" t="str">
            <v>Regulated</v>
          </cell>
        </row>
        <row r="3396">
          <cell r="D3396" t="str">
            <v>Glencoe Light &amp; Power Comm</v>
          </cell>
          <cell r="E3396" t="str">
            <v>Oil</v>
          </cell>
          <cell r="G3396" t="str">
            <v>NA</v>
          </cell>
          <cell r="H3396" t="str">
            <v>Regulated</v>
          </cell>
        </row>
        <row r="3397">
          <cell r="D3397" t="str">
            <v>New Smyrna Beach Utilities Commission</v>
          </cell>
          <cell r="E3397" t="str">
            <v>Oil</v>
          </cell>
          <cell r="G3397" t="str">
            <v>NA</v>
          </cell>
          <cell r="H3397" t="str">
            <v>Regulated</v>
          </cell>
        </row>
        <row r="3398">
          <cell r="D3398" t="str">
            <v>Pinnacle West Capital Corporation</v>
          </cell>
          <cell r="E3398" t="str">
            <v>Solar</v>
          </cell>
          <cell r="G3398">
            <v>124</v>
          </cell>
          <cell r="H3398" t="str">
            <v>Regulated</v>
          </cell>
        </row>
        <row r="3399">
          <cell r="D3399" t="str">
            <v>Enel S.p.A.</v>
          </cell>
          <cell r="E3399" t="str">
            <v>Water</v>
          </cell>
          <cell r="G3399" t="str">
            <v>NA</v>
          </cell>
          <cell r="H3399" t="str">
            <v>Merchant Unregulated</v>
          </cell>
        </row>
        <row r="3400">
          <cell r="D3400" t="str">
            <v>Sexton Energy LLC</v>
          </cell>
          <cell r="E3400" t="str">
            <v>Biomass</v>
          </cell>
          <cell r="G3400" t="str">
            <v>NA</v>
          </cell>
          <cell r="H3400" t="str">
            <v>Merchant Unregulated</v>
          </cell>
        </row>
        <row r="3401">
          <cell r="D3401" t="str">
            <v>Glendale Water &amp; Power</v>
          </cell>
          <cell r="E3401" t="str">
            <v>Solar</v>
          </cell>
          <cell r="G3401" t="str">
            <v>NA</v>
          </cell>
          <cell r="H3401" t="str">
            <v>Merchant Unregulated</v>
          </cell>
        </row>
        <row r="3402">
          <cell r="D3402" t="str">
            <v>MDU Resources Group, Inc.</v>
          </cell>
          <cell r="E3402" t="str">
            <v>Gas</v>
          </cell>
          <cell r="G3402">
            <v>10596</v>
          </cell>
          <cell r="H3402" t="str">
            <v>Regulated</v>
          </cell>
        </row>
        <row r="3403">
          <cell r="D3403" t="str">
            <v>MDU Resources Group, Inc.</v>
          </cell>
          <cell r="E3403" t="str">
            <v>Oil</v>
          </cell>
          <cell r="G3403" t="str">
            <v>NA</v>
          </cell>
          <cell r="H3403" t="str">
            <v>Regulated</v>
          </cell>
        </row>
        <row r="3404">
          <cell r="D3404" t="str">
            <v>United States Government</v>
          </cell>
          <cell r="E3404" t="str">
            <v>Water</v>
          </cell>
          <cell r="G3404">
            <v>90594</v>
          </cell>
          <cell r="H3404" t="str">
            <v>Merchant Unregulated</v>
          </cell>
        </row>
        <row r="3405">
          <cell r="D3405" t="str">
            <v>PPL Corporation</v>
          </cell>
          <cell r="E3405" t="str">
            <v>Biomass</v>
          </cell>
          <cell r="G3405" t="str">
            <v>NA</v>
          </cell>
          <cell r="H3405" t="str">
            <v>Merchant Unregulated</v>
          </cell>
        </row>
        <row r="3406">
          <cell r="D3406" t="str">
            <v>SunEdison, Inc.</v>
          </cell>
          <cell r="E3406" t="str">
            <v>Solar</v>
          </cell>
          <cell r="G3406" t="str">
            <v>NA</v>
          </cell>
          <cell r="H3406" t="str">
            <v>Merchant Unregulated</v>
          </cell>
        </row>
        <row r="3407">
          <cell r="D3407" t="str">
            <v>Goldman Sachs Group, Inc.</v>
          </cell>
          <cell r="E3407" t="str">
            <v>Solar</v>
          </cell>
          <cell r="G3407" t="str">
            <v>NA</v>
          </cell>
          <cell r="H3407" t="str">
            <v>Merchant Unregulated</v>
          </cell>
        </row>
        <row r="3408">
          <cell r="D3408" t="str">
            <v>Copper Valley Elec Assn Inc</v>
          </cell>
          <cell r="E3408" t="str">
            <v>Oil</v>
          </cell>
          <cell r="G3408" t="str">
            <v>NA</v>
          </cell>
          <cell r="H3408" t="str">
            <v>Merchant Unregulated</v>
          </cell>
        </row>
        <row r="3409">
          <cell r="D3409" t="str">
            <v>Crestwood Energy, Inc.</v>
          </cell>
          <cell r="E3409" t="str">
            <v>Gas</v>
          </cell>
          <cell r="G3409" t="str">
            <v>NA</v>
          </cell>
          <cell r="H3409" t="str">
            <v>Merchant Unregulated</v>
          </cell>
        </row>
        <row r="3410">
          <cell r="D3410" t="str">
            <v>EIF Management, LLC</v>
          </cell>
          <cell r="E3410" t="str">
            <v>Gas</v>
          </cell>
          <cell r="G3410" t="str">
            <v>NA</v>
          </cell>
          <cell r="H3410" t="str">
            <v>Merchant Unregulated</v>
          </cell>
        </row>
        <row r="3411">
          <cell r="D3411" t="str">
            <v>Berkshire Hathaway Inc.</v>
          </cell>
          <cell r="E3411" t="str">
            <v>Wind</v>
          </cell>
          <cell r="G3411">
            <v>383563</v>
          </cell>
          <cell r="H3411" t="str">
            <v>Regulated</v>
          </cell>
        </row>
        <row r="3412">
          <cell r="D3412" t="str">
            <v>MidAmerican Energy Holdings Company</v>
          </cell>
          <cell r="E3412" t="str">
            <v>Wind</v>
          </cell>
          <cell r="G3412">
            <v>43567</v>
          </cell>
          <cell r="H3412" t="str">
            <v>Regulated</v>
          </cell>
        </row>
        <row r="3413">
          <cell r="D3413" t="str">
            <v>National Grid plc</v>
          </cell>
          <cell r="E3413" t="str">
            <v>Oil</v>
          </cell>
          <cell r="G3413">
            <v>2339</v>
          </cell>
          <cell r="H3413" t="str">
            <v>Merchant Unregulated</v>
          </cell>
        </row>
        <row r="3414">
          <cell r="D3414" t="str">
            <v>Brookfield Renewable Energy Partners L.P.</v>
          </cell>
          <cell r="E3414" t="str">
            <v>Water</v>
          </cell>
          <cell r="G3414" t="str">
            <v>NA</v>
          </cell>
          <cell r="H3414" t="str">
            <v>Merchant Unregulated</v>
          </cell>
        </row>
        <row r="3415">
          <cell r="D3415" t="str">
            <v>Brookfield Asset Management Inc.</v>
          </cell>
          <cell r="E3415" t="str">
            <v>Water</v>
          </cell>
          <cell r="G3415" t="str">
            <v>NA</v>
          </cell>
          <cell r="H3415" t="str">
            <v>Merchant Unregulated</v>
          </cell>
        </row>
        <row r="3416">
          <cell r="D3416" t="str">
            <v>National Grid plc</v>
          </cell>
          <cell r="E3416" t="str">
            <v>Gas</v>
          </cell>
          <cell r="G3416" t="str">
            <v>NA</v>
          </cell>
          <cell r="H3416" t="str">
            <v>Merchant Unregulated</v>
          </cell>
        </row>
        <row r="3417">
          <cell r="D3417" t="str">
            <v>Equity Industrial Turbines, LLC</v>
          </cell>
          <cell r="E3417" t="str">
            <v>Wind</v>
          </cell>
          <cell r="G3417" t="str">
            <v>NA</v>
          </cell>
          <cell r="H3417" t="str">
            <v>Merchant Unregulated</v>
          </cell>
        </row>
        <row r="3418">
          <cell r="D3418" t="str">
            <v>Municipal Mortgage &amp; Equity, LLC</v>
          </cell>
          <cell r="E3418" t="str">
            <v>Solar</v>
          </cell>
          <cell r="G3418" t="str">
            <v>NA</v>
          </cell>
          <cell r="H3418" t="str">
            <v>Merchant Unregulated</v>
          </cell>
        </row>
        <row r="3419">
          <cell r="D3419" t="str">
            <v>PurEnergy L.L.C.</v>
          </cell>
          <cell r="E3419" t="str">
            <v>Gas</v>
          </cell>
          <cell r="G3419" t="str">
            <v>NA</v>
          </cell>
          <cell r="H3419" t="str">
            <v>Merchant Unregulated</v>
          </cell>
        </row>
        <row r="3420">
          <cell r="D3420" t="str">
            <v>Alaska Power &amp; Telephone Co.</v>
          </cell>
          <cell r="E3420" t="str">
            <v>Water</v>
          </cell>
          <cell r="G3420" t="str">
            <v>NA</v>
          </cell>
          <cell r="H3420" t="str">
            <v>Merchant Unregulated</v>
          </cell>
        </row>
        <row r="3421">
          <cell r="D3421" t="str">
            <v>Alaska Energy &amp; Resources Company</v>
          </cell>
          <cell r="E3421" t="str">
            <v>Water</v>
          </cell>
          <cell r="G3421" t="str">
            <v>NA</v>
          </cell>
          <cell r="H3421" t="str">
            <v>Merchant Unregulated</v>
          </cell>
        </row>
        <row r="3422">
          <cell r="D3422" t="str">
            <v>Cielo Wind Power</v>
          </cell>
          <cell r="E3422" t="str">
            <v>Wind</v>
          </cell>
          <cell r="G3422">
            <v>426</v>
          </cell>
          <cell r="H3422" t="str">
            <v>Merchant Unregulated</v>
          </cell>
        </row>
        <row r="3423">
          <cell r="D3423" t="str">
            <v>Edison International</v>
          </cell>
          <cell r="E3423" t="str">
            <v>Wind</v>
          </cell>
          <cell r="G3423">
            <v>425541</v>
          </cell>
          <cell r="H3423" t="str">
            <v>Merchant Unregulated</v>
          </cell>
        </row>
        <row r="3424">
          <cell r="D3424" t="str">
            <v>Southern Company</v>
          </cell>
          <cell r="E3424" t="str">
            <v>Water</v>
          </cell>
          <cell r="G3424">
            <v>98472</v>
          </cell>
          <cell r="H3424" t="str">
            <v>Regulated</v>
          </cell>
        </row>
        <row r="3425">
          <cell r="D3425" t="str">
            <v>Naval Facilities Engineering Command</v>
          </cell>
          <cell r="E3425" t="str">
            <v>Coal</v>
          </cell>
          <cell r="G3425" t="str">
            <v>NA</v>
          </cell>
          <cell r="H3425" t="str">
            <v>Merchant Unregulated</v>
          </cell>
        </row>
        <row r="3426">
          <cell r="D3426" t="str">
            <v>Manassas City of</v>
          </cell>
          <cell r="E3426" t="str">
            <v>Oil</v>
          </cell>
          <cell r="G3426" t="str">
            <v>NA</v>
          </cell>
          <cell r="H3426" t="str">
            <v>Regulated</v>
          </cell>
        </row>
        <row r="3427">
          <cell r="D3427" t="str">
            <v>Alaska Energy &amp; Resources Company</v>
          </cell>
          <cell r="E3427" t="str">
            <v>Water</v>
          </cell>
          <cell r="G3427">
            <v>4466</v>
          </cell>
          <cell r="H3427" t="str">
            <v>Regulated</v>
          </cell>
        </row>
        <row r="3428">
          <cell r="D3428" t="str">
            <v>Alaska Energy &amp; Resources Company</v>
          </cell>
          <cell r="E3428" t="str">
            <v>Oil</v>
          </cell>
          <cell r="G3428">
            <v>0</v>
          </cell>
          <cell r="H3428" t="str">
            <v>Regulated</v>
          </cell>
        </row>
        <row r="3429">
          <cell r="D3429" t="str">
            <v>SunEdison, Inc.</v>
          </cell>
          <cell r="E3429" t="str">
            <v>Solar</v>
          </cell>
          <cell r="G3429" t="str">
            <v>NA</v>
          </cell>
          <cell r="H3429" t="str">
            <v>Merchant Unregulated</v>
          </cell>
        </row>
        <row r="3430">
          <cell r="D3430" t="str">
            <v>Golden Spread Electric Cooperative, Inc.</v>
          </cell>
          <cell r="E3430" t="str">
            <v>Wind</v>
          </cell>
          <cell r="G3430">
            <v>297375</v>
          </cell>
          <cell r="H3430" t="str">
            <v>Merchant Unregulated</v>
          </cell>
        </row>
        <row r="3431">
          <cell r="D3431" t="str">
            <v>Idaho Wind Partners 1, LLC</v>
          </cell>
          <cell r="E3431" t="str">
            <v>Wind</v>
          </cell>
          <cell r="G3431" t="str">
            <v>NA</v>
          </cell>
          <cell r="H3431" t="str">
            <v>Merchant Unregulated</v>
          </cell>
        </row>
        <row r="3432">
          <cell r="D3432" t="str">
            <v>Puget Holdings LLC</v>
          </cell>
          <cell r="E3432" t="str">
            <v>Gas</v>
          </cell>
          <cell r="G3432">
            <v>897457</v>
          </cell>
          <cell r="H3432" t="str">
            <v>Regulated</v>
          </cell>
        </row>
        <row r="3433">
          <cell r="D3433" t="str">
            <v>Constellation Wines U. S.</v>
          </cell>
          <cell r="E3433" t="str">
            <v>Solar</v>
          </cell>
          <cell r="G3433" t="str">
            <v>NA</v>
          </cell>
          <cell r="H3433" t="str">
            <v>Merchant Unregulated</v>
          </cell>
        </row>
        <row r="3434">
          <cell r="D3434" t="str">
            <v>Goodland City of</v>
          </cell>
          <cell r="E3434" t="str">
            <v>Gas</v>
          </cell>
          <cell r="G3434" t="str">
            <v>NA</v>
          </cell>
          <cell r="H3434" t="str">
            <v>Regulated</v>
          </cell>
        </row>
        <row r="3435">
          <cell r="D3435" t="str">
            <v>Midwest Energy, Inc.</v>
          </cell>
          <cell r="E3435" t="str">
            <v>Gas</v>
          </cell>
          <cell r="G3435">
            <v>34308</v>
          </cell>
          <cell r="H3435" t="str">
            <v>Regulated</v>
          </cell>
        </row>
        <row r="3436">
          <cell r="D3436" t="str">
            <v>Alaska Village Electric Cooperative, Inc.</v>
          </cell>
          <cell r="E3436" t="str">
            <v>Oil</v>
          </cell>
          <cell r="G3436" t="str">
            <v>NA</v>
          </cell>
          <cell r="H3436" t="str">
            <v>Merchant Unregulated</v>
          </cell>
        </row>
        <row r="3437">
          <cell r="D3437" t="str">
            <v>Berkshire Hathaway Inc.</v>
          </cell>
          <cell r="E3437" t="str">
            <v>Wind</v>
          </cell>
          <cell r="G3437">
            <v>198598</v>
          </cell>
          <cell r="H3437" t="str">
            <v>Regulated</v>
          </cell>
        </row>
        <row r="3438">
          <cell r="D3438" t="str">
            <v>MidAmerican Energy Holdings Company</v>
          </cell>
          <cell r="E3438" t="str">
            <v>Wind</v>
          </cell>
          <cell r="G3438">
            <v>22558</v>
          </cell>
          <cell r="H3438" t="str">
            <v>Regulated</v>
          </cell>
        </row>
        <row r="3439">
          <cell r="D3439" t="str">
            <v>Goodrich Aerostructures Group</v>
          </cell>
          <cell r="E3439" t="str">
            <v>Gas</v>
          </cell>
          <cell r="G3439" t="str">
            <v>NA</v>
          </cell>
          <cell r="H3439" t="str">
            <v>Merchant Unregulated</v>
          </cell>
        </row>
        <row r="3440">
          <cell r="D3440" t="str">
            <v>NV Energy, Inc.</v>
          </cell>
          <cell r="E3440" t="str">
            <v>Other Nonrenewable</v>
          </cell>
          <cell r="G3440">
            <v>13048</v>
          </cell>
          <cell r="H3440" t="str">
            <v>Regulated</v>
          </cell>
        </row>
        <row r="3441">
          <cell r="D3441" t="str">
            <v>Metropolitan Dist of Hartford</v>
          </cell>
          <cell r="E3441" t="str">
            <v>Water</v>
          </cell>
          <cell r="G3441" t="str">
            <v>NA</v>
          </cell>
          <cell r="H3441" t="str">
            <v>Merchant Unregulated</v>
          </cell>
        </row>
        <row r="3442">
          <cell r="D3442" t="str">
            <v>Goodyear Tire &amp; Rubber Co</v>
          </cell>
          <cell r="E3442" t="str">
            <v>Gas</v>
          </cell>
          <cell r="G3442" t="str">
            <v>NA</v>
          </cell>
          <cell r="H3442" t="str">
            <v>Merchant Unregulated</v>
          </cell>
        </row>
        <row r="3443">
          <cell r="D3443" t="str">
            <v>Goodyear Tire &amp; Rubber Co</v>
          </cell>
          <cell r="E3443" t="str">
            <v>Gas</v>
          </cell>
          <cell r="G3443" t="str">
            <v>NA</v>
          </cell>
          <cell r="H3443" t="str">
            <v>Merchant Unregulated</v>
          </cell>
        </row>
        <row r="3444">
          <cell r="D3444" t="str">
            <v>Enel S.p.A.</v>
          </cell>
          <cell r="E3444" t="str">
            <v>Water</v>
          </cell>
          <cell r="G3444" t="str">
            <v>NA</v>
          </cell>
          <cell r="H3444" t="str">
            <v>Merchant Unregulated</v>
          </cell>
        </row>
        <row r="3445">
          <cell r="D3445" t="str">
            <v>Google Inc.</v>
          </cell>
          <cell r="E3445" t="str">
            <v>Solar</v>
          </cell>
          <cell r="G3445" t="str">
            <v>NA</v>
          </cell>
          <cell r="H3445" t="str">
            <v>Merchant Unregulated</v>
          </cell>
        </row>
        <row r="3446">
          <cell r="D3446" t="str">
            <v>Ameren Corporation</v>
          </cell>
          <cell r="E3446" t="str">
            <v>Gas</v>
          </cell>
          <cell r="G3446">
            <v>63509</v>
          </cell>
          <cell r="H3446" t="str">
            <v>Regulated</v>
          </cell>
        </row>
        <row r="3447">
          <cell r="D3447" t="str">
            <v>Calpine Corporation</v>
          </cell>
          <cell r="E3447" t="str">
            <v>Gas</v>
          </cell>
          <cell r="G3447" t="str">
            <v>NA</v>
          </cell>
          <cell r="H3447" t="str">
            <v>Merchant Unregulated</v>
          </cell>
        </row>
        <row r="3448">
          <cell r="D3448" t="str">
            <v>Dahlberg Light &amp; Power Co</v>
          </cell>
          <cell r="E3448" t="str">
            <v>Oil</v>
          </cell>
          <cell r="G3448" t="str">
            <v>NA</v>
          </cell>
          <cell r="H3448" t="str">
            <v>Merchant Unregulated</v>
          </cell>
        </row>
        <row r="3449">
          <cell r="D3449" t="str">
            <v>OverSight Resources, LLC</v>
          </cell>
          <cell r="E3449" t="str">
            <v>Wind</v>
          </cell>
          <cell r="G3449" t="str">
            <v>NA</v>
          </cell>
          <cell r="H3449" t="str">
            <v>Merchant Unregulated</v>
          </cell>
        </row>
        <row r="3450">
          <cell r="D3450" t="str">
            <v>Gordon Butte Wind, LLC</v>
          </cell>
          <cell r="E3450" t="str">
            <v>Wind</v>
          </cell>
          <cell r="G3450" t="str">
            <v>NA</v>
          </cell>
          <cell r="H3450" t="str">
            <v>Merchant Unregulated</v>
          </cell>
        </row>
        <row r="3451">
          <cell r="D3451" t="str">
            <v>Westar Energy, Inc.</v>
          </cell>
          <cell r="E3451" t="str">
            <v>Gas</v>
          </cell>
          <cell r="G3451">
            <v>423223</v>
          </cell>
          <cell r="H3451" t="str">
            <v>Regulated</v>
          </cell>
        </row>
        <row r="3452">
          <cell r="D3452" t="str">
            <v>Westar Energy, Inc.</v>
          </cell>
          <cell r="E3452" t="str">
            <v>Gas</v>
          </cell>
          <cell r="G3452">
            <v>176920</v>
          </cell>
          <cell r="H3452" t="str">
            <v>Regulated</v>
          </cell>
        </row>
        <row r="3453">
          <cell r="D3453" t="str">
            <v>Westar Energy, Inc.</v>
          </cell>
          <cell r="E3453" t="str">
            <v>Oil</v>
          </cell>
          <cell r="G3453">
            <v>19</v>
          </cell>
          <cell r="H3453" t="str">
            <v>Regulated</v>
          </cell>
        </row>
        <row r="3454">
          <cell r="D3454" t="str">
            <v>Dominion Resources, Inc.</v>
          </cell>
          <cell r="E3454" t="str">
            <v>Gas</v>
          </cell>
          <cell r="G3454">
            <v>1288917</v>
          </cell>
          <cell r="H3454" t="str">
            <v>Regulated</v>
          </cell>
        </row>
        <row r="3455">
          <cell r="D3455" t="str">
            <v>Southern Company</v>
          </cell>
          <cell r="E3455" t="str">
            <v>Coal</v>
          </cell>
          <cell r="G3455">
            <v>3052678</v>
          </cell>
          <cell r="H3455" t="str">
            <v>Regulated</v>
          </cell>
        </row>
        <row r="3456">
          <cell r="D3456" t="str">
            <v>Seattle City Light</v>
          </cell>
          <cell r="E3456" t="str">
            <v>Water</v>
          </cell>
          <cell r="G3456">
            <v>1080091</v>
          </cell>
          <cell r="H3456" t="str">
            <v>Regulated</v>
          </cell>
        </row>
        <row r="3457">
          <cell r="D3457" t="str">
            <v>Gaz Métro Limited Partnership</v>
          </cell>
          <cell r="E3457" t="str">
            <v>Water</v>
          </cell>
          <cell r="G3457">
            <v>0</v>
          </cell>
          <cell r="H3457" t="str">
            <v>Regulated</v>
          </cell>
        </row>
        <row r="3458">
          <cell r="D3458" t="str">
            <v>SDS Lumber Company</v>
          </cell>
          <cell r="E3458" t="str">
            <v>Biomass</v>
          </cell>
          <cell r="G3458" t="str">
            <v>NA</v>
          </cell>
          <cell r="H3458" t="str">
            <v>Merchant Unregulated</v>
          </cell>
        </row>
        <row r="3459">
          <cell r="D3459" t="str">
            <v>Northeast Utilities</v>
          </cell>
          <cell r="E3459" t="str">
            <v>Water</v>
          </cell>
          <cell r="G3459">
            <v>11966</v>
          </cell>
          <cell r="H3459" t="str">
            <v>Regulated</v>
          </cell>
        </row>
        <row r="3460">
          <cell r="D3460" t="str">
            <v>Atlantic Power Corporation</v>
          </cell>
          <cell r="E3460" t="str">
            <v>Wind</v>
          </cell>
          <cell r="G3460">
            <v>170</v>
          </cell>
          <cell r="H3460" t="str">
            <v>Merchant Unregulated</v>
          </cell>
        </row>
        <row r="3461">
          <cell r="D3461" t="str">
            <v>Mitsubishi Corporation</v>
          </cell>
          <cell r="E3461" t="str">
            <v>Wind</v>
          </cell>
          <cell r="G3461">
            <v>135891</v>
          </cell>
          <cell r="H3461" t="str">
            <v>Merchant Unregulated</v>
          </cell>
        </row>
        <row r="3462">
          <cell r="D3462" t="str">
            <v>BP plc</v>
          </cell>
          <cell r="E3462" t="str">
            <v>Wind</v>
          </cell>
          <cell r="G3462">
            <v>181187</v>
          </cell>
          <cell r="H3462" t="str">
            <v>Merchant Unregulated</v>
          </cell>
        </row>
        <row r="3463">
          <cell r="D3463" t="str">
            <v>Humboldt Bay Municipal Water District</v>
          </cell>
          <cell r="E3463" t="str">
            <v>Water</v>
          </cell>
          <cell r="G3463" t="str">
            <v>NA</v>
          </cell>
          <cell r="H3463" t="str">
            <v>Regulated</v>
          </cell>
        </row>
        <row r="3464">
          <cell r="D3464" t="str">
            <v>Ormat Industries Ltd.</v>
          </cell>
          <cell r="E3464" t="str">
            <v>Geothermal</v>
          </cell>
          <cell r="G3464" t="str">
            <v>NA</v>
          </cell>
          <cell r="H3464" t="str">
            <v>Merchant Unregulated</v>
          </cell>
        </row>
        <row r="3465">
          <cell r="D3465" t="str">
            <v>Ormat Technologies, Inc.</v>
          </cell>
          <cell r="E3465" t="str">
            <v>Geothermal</v>
          </cell>
          <cell r="G3465" t="str">
            <v>NA</v>
          </cell>
          <cell r="H3465" t="str">
            <v>Merchant Unregulated</v>
          </cell>
        </row>
        <row r="3466">
          <cell r="D3466" t="str">
            <v>Ormat Industries Ltd.</v>
          </cell>
          <cell r="E3466" t="str">
            <v>Geothermal</v>
          </cell>
          <cell r="G3466" t="str">
            <v>NA</v>
          </cell>
          <cell r="H3466" t="str">
            <v>Merchant Unregulated</v>
          </cell>
        </row>
        <row r="3467">
          <cell r="D3467" t="str">
            <v>Ormat Technologies, Inc.</v>
          </cell>
          <cell r="E3467" t="str">
            <v>Geothermal</v>
          </cell>
          <cell r="G3467" t="str">
            <v>NA</v>
          </cell>
          <cell r="H3467" t="str">
            <v>Merchant Unregulated</v>
          </cell>
        </row>
        <row r="3468">
          <cell r="D3468" t="str">
            <v>Exelon Corporation</v>
          </cell>
          <cell r="E3468" t="str">
            <v>Gas</v>
          </cell>
          <cell r="G3468" t="str">
            <v>NA</v>
          </cell>
          <cell r="H3468" t="str">
            <v>Merchant Unregulated</v>
          </cell>
        </row>
        <row r="3469">
          <cell r="D3469" t="str">
            <v>Gouverneur City of</v>
          </cell>
          <cell r="E3469" t="str">
            <v>Water</v>
          </cell>
          <cell r="G3469" t="str">
            <v>NA</v>
          </cell>
          <cell r="H3469" t="str">
            <v>Merchant Unregulated</v>
          </cell>
        </row>
        <row r="3470">
          <cell r="D3470" t="str">
            <v>US Power Generating Company</v>
          </cell>
          <cell r="E3470" t="str">
            <v>Gas</v>
          </cell>
          <cell r="G3470">
            <v>49451</v>
          </cell>
          <cell r="H3470" t="str">
            <v>Merchant Unregulated</v>
          </cell>
        </row>
        <row r="3471">
          <cell r="D3471" t="str">
            <v>US Power Generating Company</v>
          </cell>
          <cell r="E3471" t="str">
            <v>Gas</v>
          </cell>
          <cell r="G3471">
            <v>0</v>
          </cell>
          <cell r="H3471" t="str">
            <v>Merchant Unregulated</v>
          </cell>
        </row>
        <row r="3472">
          <cell r="D3472" t="str">
            <v>Gowrie Municipal Utilities</v>
          </cell>
          <cell r="E3472" t="str">
            <v>Oil</v>
          </cell>
          <cell r="G3472" t="str">
            <v>NA</v>
          </cell>
          <cell r="H3472" t="str">
            <v>Regulated</v>
          </cell>
        </row>
        <row r="3473">
          <cell r="D3473" t="str">
            <v>Berkshire Hathaway Inc.</v>
          </cell>
          <cell r="E3473" t="str">
            <v>Water</v>
          </cell>
          <cell r="G3473">
            <v>74169</v>
          </cell>
          <cell r="H3473" t="str">
            <v>Regulated</v>
          </cell>
        </row>
        <row r="3474">
          <cell r="D3474" t="str">
            <v>MidAmerican Energy Holdings Company</v>
          </cell>
          <cell r="E3474" t="str">
            <v>Water</v>
          </cell>
          <cell r="G3474">
            <v>8424</v>
          </cell>
          <cell r="H3474" t="str">
            <v>Regulated</v>
          </cell>
        </row>
        <row r="3475">
          <cell r="D3475" t="str">
            <v>Graettinger City of</v>
          </cell>
          <cell r="E3475" t="str">
            <v>Oil</v>
          </cell>
          <cell r="G3475" t="str">
            <v>NA</v>
          </cell>
          <cell r="H3475" t="str">
            <v>Regulated</v>
          </cell>
        </row>
        <row r="3476">
          <cell r="D3476" t="str">
            <v>Grafton City of ND</v>
          </cell>
          <cell r="E3476" t="str">
            <v>Oil</v>
          </cell>
          <cell r="G3476" t="str">
            <v>NA</v>
          </cell>
          <cell r="H3476" t="str">
            <v>Regulated</v>
          </cell>
        </row>
        <row r="3477">
          <cell r="D3477" t="str">
            <v>Texas Energy Future Holdings LP</v>
          </cell>
          <cell r="E3477" t="str">
            <v>Gas</v>
          </cell>
          <cell r="G3477">
            <v>201812</v>
          </cell>
          <cell r="H3477" t="str">
            <v>Merchant Unregulated</v>
          </cell>
        </row>
        <row r="3478">
          <cell r="D3478" t="str">
            <v>City of New York</v>
          </cell>
          <cell r="E3478" t="str">
            <v>Water</v>
          </cell>
          <cell r="G3478" t="str">
            <v>NA</v>
          </cell>
          <cell r="H3478" t="str">
            <v>Merchant Unregulated</v>
          </cell>
        </row>
        <row r="3479">
          <cell r="D3479" t="str">
            <v>Apollo Management, L.P.</v>
          </cell>
          <cell r="E3479" t="str">
            <v>Gas</v>
          </cell>
          <cell r="G3479" t="str">
            <v>NA</v>
          </cell>
          <cell r="H3479" t="str">
            <v>Merchant Unregulated</v>
          </cell>
        </row>
        <row r="3480">
          <cell r="D3480" t="str">
            <v>Apollo Management, L.P.</v>
          </cell>
          <cell r="E3480" t="str">
            <v>Gas</v>
          </cell>
          <cell r="G3480" t="str">
            <v>NA</v>
          </cell>
          <cell r="H3480" t="str">
            <v>Merchant Unregulated</v>
          </cell>
        </row>
        <row r="3481">
          <cell r="D3481" t="str">
            <v>Brookfield Renewable Energy Partners L.P.</v>
          </cell>
          <cell r="E3481" t="str">
            <v>Water</v>
          </cell>
          <cell r="G3481" t="str">
            <v>NA</v>
          </cell>
          <cell r="H3481" t="str">
            <v>Merchant Unregulated</v>
          </cell>
        </row>
        <row r="3482">
          <cell r="D3482" t="str">
            <v>Brookfield Asset Management Inc.</v>
          </cell>
          <cell r="E3482" t="str">
            <v>Water</v>
          </cell>
          <cell r="G3482" t="str">
            <v>NA</v>
          </cell>
          <cell r="H3482" t="str">
            <v>Merchant Unregulated</v>
          </cell>
        </row>
        <row r="3483">
          <cell r="D3483" t="str">
            <v>Granger Electric Co</v>
          </cell>
          <cell r="E3483" t="str">
            <v>Biomass</v>
          </cell>
          <cell r="G3483" t="str">
            <v>NA</v>
          </cell>
          <cell r="H3483" t="str">
            <v>Merchant Unregulated</v>
          </cell>
        </row>
        <row r="3484">
          <cell r="D3484" t="str">
            <v>Vastar Resources Inc.</v>
          </cell>
          <cell r="E3484" t="str">
            <v>Gas</v>
          </cell>
          <cell r="G3484" t="str">
            <v>NA</v>
          </cell>
          <cell r="H3484" t="str">
            <v>Merchant Unregulated</v>
          </cell>
        </row>
        <row r="3485">
          <cell r="D3485" t="str">
            <v>United States Government</v>
          </cell>
          <cell r="E3485" t="str">
            <v>Water</v>
          </cell>
          <cell r="G3485">
            <v>26417623</v>
          </cell>
          <cell r="H3485" t="str">
            <v>Merchant Unregulated</v>
          </cell>
        </row>
        <row r="3486">
          <cell r="D3486" t="str">
            <v>Minnkota Power Coop, Inc</v>
          </cell>
          <cell r="E3486" t="str">
            <v>Oil</v>
          </cell>
          <cell r="G3486" t="str">
            <v>NA</v>
          </cell>
          <cell r="H3486" t="str">
            <v>Merchant Unregulated</v>
          </cell>
        </row>
        <row r="3487">
          <cell r="D3487" t="str">
            <v>Entergy Corporation</v>
          </cell>
          <cell r="E3487" t="str">
            <v>Nuclear</v>
          </cell>
          <cell r="G3487">
            <v>6566520</v>
          </cell>
          <cell r="H3487" t="str">
            <v>Regulated</v>
          </cell>
        </row>
        <row r="3488">
          <cell r="D3488" t="str">
            <v>South Mississippi Electric Power Association</v>
          </cell>
          <cell r="E3488" t="str">
            <v>Nuclear</v>
          </cell>
          <cell r="G3488">
            <v>729614</v>
          </cell>
          <cell r="H3488" t="str">
            <v>Regulated</v>
          </cell>
        </row>
        <row r="3489">
          <cell r="D3489" t="str">
            <v>Grand Haven City of</v>
          </cell>
          <cell r="E3489" t="str">
            <v>Gas</v>
          </cell>
          <cell r="G3489" t="str">
            <v>NA</v>
          </cell>
          <cell r="H3489" t="str">
            <v>Regulated</v>
          </cell>
        </row>
        <row r="3490">
          <cell r="D3490" t="str">
            <v>Exxon Mobil Corporation</v>
          </cell>
          <cell r="E3490" t="str">
            <v>Gas</v>
          </cell>
          <cell r="G3490" t="str">
            <v>NA</v>
          </cell>
          <cell r="H3490" t="str">
            <v>Merchant Unregulated</v>
          </cell>
        </row>
        <row r="3491">
          <cell r="D3491" t="str">
            <v>Grand Junction City of</v>
          </cell>
          <cell r="E3491" t="str">
            <v>Oil</v>
          </cell>
          <cell r="G3491" t="str">
            <v>NA</v>
          </cell>
          <cell r="H3491" t="str">
            <v>Regulated</v>
          </cell>
        </row>
        <row r="3492">
          <cell r="D3492" t="str">
            <v>Grand Marais City of</v>
          </cell>
          <cell r="E3492" t="str">
            <v>Oil</v>
          </cell>
          <cell r="G3492" t="str">
            <v>NA</v>
          </cell>
          <cell r="H3492" t="str">
            <v>Regulated</v>
          </cell>
        </row>
        <row r="3493">
          <cell r="D3493" t="str">
            <v>Xcel Energy Inc.</v>
          </cell>
          <cell r="E3493" t="str">
            <v>Wind</v>
          </cell>
          <cell r="G3493">
            <v>310521</v>
          </cell>
          <cell r="H3493" t="str">
            <v>Regulated</v>
          </cell>
        </row>
        <row r="3494">
          <cell r="D3494" t="str">
            <v>Integrys Energy Group, Inc.</v>
          </cell>
          <cell r="E3494" t="str">
            <v>Water</v>
          </cell>
          <cell r="G3494">
            <v>21995</v>
          </cell>
          <cell r="H3494" t="str">
            <v>Regulated</v>
          </cell>
        </row>
        <row r="3495">
          <cell r="D3495" t="str">
            <v>Koch Industries, Inc.</v>
          </cell>
          <cell r="E3495" t="str">
            <v>Gas</v>
          </cell>
          <cell r="G3495" t="str">
            <v>NA</v>
          </cell>
          <cell r="H3495" t="str">
            <v>Merchant Unregulated</v>
          </cell>
        </row>
        <row r="3496">
          <cell r="D3496" t="str">
            <v>Manitoba Hydro</v>
          </cell>
          <cell r="E3496" t="str">
            <v>Water</v>
          </cell>
          <cell r="G3496" t="str">
            <v>NA</v>
          </cell>
          <cell r="H3496" t="str">
            <v>Foreign</v>
          </cell>
        </row>
        <row r="3497">
          <cell r="D3497" t="str">
            <v>Invenergy LLC</v>
          </cell>
          <cell r="E3497" t="str">
            <v>Solar</v>
          </cell>
          <cell r="G3497" t="str">
            <v>NA</v>
          </cell>
          <cell r="H3497" t="str">
            <v>Merchant Unregulated</v>
          </cell>
        </row>
        <row r="3498">
          <cell r="D3498" t="str">
            <v>Invenergy LLC</v>
          </cell>
          <cell r="E3498" t="str">
            <v>Wind</v>
          </cell>
          <cell r="G3498">
            <v>260911</v>
          </cell>
          <cell r="H3498" t="str">
            <v>Merchant Unregulated</v>
          </cell>
        </row>
        <row r="3499">
          <cell r="D3499" t="str">
            <v>Granger Electric Co</v>
          </cell>
          <cell r="E3499" t="str">
            <v>Biomass</v>
          </cell>
          <cell r="G3499" t="str">
            <v>NA</v>
          </cell>
          <cell r="H3499" t="str">
            <v>Merchant Unregulated</v>
          </cell>
        </row>
        <row r="3500">
          <cell r="D3500" t="str">
            <v>Ameren Corporation</v>
          </cell>
          <cell r="E3500" t="str">
            <v>Gas</v>
          </cell>
          <cell r="G3500">
            <v>1236047</v>
          </cell>
          <cell r="H3500" t="str">
            <v>Merchant Unregulated</v>
          </cell>
        </row>
        <row r="3501">
          <cell r="D3501" t="str">
            <v>Integrys Energy Group, Inc.</v>
          </cell>
          <cell r="E3501" t="str">
            <v>Water</v>
          </cell>
          <cell r="G3501">
            <v>58960</v>
          </cell>
          <cell r="H3501" t="str">
            <v>Regulated</v>
          </cell>
        </row>
        <row r="3502">
          <cell r="D3502" t="str">
            <v>Packaging Corp of America</v>
          </cell>
          <cell r="E3502" t="str">
            <v>Water</v>
          </cell>
          <cell r="G3502" t="str">
            <v>NA</v>
          </cell>
          <cell r="H3502" t="str">
            <v>Merchant Unregulated</v>
          </cell>
        </row>
        <row r="3503">
          <cell r="D3503" t="str">
            <v>Granger Electric Co</v>
          </cell>
          <cell r="E3503" t="str">
            <v>Biomass</v>
          </cell>
          <cell r="G3503" t="str">
            <v>NA</v>
          </cell>
          <cell r="H3503" t="str">
            <v>Merchant Unregulated</v>
          </cell>
        </row>
        <row r="3504">
          <cell r="D3504" t="str">
            <v>Berkshire Hathaway Inc.</v>
          </cell>
          <cell r="E3504" t="str">
            <v>Water</v>
          </cell>
          <cell r="G3504">
            <v>5753</v>
          </cell>
          <cell r="H3504" t="str">
            <v>Regulated</v>
          </cell>
        </row>
        <row r="3505">
          <cell r="D3505" t="str">
            <v>MidAmerican Energy Holdings Company</v>
          </cell>
          <cell r="E3505" t="str">
            <v>Water</v>
          </cell>
          <cell r="G3505">
            <v>653</v>
          </cell>
          <cell r="H3505" t="str">
            <v>Regulated</v>
          </cell>
        </row>
        <row r="3506">
          <cell r="D3506" t="str">
            <v>Xcel Energy Inc.</v>
          </cell>
          <cell r="E3506" t="str">
            <v>Gas</v>
          </cell>
          <cell r="G3506">
            <v>1672</v>
          </cell>
          <cell r="H3506" t="str">
            <v>Regulated</v>
          </cell>
        </row>
        <row r="3507">
          <cell r="D3507" t="str">
            <v>United States Steel Corporation</v>
          </cell>
          <cell r="E3507" t="str">
            <v>Other Nonrenewable</v>
          </cell>
          <cell r="G3507" t="str">
            <v>NA</v>
          </cell>
          <cell r="H3507" t="str">
            <v>Merchant Unregulated</v>
          </cell>
        </row>
        <row r="3508">
          <cell r="D3508" t="str">
            <v>Granite Falls City of</v>
          </cell>
          <cell r="E3508" t="str">
            <v>Water</v>
          </cell>
          <cell r="G3508" t="str">
            <v>NA</v>
          </cell>
          <cell r="H3508" t="str">
            <v>Regulated</v>
          </cell>
        </row>
        <row r="3509">
          <cell r="D3509" t="str">
            <v>Granite Falls City of</v>
          </cell>
          <cell r="E3509" t="str">
            <v>Oil</v>
          </cell>
          <cell r="G3509" t="str">
            <v>NA</v>
          </cell>
          <cell r="H3509" t="str">
            <v>Regulated</v>
          </cell>
        </row>
        <row r="3510">
          <cell r="D3510" t="str">
            <v>North Carolina Municipal Power Agency Number 1</v>
          </cell>
          <cell r="E3510" t="str">
            <v>Oil</v>
          </cell>
          <cell r="G3510" t="str">
            <v>NA</v>
          </cell>
          <cell r="H3510" t="str">
            <v>Regulated</v>
          </cell>
        </row>
        <row r="3511">
          <cell r="D3511" t="str">
            <v>Union Oil Co of California</v>
          </cell>
          <cell r="E3511" t="str">
            <v>Gas</v>
          </cell>
          <cell r="G3511" t="str">
            <v>NA</v>
          </cell>
          <cell r="H3511" t="str">
            <v>Merchant Unregulated</v>
          </cell>
        </row>
        <row r="3512">
          <cell r="D3512" t="str">
            <v>Union Oil Co of California</v>
          </cell>
          <cell r="E3512" t="str">
            <v>Oil</v>
          </cell>
          <cell r="G3512" t="str">
            <v>NA</v>
          </cell>
          <cell r="H3512" t="str">
            <v>Merchant Unregulated</v>
          </cell>
        </row>
        <row r="3513">
          <cell r="D3513" t="str">
            <v>Brookfield Renewable Energy Partners L.P.</v>
          </cell>
          <cell r="E3513" t="str">
            <v>Wind</v>
          </cell>
          <cell r="G3513">
            <v>27812</v>
          </cell>
          <cell r="H3513" t="str">
            <v>Merchant Unregulated</v>
          </cell>
        </row>
        <row r="3514">
          <cell r="D3514" t="str">
            <v>Freshet Wind Energy, LLC</v>
          </cell>
          <cell r="E3514" t="str">
            <v>Wind</v>
          </cell>
          <cell r="G3514">
            <v>8832</v>
          </cell>
          <cell r="H3514" t="str">
            <v>Merchant Unregulated</v>
          </cell>
        </row>
        <row r="3515">
          <cell r="D3515" t="str">
            <v>Brookfield Asset Management Inc.</v>
          </cell>
          <cell r="E3515" t="str">
            <v>Wind</v>
          </cell>
          <cell r="G3515">
            <v>51674</v>
          </cell>
          <cell r="H3515" t="str">
            <v>Merchant Unregulated</v>
          </cell>
        </row>
        <row r="3516">
          <cell r="D3516" t="str">
            <v>Granite Ridge Energy LLC</v>
          </cell>
          <cell r="E3516" t="str">
            <v>Gas</v>
          </cell>
          <cell r="G3516">
            <v>4824841</v>
          </cell>
          <cell r="H3516" t="str">
            <v>Merchant Unregulated</v>
          </cell>
        </row>
        <row r="3517">
          <cell r="D3517" t="str">
            <v>Lower Colorado River Authority</v>
          </cell>
          <cell r="E3517" t="str">
            <v>Water</v>
          </cell>
          <cell r="G3517" t="str">
            <v>NA</v>
          </cell>
          <cell r="H3517" t="str">
            <v>Merchant Unregulated</v>
          </cell>
        </row>
        <row r="3518">
          <cell r="D3518" t="str">
            <v>Enterprise Mill LLC</v>
          </cell>
          <cell r="E3518" t="str">
            <v>Water</v>
          </cell>
          <cell r="G3518" t="str">
            <v>NA</v>
          </cell>
          <cell r="H3518" t="str">
            <v>Merchant Unregulated</v>
          </cell>
        </row>
        <row r="3519">
          <cell r="D3519" t="str">
            <v>Rafter P Wind, LLC</v>
          </cell>
          <cell r="E3519" t="str">
            <v>Wind</v>
          </cell>
          <cell r="G3519" t="str">
            <v>NA</v>
          </cell>
          <cell r="H3519" t="str">
            <v>Merchant Unregulated</v>
          </cell>
        </row>
        <row r="3520">
          <cell r="D3520" t="str">
            <v>Roseville Wind 4, LLC</v>
          </cell>
          <cell r="E3520" t="str">
            <v>Wind</v>
          </cell>
          <cell r="G3520" t="str">
            <v>NA</v>
          </cell>
          <cell r="H3520" t="str">
            <v>Merchant Unregulated</v>
          </cell>
        </row>
        <row r="3521">
          <cell r="D3521" t="str">
            <v>Western Minnesota Wind 2, LLC</v>
          </cell>
          <cell r="E3521" t="str">
            <v>Wind</v>
          </cell>
          <cell r="G3521" t="str">
            <v>NA</v>
          </cell>
          <cell r="H3521" t="str">
            <v>Merchant Unregulated</v>
          </cell>
        </row>
        <row r="3522">
          <cell r="D3522" t="str">
            <v>Western Minnesota Wind 5, LLC</v>
          </cell>
          <cell r="E3522" t="str">
            <v>Wind</v>
          </cell>
          <cell r="G3522" t="str">
            <v>NA</v>
          </cell>
          <cell r="H3522" t="str">
            <v>Merchant Unregulated</v>
          </cell>
        </row>
        <row r="3523">
          <cell r="D3523" t="str">
            <v>Western Minnesota Wind 4, LLC</v>
          </cell>
          <cell r="E3523" t="str">
            <v>Wind</v>
          </cell>
          <cell r="G3523" t="str">
            <v>NA</v>
          </cell>
          <cell r="H3523" t="str">
            <v>Merchant Unregulated</v>
          </cell>
        </row>
        <row r="3524">
          <cell r="D3524" t="str">
            <v>Western Minnesota Wind 3, LLC</v>
          </cell>
          <cell r="E3524" t="str">
            <v>Wind</v>
          </cell>
          <cell r="G3524" t="str">
            <v>NA</v>
          </cell>
          <cell r="H3524" t="str">
            <v>Merchant Unregulated</v>
          </cell>
        </row>
        <row r="3525">
          <cell r="D3525" t="str">
            <v>Roseville Wind 3, LLC</v>
          </cell>
          <cell r="E3525" t="str">
            <v>Wind</v>
          </cell>
          <cell r="G3525" t="str">
            <v>NA</v>
          </cell>
          <cell r="H3525" t="str">
            <v>Merchant Unregulated</v>
          </cell>
        </row>
        <row r="3526">
          <cell r="D3526" t="str">
            <v>Roseville Wind 1, LLC</v>
          </cell>
          <cell r="E3526" t="str">
            <v>Wind</v>
          </cell>
          <cell r="G3526" t="str">
            <v>NA</v>
          </cell>
          <cell r="H3526" t="str">
            <v>Merchant Unregulated</v>
          </cell>
        </row>
        <row r="3527">
          <cell r="D3527" t="str">
            <v>Roseville Wind 2, LLC</v>
          </cell>
          <cell r="E3527" t="str">
            <v>Wind</v>
          </cell>
          <cell r="G3527" t="str">
            <v>NA</v>
          </cell>
          <cell r="H3527" t="str">
            <v>Merchant Unregulated</v>
          </cell>
        </row>
        <row r="3528">
          <cell r="D3528" t="str">
            <v>Western Minnesota Wind 1, LLC</v>
          </cell>
          <cell r="E3528" t="str">
            <v>Wind</v>
          </cell>
          <cell r="G3528" t="str">
            <v>NA</v>
          </cell>
          <cell r="H3528" t="str">
            <v>Merchant Unregulated</v>
          </cell>
        </row>
        <row r="3529">
          <cell r="D3529" t="str">
            <v>Olympus Holdings, LLC</v>
          </cell>
          <cell r="E3529" t="str">
            <v>Wind</v>
          </cell>
          <cell r="G3529" t="str">
            <v>NA</v>
          </cell>
          <cell r="H3529" t="str">
            <v>Merchant Unregulated</v>
          </cell>
        </row>
        <row r="3530">
          <cell r="D3530" t="str">
            <v>Sumitomo Corporation</v>
          </cell>
          <cell r="E3530" t="str">
            <v>Coal</v>
          </cell>
          <cell r="G3530">
            <v>264202</v>
          </cell>
          <cell r="H3530" t="str">
            <v>Merchant Unregulated</v>
          </cell>
        </row>
        <row r="3531">
          <cell r="D3531" t="str">
            <v>American Power Company</v>
          </cell>
          <cell r="E3531" t="str">
            <v>Coal</v>
          </cell>
          <cell r="G3531">
            <v>62748</v>
          </cell>
          <cell r="H3531" t="str">
            <v>Merchant Unregulated</v>
          </cell>
        </row>
        <row r="3532">
          <cell r="D3532" t="str">
            <v>American Hydro Power Co.</v>
          </cell>
          <cell r="E3532" t="str">
            <v>Coal</v>
          </cell>
          <cell r="G3532">
            <v>3304</v>
          </cell>
          <cell r="H3532" t="str">
            <v>Merchant Unregulated</v>
          </cell>
        </row>
        <row r="3533">
          <cell r="D3533" t="str">
            <v>Edison International</v>
          </cell>
          <cell r="E3533" t="str">
            <v>Coal</v>
          </cell>
          <cell r="G3533">
            <v>330259</v>
          </cell>
          <cell r="H3533" t="str">
            <v>Merchant Unregulated</v>
          </cell>
        </row>
        <row r="3534">
          <cell r="D3534" t="str">
            <v>NorthWestern Corporation</v>
          </cell>
          <cell r="E3534" t="str">
            <v>Oil</v>
          </cell>
          <cell r="G3534">
            <v>457</v>
          </cell>
          <cell r="H3534" t="str">
            <v>Regulated</v>
          </cell>
        </row>
        <row r="3535">
          <cell r="D3535" t="str">
            <v>Northwestern Wisconsin Electric Company</v>
          </cell>
          <cell r="E3535" t="str">
            <v>Oil</v>
          </cell>
          <cell r="G3535">
            <v>31</v>
          </cell>
          <cell r="H3535" t="str">
            <v>Regulated</v>
          </cell>
        </row>
        <row r="3536">
          <cell r="D3536" t="str">
            <v>Southern Company</v>
          </cell>
          <cell r="E3536" t="str">
            <v>Solar</v>
          </cell>
          <cell r="G3536" t="str">
            <v>NA</v>
          </cell>
          <cell r="H3536" t="str">
            <v>Merchant Unregulated</v>
          </cell>
        </row>
        <row r="3537">
          <cell r="D3537" t="str">
            <v>Turner Enterprises, Inc.</v>
          </cell>
          <cell r="E3537" t="str">
            <v>Solar</v>
          </cell>
          <cell r="G3537" t="str">
            <v>NA</v>
          </cell>
          <cell r="H3537" t="str">
            <v>Merchant Unregulated</v>
          </cell>
        </row>
        <row r="3538">
          <cell r="D3538" t="str">
            <v>Edison International</v>
          </cell>
          <cell r="E3538" t="str">
            <v>Gas</v>
          </cell>
          <cell r="G3538">
            <v>21350</v>
          </cell>
          <cell r="H3538" t="str">
            <v>Regulated</v>
          </cell>
        </row>
        <row r="3539">
          <cell r="D3539" t="str">
            <v>Graphic Packaging Corp</v>
          </cell>
          <cell r="E3539" t="str">
            <v>Gas</v>
          </cell>
          <cell r="G3539" t="str">
            <v>NA</v>
          </cell>
          <cell r="H3539" t="str">
            <v>Merchant Unregulated</v>
          </cell>
        </row>
        <row r="3540">
          <cell r="D3540" t="str">
            <v>County of Yolo, CA</v>
          </cell>
          <cell r="E3540" t="str">
            <v>Solar</v>
          </cell>
          <cell r="G3540" t="str">
            <v>NA</v>
          </cell>
          <cell r="H3540" t="str">
            <v>Merchant Unregulated</v>
          </cell>
        </row>
        <row r="3541">
          <cell r="D3541" t="str">
            <v>Invenergy LLC</v>
          </cell>
          <cell r="E3541" t="str">
            <v>Wind</v>
          </cell>
          <cell r="G3541">
            <v>163148</v>
          </cell>
          <cell r="H3541" t="str">
            <v>Regulated</v>
          </cell>
        </row>
        <row r="3542">
          <cell r="D3542" t="str">
            <v>DTE Energy Company</v>
          </cell>
          <cell r="E3542" t="str">
            <v>Wind</v>
          </cell>
          <cell r="G3542">
            <v>227919</v>
          </cell>
          <cell r="H3542" t="str">
            <v>Regulated</v>
          </cell>
        </row>
        <row r="3543">
          <cell r="D3543" t="str">
            <v>Dominion Resources, Inc.</v>
          </cell>
          <cell r="E3543" t="str">
            <v>Gas</v>
          </cell>
          <cell r="G3543">
            <v>69424</v>
          </cell>
          <cell r="H3543" t="str">
            <v>Regulated</v>
          </cell>
        </row>
        <row r="3544">
          <cell r="D3544" t="str">
            <v>NextEra Energy, Inc.</v>
          </cell>
          <cell r="E3544" t="str">
            <v>Wind</v>
          </cell>
          <cell r="G3544">
            <v>289551</v>
          </cell>
          <cell r="H3544" t="str">
            <v>Merchant Unregulated</v>
          </cell>
        </row>
        <row r="3545">
          <cell r="D3545" t="str">
            <v>Alaska Village Electric Cooperative, Inc.</v>
          </cell>
          <cell r="E3545" t="str">
            <v>Oil</v>
          </cell>
          <cell r="G3545" t="str">
            <v>NA</v>
          </cell>
          <cell r="H3545" t="str">
            <v>Merchant Unregulated</v>
          </cell>
        </row>
        <row r="3546">
          <cell r="D3546" t="str">
            <v>AltaGas Ltd.</v>
          </cell>
          <cell r="E3546" t="str">
            <v>Biomass</v>
          </cell>
          <cell r="G3546">
            <v>45825</v>
          </cell>
          <cell r="H3546" t="str">
            <v>Merchant Unregulated</v>
          </cell>
        </row>
        <row r="3547">
          <cell r="D3547" t="str">
            <v>Fortistar LLC</v>
          </cell>
          <cell r="E3547" t="str">
            <v>Biomass</v>
          </cell>
          <cell r="G3547">
            <v>32867</v>
          </cell>
          <cell r="H3547" t="str">
            <v>Merchant Unregulated</v>
          </cell>
        </row>
        <row r="3548">
          <cell r="D3548" t="str">
            <v>CMS Energy Corporation</v>
          </cell>
          <cell r="E3548" t="str">
            <v>Biomass</v>
          </cell>
          <cell r="G3548">
            <v>82173</v>
          </cell>
          <cell r="H3548" t="str">
            <v>Merchant Unregulated</v>
          </cell>
        </row>
        <row r="3549">
          <cell r="D3549" t="str">
            <v>Union Oil Co of California</v>
          </cell>
          <cell r="E3549" t="str">
            <v>Gas</v>
          </cell>
          <cell r="G3549" t="str">
            <v>NA</v>
          </cell>
          <cell r="H3549" t="str">
            <v>Merchant Unregulated</v>
          </cell>
        </row>
        <row r="3550">
          <cell r="D3550" t="str">
            <v>Veolia Environnement S.A.</v>
          </cell>
          <cell r="E3550" t="str">
            <v>Gas</v>
          </cell>
          <cell r="G3550" t="str">
            <v>NA</v>
          </cell>
          <cell r="H3550" t="str">
            <v>Merchant Unregulated</v>
          </cell>
        </row>
        <row r="3551">
          <cell r="D3551" t="str">
            <v>Invenergy LLC</v>
          </cell>
          <cell r="E3551" t="str">
            <v>Gas</v>
          </cell>
          <cell r="G3551">
            <v>156458</v>
          </cell>
          <cell r="H3551" t="str">
            <v>Merchant Unregulated</v>
          </cell>
        </row>
        <row r="3552">
          <cell r="D3552" t="str">
            <v>Glendale City of</v>
          </cell>
          <cell r="E3552" t="str">
            <v>Gas</v>
          </cell>
          <cell r="G3552">
            <v>136654</v>
          </cell>
          <cell r="H3552" t="str">
            <v>Regulated</v>
          </cell>
        </row>
        <row r="3553">
          <cell r="D3553" t="str">
            <v>Glendale City of</v>
          </cell>
          <cell r="E3553" t="str">
            <v>Gas</v>
          </cell>
          <cell r="G3553">
            <v>30745</v>
          </cell>
          <cell r="H3553" t="str">
            <v>Regulated</v>
          </cell>
        </row>
        <row r="3554">
          <cell r="D3554" t="str">
            <v>Glendale City of</v>
          </cell>
          <cell r="E3554" t="str">
            <v>Gas</v>
          </cell>
          <cell r="G3554">
            <v>10386</v>
          </cell>
          <cell r="H3554" t="str">
            <v>Regulated</v>
          </cell>
        </row>
        <row r="3555">
          <cell r="D3555" t="str">
            <v>KAMO Electric Cooperative Inc.</v>
          </cell>
          <cell r="E3555" t="str">
            <v>Coal</v>
          </cell>
          <cell r="G3555">
            <v>988707</v>
          </cell>
          <cell r="H3555" t="str">
            <v>Merchant Unregulated</v>
          </cell>
        </row>
        <row r="3556">
          <cell r="D3556" t="str">
            <v>Grand River Dam Authority</v>
          </cell>
          <cell r="E3556" t="str">
            <v>Coal</v>
          </cell>
          <cell r="G3556">
            <v>4066026</v>
          </cell>
          <cell r="H3556" t="str">
            <v>Merchant Unregulated</v>
          </cell>
        </row>
        <row r="3557">
          <cell r="D3557" t="str">
            <v>Ormat Industries Ltd.</v>
          </cell>
          <cell r="E3557" t="str">
            <v>Biomass</v>
          </cell>
          <cell r="G3557" t="str">
            <v>NA</v>
          </cell>
          <cell r="H3557" t="str">
            <v>Merchant Unregulated</v>
          </cell>
        </row>
        <row r="3558">
          <cell r="D3558" t="str">
            <v>Ormat Technologies, Inc.</v>
          </cell>
          <cell r="E3558" t="str">
            <v>Biomass</v>
          </cell>
          <cell r="G3558" t="str">
            <v>NA</v>
          </cell>
          <cell r="H3558" t="str">
            <v>Merchant Unregulated</v>
          </cell>
        </row>
        <row r="3559">
          <cell r="D3559" t="str">
            <v>Midwest Energy, Inc.</v>
          </cell>
          <cell r="E3559" t="str">
            <v>Gas</v>
          </cell>
          <cell r="G3559">
            <v>0</v>
          </cell>
          <cell r="H3559" t="str">
            <v>Regulated</v>
          </cell>
        </row>
        <row r="3560">
          <cell r="D3560" t="str">
            <v>Manitoba Hydro</v>
          </cell>
          <cell r="E3560" t="str">
            <v>Water</v>
          </cell>
          <cell r="G3560" t="str">
            <v>NA</v>
          </cell>
          <cell r="H3560" t="str">
            <v>Foreign</v>
          </cell>
        </row>
        <row r="3561">
          <cell r="D3561" t="str">
            <v>Duke Energy Corporation</v>
          </cell>
          <cell r="E3561" t="str">
            <v>Water</v>
          </cell>
          <cell r="G3561">
            <v>7948</v>
          </cell>
          <cell r="H3561" t="str">
            <v>Regulated</v>
          </cell>
        </row>
        <row r="3562">
          <cell r="D3562" t="str">
            <v>Tennessee Valley Authority</v>
          </cell>
          <cell r="E3562" t="str">
            <v>Water</v>
          </cell>
          <cell r="G3562" t="str">
            <v>NA</v>
          </cell>
          <cell r="H3562" t="str">
            <v>Merchant Unregulated</v>
          </cell>
        </row>
        <row r="3563">
          <cell r="D3563" t="str">
            <v>Lyndonville Village of</v>
          </cell>
          <cell r="E3563" t="str">
            <v>Water</v>
          </cell>
          <cell r="G3563" t="str">
            <v>NA</v>
          </cell>
          <cell r="H3563" t="str">
            <v>Regulated</v>
          </cell>
        </row>
        <row r="3564">
          <cell r="D3564" t="str">
            <v>Hudson Clean Energy Partners LP</v>
          </cell>
          <cell r="E3564" t="str">
            <v>Water</v>
          </cell>
          <cell r="G3564" t="str">
            <v>NA</v>
          </cell>
          <cell r="H3564" t="str">
            <v>Merchant Unregulated</v>
          </cell>
        </row>
        <row r="3565">
          <cell r="D3565" t="str">
            <v>Brookfield Renewable Energy Partners L.P.</v>
          </cell>
          <cell r="E3565" t="str">
            <v>Water</v>
          </cell>
          <cell r="G3565">
            <v>254595</v>
          </cell>
          <cell r="H3565" t="str">
            <v>Merchant Unregulated</v>
          </cell>
        </row>
        <row r="3566">
          <cell r="D3566" t="str">
            <v>Brookfield Asset Management Inc.</v>
          </cell>
          <cell r="E3566" t="str">
            <v>Water</v>
          </cell>
          <cell r="G3566">
            <v>473030</v>
          </cell>
          <cell r="H3566" t="str">
            <v>Merchant Unregulated</v>
          </cell>
        </row>
        <row r="3567">
          <cell r="D3567" t="str">
            <v>MSD Capital, L.P.</v>
          </cell>
          <cell r="E3567" t="str">
            <v>Wind</v>
          </cell>
          <cell r="G3567">
            <v>186951</v>
          </cell>
          <cell r="H3567" t="str">
            <v>Merchant Unregulated</v>
          </cell>
        </row>
        <row r="3568">
          <cell r="D3568" t="str">
            <v>JPMorgan Chase &amp; Co.</v>
          </cell>
          <cell r="E3568" t="str">
            <v>Wind</v>
          </cell>
          <cell r="G3568">
            <v>124636</v>
          </cell>
          <cell r="H3568" t="str">
            <v>Merchant Unregulated</v>
          </cell>
        </row>
        <row r="3569">
          <cell r="D3569" t="str">
            <v>Noble Power, LLC</v>
          </cell>
          <cell r="E3569" t="str">
            <v>Wind</v>
          </cell>
          <cell r="G3569">
            <v>61569</v>
          </cell>
          <cell r="H3569" t="str">
            <v>Merchant Unregulated</v>
          </cell>
        </row>
        <row r="3570">
          <cell r="D3570" t="str">
            <v>Berkshire Hathaway Inc.</v>
          </cell>
          <cell r="E3570" t="str">
            <v>Gas</v>
          </cell>
          <cell r="G3570">
            <v>486662</v>
          </cell>
          <cell r="H3570" t="str">
            <v>Regulated</v>
          </cell>
        </row>
        <row r="3571">
          <cell r="D3571" t="str">
            <v>MidAmerican Energy Holdings Company</v>
          </cell>
          <cell r="E3571" t="str">
            <v>Gas</v>
          </cell>
          <cell r="G3571">
            <v>55278</v>
          </cell>
          <cell r="H3571" t="str">
            <v>Regulated</v>
          </cell>
        </row>
        <row r="3572">
          <cell r="D3572" t="str">
            <v>Atlas Frm LLC</v>
          </cell>
          <cell r="E3572" t="str">
            <v>Biomass</v>
          </cell>
          <cell r="G3572">
            <v>267076</v>
          </cell>
          <cell r="H3572" t="str">
            <v>Merchant Unregulated</v>
          </cell>
        </row>
        <row r="3573">
          <cell r="D3573" t="str">
            <v>PPL Corporation</v>
          </cell>
          <cell r="E3573" t="str">
            <v>Biomass</v>
          </cell>
          <cell r="G3573" t="str">
            <v>NA</v>
          </cell>
          <cell r="H3573" t="str">
            <v>Merchant Unregulated</v>
          </cell>
        </row>
        <row r="3574">
          <cell r="D3574" t="str">
            <v>Total S.A.</v>
          </cell>
          <cell r="E3574" t="str">
            <v>Solar</v>
          </cell>
          <cell r="G3574" t="str">
            <v>NA</v>
          </cell>
          <cell r="H3574" t="str">
            <v>Merchant Unregulated</v>
          </cell>
        </row>
        <row r="3575">
          <cell r="D3575" t="str">
            <v>SunPower Corporation</v>
          </cell>
          <cell r="E3575" t="str">
            <v>Solar</v>
          </cell>
          <cell r="G3575" t="str">
            <v>NA</v>
          </cell>
          <cell r="H3575" t="str">
            <v>Merchant Unregulated</v>
          </cell>
        </row>
        <row r="3576">
          <cell r="D3576" t="str">
            <v>Exelon Corporation</v>
          </cell>
          <cell r="E3576" t="str">
            <v>Wind</v>
          </cell>
          <cell r="G3576" t="str">
            <v>NA</v>
          </cell>
          <cell r="H3576" t="str">
            <v>Merchant Unregulated</v>
          </cell>
        </row>
        <row r="3577">
          <cell r="D3577" t="str">
            <v>Individual Owner</v>
          </cell>
          <cell r="E3577" t="str">
            <v>Wind</v>
          </cell>
          <cell r="G3577" t="str">
            <v>NA</v>
          </cell>
          <cell r="H3577" t="str">
            <v>Merchant Unregulated</v>
          </cell>
        </row>
        <row r="3578">
          <cell r="D3578" t="str">
            <v>S-Energy</v>
          </cell>
          <cell r="E3578" t="str">
            <v>Solar</v>
          </cell>
          <cell r="G3578" t="str">
            <v>NA</v>
          </cell>
          <cell r="H3578" t="str">
            <v>Merchant Unregulated</v>
          </cell>
        </row>
        <row r="3579">
          <cell r="D3579" t="str">
            <v>Koch Industries, Inc.</v>
          </cell>
          <cell r="E3579" t="str">
            <v>Coal</v>
          </cell>
          <cell r="G3579">
            <v>540247</v>
          </cell>
          <cell r="H3579" t="str">
            <v>Merchant Unregulated</v>
          </cell>
        </row>
        <row r="3580">
          <cell r="D3580" t="str">
            <v>Electric Power Development Co. Ltd.</v>
          </cell>
          <cell r="E3580" t="str">
            <v>Gas</v>
          </cell>
          <cell r="G3580">
            <v>2008614</v>
          </cell>
          <cell r="H3580" t="str">
            <v>Merchant Unregulated</v>
          </cell>
        </row>
        <row r="3581">
          <cell r="D3581" t="str">
            <v>Manulife Financial Corporation</v>
          </cell>
          <cell r="E3581" t="str">
            <v>Gas</v>
          </cell>
          <cell r="G3581">
            <v>2008614</v>
          </cell>
          <cell r="H3581" t="str">
            <v>Merchant Unregulated</v>
          </cell>
        </row>
        <row r="3582">
          <cell r="D3582" t="str">
            <v>Green Island Power Authority</v>
          </cell>
          <cell r="E3582" t="str">
            <v>Water</v>
          </cell>
          <cell r="G3582" t="str">
            <v>NA</v>
          </cell>
          <cell r="H3582" t="str">
            <v>Merchant Unregulated</v>
          </cell>
        </row>
        <row r="3583">
          <cell r="D3583" t="str">
            <v>Waste Management, Inc.</v>
          </cell>
          <cell r="E3583" t="str">
            <v>Biomass</v>
          </cell>
          <cell r="G3583" t="str">
            <v>NA</v>
          </cell>
          <cell r="H3583" t="str">
            <v>Merchant Unregulated</v>
          </cell>
        </row>
        <row r="3584">
          <cell r="D3584" t="str">
            <v>INEOS Group Limited</v>
          </cell>
          <cell r="E3584" t="str">
            <v>Other Nonrenewable</v>
          </cell>
          <cell r="G3584" t="str">
            <v>NA</v>
          </cell>
          <cell r="H3584" t="str">
            <v>Merchant Unregulated</v>
          </cell>
        </row>
        <row r="3585">
          <cell r="D3585" t="str">
            <v>Sitka City of &amp; Borough of</v>
          </cell>
          <cell r="E3585" t="str">
            <v>Water</v>
          </cell>
          <cell r="G3585" t="str">
            <v>NA</v>
          </cell>
          <cell r="H3585" t="str">
            <v>Regulated</v>
          </cell>
        </row>
        <row r="3586">
          <cell r="D3586" t="str">
            <v>United States Government</v>
          </cell>
          <cell r="E3586" t="str">
            <v>Water</v>
          </cell>
          <cell r="G3586">
            <v>35914</v>
          </cell>
          <cell r="H3586" t="str">
            <v>Merchant Unregulated</v>
          </cell>
        </row>
        <row r="3587">
          <cell r="D3587" t="str">
            <v>Green Mountain Coffee Roasters Inc.</v>
          </cell>
          <cell r="E3587" t="str">
            <v>Solar</v>
          </cell>
          <cell r="G3587" t="str">
            <v>NA</v>
          </cell>
          <cell r="H3587" t="str">
            <v>Merchant Unregulated</v>
          </cell>
        </row>
        <row r="3588">
          <cell r="D3588" t="str">
            <v>Conservation Services Group</v>
          </cell>
          <cell r="E3588" t="str">
            <v>Solar</v>
          </cell>
          <cell r="G3588" t="str">
            <v>NA</v>
          </cell>
          <cell r="H3588" t="str">
            <v>Merchant Unregulated</v>
          </cell>
        </row>
        <row r="3589">
          <cell r="D3589" t="str">
            <v>GPU Solar</v>
          </cell>
          <cell r="E3589" t="str">
            <v>Solar</v>
          </cell>
          <cell r="G3589" t="str">
            <v>NA</v>
          </cell>
          <cell r="H3589" t="str">
            <v>Merchant Unregulated</v>
          </cell>
        </row>
        <row r="3590">
          <cell r="D3590" t="str">
            <v>NextEra Energy, Inc.</v>
          </cell>
          <cell r="E3590" t="str">
            <v>Wind</v>
          </cell>
          <cell r="G3590" t="str">
            <v>NA</v>
          </cell>
          <cell r="H3590" t="str">
            <v>Merchant Unregulated</v>
          </cell>
        </row>
        <row r="3591">
          <cell r="D3591" t="str">
            <v>United States Government</v>
          </cell>
          <cell r="E3591" t="str">
            <v>Water</v>
          </cell>
          <cell r="G3591" t="str">
            <v>NA</v>
          </cell>
          <cell r="H3591" t="str">
            <v>Merchant Unregulated</v>
          </cell>
        </row>
        <row r="3592">
          <cell r="D3592" t="str">
            <v>NextEra Energy, Inc.</v>
          </cell>
          <cell r="E3592" t="str">
            <v>Wind</v>
          </cell>
          <cell r="G3592" t="str">
            <v>NA</v>
          </cell>
          <cell r="H3592" t="str">
            <v>Merchant Unregulated</v>
          </cell>
        </row>
        <row r="3593">
          <cell r="D3593" t="str">
            <v>PPL Corporation</v>
          </cell>
          <cell r="E3593" t="str">
            <v>Coal</v>
          </cell>
          <cell r="G3593">
            <v>906273</v>
          </cell>
          <cell r="H3593" t="str">
            <v>Regulated</v>
          </cell>
        </row>
        <row r="3594">
          <cell r="D3594" t="str">
            <v>S-Energy</v>
          </cell>
          <cell r="E3594" t="str">
            <v>Solar</v>
          </cell>
          <cell r="G3594" t="str">
            <v>NA</v>
          </cell>
          <cell r="H3594" t="str">
            <v>Merchant Unregulated</v>
          </cell>
        </row>
        <row r="3595">
          <cell r="D3595" t="str">
            <v>United States Government</v>
          </cell>
          <cell r="E3595" t="str">
            <v>Water</v>
          </cell>
          <cell r="G3595" t="str">
            <v>NA</v>
          </cell>
          <cell r="H3595" t="str">
            <v>Merchant Unregulated</v>
          </cell>
        </row>
        <row r="3596">
          <cell r="D3596" t="str">
            <v>Green Valley Dairy</v>
          </cell>
          <cell r="E3596" t="str">
            <v>Biomass</v>
          </cell>
          <cell r="G3596" t="str">
            <v>NA</v>
          </cell>
          <cell r="H3596" t="str">
            <v>Merchant Unregulated</v>
          </cell>
        </row>
        <row r="3597">
          <cell r="D3597" t="str">
            <v>East Kentucky Power Cooperative Inc.</v>
          </cell>
          <cell r="E3597" t="str">
            <v>Biomass</v>
          </cell>
          <cell r="G3597" t="str">
            <v>NA</v>
          </cell>
          <cell r="H3597" t="str">
            <v>Merchant Unregulated</v>
          </cell>
        </row>
        <row r="3598">
          <cell r="D3598" t="str">
            <v>Douglas R. Muth</v>
          </cell>
          <cell r="E3598" t="str">
            <v>Wind</v>
          </cell>
          <cell r="G3598" t="str">
            <v>NA</v>
          </cell>
          <cell r="H3598" t="str">
            <v>Merchant Unregulated</v>
          </cell>
        </row>
        <row r="3599">
          <cell r="D3599" t="str">
            <v>Edison International</v>
          </cell>
          <cell r="E3599" t="str">
            <v>Wind</v>
          </cell>
          <cell r="G3599" t="str">
            <v>NA</v>
          </cell>
          <cell r="H3599" t="str">
            <v>Merchant Unregulated</v>
          </cell>
        </row>
        <row r="3600">
          <cell r="D3600" t="str">
            <v>Southern Company</v>
          </cell>
          <cell r="E3600" t="str">
            <v>Coal</v>
          </cell>
          <cell r="G3600">
            <v>1209457</v>
          </cell>
          <cell r="H3600" t="str">
            <v>Regulated</v>
          </cell>
        </row>
        <row r="3601">
          <cell r="D3601" t="str">
            <v>Southern Company</v>
          </cell>
          <cell r="E3601" t="str">
            <v>Coal</v>
          </cell>
          <cell r="G3601">
            <v>806305</v>
          </cell>
          <cell r="H3601" t="str">
            <v>Regulated</v>
          </cell>
        </row>
        <row r="3602">
          <cell r="D3602" t="str">
            <v>Southern Company</v>
          </cell>
          <cell r="E3602" t="str">
            <v>Gas</v>
          </cell>
          <cell r="G3602">
            <v>79339</v>
          </cell>
          <cell r="H3602" t="str">
            <v>Regulated</v>
          </cell>
        </row>
        <row r="3603">
          <cell r="D3603" t="str">
            <v>Waste Management, Inc.</v>
          </cell>
          <cell r="E3603" t="str">
            <v>Biomass</v>
          </cell>
          <cell r="G3603" t="str">
            <v>NA</v>
          </cell>
          <cell r="H3603" t="str">
            <v>Merchant Unregulated</v>
          </cell>
        </row>
        <row r="3604">
          <cell r="D3604" t="str">
            <v>Greenfield City of IA</v>
          </cell>
          <cell r="E3604" t="str">
            <v>Oil</v>
          </cell>
          <cell r="G3604" t="str">
            <v>NA</v>
          </cell>
          <cell r="H3604" t="str">
            <v>Regulated</v>
          </cell>
        </row>
        <row r="3605">
          <cell r="D3605" t="str">
            <v>SunEdison, Inc.</v>
          </cell>
          <cell r="E3605" t="str">
            <v>Solar</v>
          </cell>
          <cell r="G3605" t="str">
            <v>NA</v>
          </cell>
          <cell r="H3605" t="str">
            <v>Merchant Unregulated</v>
          </cell>
        </row>
        <row r="3606">
          <cell r="D3606" t="str">
            <v>JEA</v>
          </cell>
          <cell r="E3606" t="str">
            <v>Gas</v>
          </cell>
          <cell r="G3606">
            <v>128593</v>
          </cell>
          <cell r="H3606" t="str">
            <v>Regulated</v>
          </cell>
        </row>
        <row r="3607">
          <cell r="D3607" t="str">
            <v>Calpine Corporation</v>
          </cell>
          <cell r="E3607" t="str">
            <v>Gas</v>
          </cell>
          <cell r="G3607" t="str">
            <v>NA</v>
          </cell>
          <cell r="H3607" t="str">
            <v>Merchant Unregulated</v>
          </cell>
        </row>
        <row r="3608">
          <cell r="D3608" t="str">
            <v>Calpine Corporation</v>
          </cell>
          <cell r="E3608" t="str">
            <v>Gas</v>
          </cell>
          <cell r="G3608" t="str">
            <v>NA</v>
          </cell>
          <cell r="H3608" t="str">
            <v>Merchant Unregulated</v>
          </cell>
        </row>
        <row r="3609">
          <cell r="D3609" t="str">
            <v>Greenport Village of</v>
          </cell>
          <cell r="E3609" t="str">
            <v>Oil</v>
          </cell>
          <cell r="G3609" t="str">
            <v>NA</v>
          </cell>
          <cell r="H3609" t="str">
            <v>Regulated</v>
          </cell>
        </row>
        <row r="3610">
          <cell r="D3610" t="str">
            <v>NRG Energy, Inc.</v>
          </cell>
          <cell r="E3610" t="str">
            <v>Gas</v>
          </cell>
          <cell r="G3610">
            <v>89294</v>
          </cell>
          <cell r="H3610" t="str">
            <v>Merchant Unregulated</v>
          </cell>
        </row>
        <row r="3611">
          <cell r="D3611" t="str">
            <v>NRG Energy, Inc.</v>
          </cell>
          <cell r="E3611" t="str">
            <v>Gas</v>
          </cell>
          <cell r="G3611">
            <v>2761</v>
          </cell>
          <cell r="H3611" t="str">
            <v>Merchant Unregulated</v>
          </cell>
        </row>
        <row r="3612">
          <cell r="D3612" t="str">
            <v>Exelon Corporation</v>
          </cell>
          <cell r="E3612" t="str">
            <v>Wind</v>
          </cell>
          <cell r="G3612" t="str">
            <v>NA</v>
          </cell>
          <cell r="H3612" t="str">
            <v>Merchant Unregulated</v>
          </cell>
        </row>
        <row r="3613">
          <cell r="D3613" t="str">
            <v>Hamilton City of (OH)</v>
          </cell>
          <cell r="E3613" t="str">
            <v>Water</v>
          </cell>
          <cell r="G3613">
            <v>261327</v>
          </cell>
          <cell r="H3613" t="str">
            <v>Regulated</v>
          </cell>
        </row>
        <row r="3614">
          <cell r="D3614" t="str">
            <v>Buckeye Power, Inc.</v>
          </cell>
          <cell r="E3614" t="str">
            <v>Gas</v>
          </cell>
          <cell r="G3614">
            <v>63909</v>
          </cell>
          <cell r="H3614" t="str">
            <v>Regulated</v>
          </cell>
        </row>
        <row r="3615">
          <cell r="D3615" t="str">
            <v>Kruger, Inc.</v>
          </cell>
          <cell r="E3615" t="str">
            <v>Water</v>
          </cell>
          <cell r="G3615" t="str">
            <v>NA</v>
          </cell>
          <cell r="H3615" t="str">
            <v>Merchant Unregulated</v>
          </cell>
        </row>
        <row r="3616">
          <cell r="D3616" t="str">
            <v>Great Plains Energy Inc.</v>
          </cell>
          <cell r="E3616" t="str">
            <v>Gas</v>
          </cell>
          <cell r="G3616">
            <v>10098</v>
          </cell>
          <cell r="H3616" t="str">
            <v>Regulated</v>
          </cell>
        </row>
        <row r="3617">
          <cell r="D3617" t="str">
            <v>DTE Energy Company</v>
          </cell>
          <cell r="E3617" t="str">
            <v>Gas</v>
          </cell>
          <cell r="G3617">
            <v>81462</v>
          </cell>
          <cell r="H3617" t="str">
            <v>Regulated</v>
          </cell>
        </row>
        <row r="3618">
          <cell r="D3618" t="str">
            <v>DTE Energy Company</v>
          </cell>
          <cell r="E3618" t="str">
            <v>Gas</v>
          </cell>
          <cell r="G3618">
            <v>629884</v>
          </cell>
          <cell r="H3618" t="str">
            <v>Regulated</v>
          </cell>
        </row>
        <row r="3619">
          <cell r="D3619" t="str">
            <v>United States Government</v>
          </cell>
          <cell r="E3619" t="str">
            <v>Water</v>
          </cell>
          <cell r="G3619">
            <v>158840</v>
          </cell>
          <cell r="H3619" t="str">
            <v>Merchant Unregulated</v>
          </cell>
        </row>
        <row r="3620">
          <cell r="D3620" t="str">
            <v>Metropolitan Water District of Southern California</v>
          </cell>
          <cell r="E3620" t="str">
            <v>Water</v>
          </cell>
          <cell r="G3620" t="str">
            <v>NA</v>
          </cell>
          <cell r="H3620" t="str">
            <v>Merchant Unregulated</v>
          </cell>
        </row>
        <row r="3621">
          <cell r="D3621" t="str">
            <v>Hudson Clean Energy Partners LP</v>
          </cell>
          <cell r="E3621" t="str">
            <v>Water</v>
          </cell>
          <cell r="G3621" t="str">
            <v>NA</v>
          </cell>
          <cell r="H3621" t="str">
            <v>Merchant Unregulated</v>
          </cell>
        </row>
        <row r="3622">
          <cell r="D3622" t="str">
            <v>New York Power Authority</v>
          </cell>
          <cell r="E3622" t="str">
            <v>Water</v>
          </cell>
          <cell r="G3622" t="str">
            <v>NA</v>
          </cell>
          <cell r="H3622" t="str">
            <v>Merchant Unregulated</v>
          </cell>
        </row>
        <row r="3623">
          <cell r="D3623" t="str">
            <v>NRG Energy, Inc.</v>
          </cell>
          <cell r="E3623" t="str">
            <v>Gas</v>
          </cell>
          <cell r="G3623" t="str">
            <v>NA</v>
          </cell>
          <cell r="H3623" t="str">
            <v>Merchant Unregulated</v>
          </cell>
        </row>
        <row r="3624">
          <cell r="D3624" t="str">
            <v>SunEdison, Inc.</v>
          </cell>
          <cell r="E3624" t="str">
            <v>Solar</v>
          </cell>
          <cell r="G3624" t="str">
            <v>NA</v>
          </cell>
          <cell r="H3624" t="str">
            <v>Merchant Unregulated</v>
          </cell>
        </row>
        <row r="3625">
          <cell r="D3625" t="str">
            <v>LightBeam Energy Inc</v>
          </cell>
          <cell r="E3625" t="str">
            <v>Solar</v>
          </cell>
          <cell r="G3625" t="str">
            <v>NA</v>
          </cell>
          <cell r="H3625" t="str">
            <v>Regulated</v>
          </cell>
        </row>
        <row r="3626">
          <cell r="D3626" t="str">
            <v>Highstar Capital LP</v>
          </cell>
          <cell r="E3626" t="str">
            <v>Gas</v>
          </cell>
          <cell r="G3626">
            <v>1584075</v>
          </cell>
          <cell r="H3626" t="str">
            <v>Merchant Unregulated</v>
          </cell>
        </row>
        <row r="3627">
          <cell r="D3627" t="str">
            <v>Washington State University</v>
          </cell>
          <cell r="E3627" t="str">
            <v>Gas</v>
          </cell>
          <cell r="G3627" t="str">
            <v>NA</v>
          </cell>
          <cell r="H3627" t="str">
            <v>Merchant Unregulated</v>
          </cell>
        </row>
        <row r="3628">
          <cell r="D3628" t="str">
            <v>Alliant Energy Corporation</v>
          </cell>
          <cell r="E3628" t="str">
            <v>Gas</v>
          </cell>
          <cell r="G3628">
            <v>1662</v>
          </cell>
          <cell r="H3628" t="str">
            <v>Regulated</v>
          </cell>
        </row>
        <row r="3629">
          <cell r="D3629" t="str">
            <v>Silicon Valley Power</v>
          </cell>
          <cell r="E3629" t="str">
            <v>Water</v>
          </cell>
          <cell r="G3629" t="str">
            <v>NA</v>
          </cell>
          <cell r="H3629" t="str">
            <v>Regulated</v>
          </cell>
        </row>
        <row r="3630">
          <cell r="D3630" t="str">
            <v>Denver City &amp; County of</v>
          </cell>
          <cell r="E3630" t="str">
            <v>Water</v>
          </cell>
          <cell r="G3630" t="str">
            <v>NA</v>
          </cell>
          <cell r="H3630" t="str">
            <v>Merchant Unregulated</v>
          </cell>
        </row>
        <row r="3631">
          <cell r="D3631" t="str">
            <v>Grossmont Hospital</v>
          </cell>
          <cell r="E3631" t="str">
            <v>Gas</v>
          </cell>
          <cell r="G3631" t="str">
            <v>NA</v>
          </cell>
          <cell r="H3631" t="str">
            <v>Merchant Unregulated</v>
          </cell>
        </row>
        <row r="3632">
          <cell r="D3632" t="str">
            <v>Basin Electric Power Cooperative</v>
          </cell>
          <cell r="E3632" t="str">
            <v>Gas</v>
          </cell>
          <cell r="G3632" t="str">
            <v>NA</v>
          </cell>
          <cell r="H3632" t="str">
            <v>Merchant Unregulated</v>
          </cell>
        </row>
        <row r="3633">
          <cell r="D3633" t="str">
            <v>Iberdrola, S.A.</v>
          </cell>
          <cell r="E3633" t="str">
            <v>Wind</v>
          </cell>
          <cell r="G3633">
            <v>6308</v>
          </cell>
          <cell r="H3633" t="str">
            <v>Merchant Unregulated</v>
          </cell>
        </row>
        <row r="3634">
          <cell r="D3634" t="str">
            <v>Consolidated Edison, Inc.</v>
          </cell>
          <cell r="E3634" t="str">
            <v>Solar</v>
          </cell>
          <cell r="G3634" t="str">
            <v>NA</v>
          </cell>
          <cell r="H3634" t="str">
            <v>Regulated</v>
          </cell>
        </row>
        <row r="3635">
          <cell r="D3635" t="str">
            <v>Enel S.p.A.</v>
          </cell>
          <cell r="E3635" t="str">
            <v>Water</v>
          </cell>
          <cell r="G3635" t="str">
            <v>NA</v>
          </cell>
          <cell r="H3635" t="str">
            <v>Merchant Unregulated</v>
          </cell>
        </row>
        <row r="3636">
          <cell r="D3636" t="str">
            <v>Exelon Corporation</v>
          </cell>
          <cell r="E3636" t="str">
            <v>Solar</v>
          </cell>
          <cell r="G3636" t="str">
            <v>NA</v>
          </cell>
          <cell r="H3636" t="str">
            <v>Merchant Unregulated</v>
          </cell>
        </row>
        <row r="3637">
          <cell r="D3637" t="str">
            <v>Grundy Center Municipal Light &amp; Power Department</v>
          </cell>
          <cell r="E3637" t="str">
            <v>Oil</v>
          </cell>
          <cell r="G3637" t="str">
            <v>NA</v>
          </cell>
          <cell r="H3637" t="str">
            <v>Regulated</v>
          </cell>
        </row>
        <row r="3638">
          <cell r="D3638" t="str">
            <v>Green States Energy, Inc.</v>
          </cell>
          <cell r="E3638" t="str">
            <v>Solar</v>
          </cell>
          <cell r="G3638" t="str">
            <v>NA</v>
          </cell>
          <cell r="H3638" t="str">
            <v>Merchant Unregulated</v>
          </cell>
        </row>
        <row r="3639">
          <cell r="D3639" t="str">
            <v>Green States Energy, Inc.</v>
          </cell>
          <cell r="E3639" t="str">
            <v>Solar</v>
          </cell>
          <cell r="G3639" t="str">
            <v>NA</v>
          </cell>
          <cell r="H3639" t="str">
            <v>Merchant Unregulated</v>
          </cell>
        </row>
        <row r="3640">
          <cell r="D3640" t="str">
            <v>FPC Services, Incorporated</v>
          </cell>
          <cell r="E3640" t="str">
            <v>Wind</v>
          </cell>
          <cell r="G3640" t="str">
            <v>NA</v>
          </cell>
          <cell r="H3640" t="str">
            <v>Merchant Unregulated</v>
          </cell>
        </row>
        <row r="3641">
          <cell r="D3641" t="str">
            <v>FPC Services, Incorporated</v>
          </cell>
          <cell r="E3641" t="str">
            <v>Wind</v>
          </cell>
          <cell r="G3641" t="str">
            <v>NA</v>
          </cell>
          <cell r="H3641" t="str">
            <v>Merchant Unregulated</v>
          </cell>
        </row>
        <row r="3642">
          <cell r="D3642" t="str">
            <v>Infigen Energy Limited</v>
          </cell>
          <cell r="E3642" t="str">
            <v>Wind</v>
          </cell>
          <cell r="G3642" t="str">
            <v>NA</v>
          </cell>
          <cell r="H3642" t="str">
            <v>Merchant Unregulated</v>
          </cell>
        </row>
        <row r="3643">
          <cell r="D3643" t="str">
            <v>Wayzata Investment Partners LLC</v>
          </cell>
          <cell r="E3643" t="str">
            <v>Gas</v>
          </cell>
          <cell r="G3643">
            <v>2290063</v>
          </cell>
          <cell r="H3643" t="str">
            <v>Merchant Unregulated</v>
          </cell>
        </row>
        <row r="3644">
          <cell r="D3644" t="str">
            <v>Guadalupe Blanco River Authority</v>
          </cell>
          <cell r="E3644" t="str">
            <v>Water</v>
          </cell>
          <cell r="G3644" t="str">
            <v>NA</v>
          </cell>
          <cell r="H3644" t="str">
            <v>Merchant Unregulated</v>
          </cell>
        </row>
        <row r="3645">
          <cell r="D3645" t="str">
            <v>Guadalupe Blanco River Authority</v>
          </cell>
          <cell r="E3645" t="str">
            <v>Water</v>
          </cell>
          <cell r="G3645" t="str">
            <v>NA</v>
          </cell>
          <cell r="H3645" t="str">
            <v>Merchant Unregulated</v>
          </cell>
        </row>
        <row r="3646">
          <cell r="D3646" t="str">
            <v>Fortistar LLC</v>
          </cell>
          <cell r="E3646" t="str">
            <v>Biomass</v>
          </cell>
          <cell r="G3646" t="str">
            <v>NA</v>
          </cell>
          <cell r="H3646" t="str">
            <v>Merchant Unregulated</v>
          </cell>
        </row>
        <row r="3647">
          <cell r="D3647" t="str">
            <v>United States Government</v>
          </cell>
          <cell r="E3647" t="str">
            <v>Water</v>
          </cell>
          <cell r="G3647">
            <v>18207</v>
          </cell>
          <cell r="H3647" t="str">
            <v>Merchant Unregulated</v>
          </cell>
        </row>
        <row r="3648">
          <cell r="D3648" t="str">
            <v>Brookfield Renewable Energy Partners L.P.</v>
          </cell>
          <cell r="E3648" t="str">
            <v>Water</v>
          </cell>
          <cell r="G3648" t="str">
            <v>NA</v>
          </cell>
          <cell r="H3648" t="str">
            <v>Merchant Unregulated</v>
          </cell>
        </row>
        <row r="3649">
          <cell r="D3649" t="str">
            <v>Brookfield Asset Management Inc.</v>
          </cell>
          <cell r="E3649" t="str">
            <v>Water</v>
          </cell>
          <cell r="G3649" t="str">
            <v>NA</v>
          </cell>
          <cell r="H3649" t="str">
            <v>Merchant Unregulated</v>
          </cell>
        </row>
        <row r="3650">
          <cell r="D3650" t="str">
            <v>Gundersen Lutheran Health System, Inc.</v>
          </cell>
          <cell r="E3650" t="str">
            <v>Wind</v>
          </cell>
          <cell r="G3650" t="str">
            <v>NA</v>
          </cell>
          <cell r="H3650" t="str">
            <v>Merchant Unregulated</v>
          </cell>
        </row>
        <row r="3651">
          <cell r="D3651" t="str">
            <v>Berkshire Hathaway Inc.</v>
          </cell>
          <cell r="E3651" t="str">
            <v>Water</v>
          </cell>
          <cell r="G3651">
            <v>1337</v>
          </cell>
          <cell r="H3651" t="str">
            <v>Regulated</v>
          </cell>
        </row>
        <row r="3652">
          <cell r="D3652" t="str">
            <v>MidAmerican Energy Holdings Company</v>
          </cell>
          <cell r="E3652" t="str">
            <v>Water</v>
          </cell>
          <cell r="G3652">
            <v>152</v>
          </cell>
          <cell r="H3652" t="str">
            <v>Regulated</v>
          </cell>
        </row>
        <row r="3653">
          <cell r="D3653" t="str">
            <v>St George City of</v>
          </cell>
          <cell r="E3653" t="str">
            <v>Water</v>
          </cell>
          <cell r="G3653" t="str">
            <v>NA</v>
          </cell>
          <cell r="H3653" t="str">
            <v>Regulated</v>
          </cell>
        </row>
        <row r="3654">
          <cell r="D3654" t="str">
            <v>Delta Montrose Electric Assn</v>
          </cell>
          <cell r="E3654" t="str">
            <v>Water</v>
          </cell>
          <cell r="G3654" t="str">
            <v>NA</v>
          </cell>
          <cell r="H3654" t="str">
            <v>Merchant Unregulated</v>
          </cell>
        </row>
        <row r="3655">
          <cell r="D3655" t="str">
            <v>Uncompahgre Valley Water Users Association</v>
          </cell>
          <cell r="E3655" t="str">
            <v>Water</v>
          </cell>
          <cell r="G3655" t="str">
            <v>NA</v>
          </cell>
          <cell r="H3655" t="str">
            <v>Merchant Unregulated</v>
          </cell>
        </row>
        <row r="3656">
          <cell r="D3656" t="str">
            <v>Tennessee Valley Authority</v>
          </cell>
          <cell r="E3656" t="str">
            <v>Water</v>
          </cell>
          <cell r="G3656">
            <v>666461</v>
          </cell>
          <cell r="H3656" t="str">
            <v>Merchant Unregulated</v>
          </cell>
        </row>
        <row r="3657">
          <cell r="D3657" t="str">
            <v>Gwitchyaa Zhee Utility Co</v>
          </cell>
          <cell r="E3657" t="str">
            <v>Oil</v>
          </cell>
          <cell r="G3657" t="str">
            <v>NA</v>
          </cell>
          <cell r="H3657" t="str">
            <v>Merchant Unregulated</v>
          </cell>
        </row>
        <row r="3658">
          <cell r="D3658" t="str">
            <v>Southern Company</v>
          </cell>
          <cell r="E3658" t="str">
            <v>Water</v>
          </cell>
          <cell r="G3658">
            <v>128404</v>
          </cell>
          <cell r="H3658" t="str">
            <v>Regulated</v>
          </cell>
        </row>
        <row r="3659">
          <cell r="D3659" t="str">
            <v>Vernon City of</v>
          </cell>
          <cell r="E3659" t="str">
            <v>Gas</v>
          </cell>
          <cell r="G3659" t="str">
            <v>NA</v>
          </cell>
          <cell r="H3659" t="str">
            <v>Regulated</v>
          </cell>
        </row>
        <row r="3660">
          <cell r="D3660" t="str">
            <v>Capital Dynamics Holding AG</v>
          </cell>
          <cell r="E3660" t="str">
            <v>Solar</v>
          </cell>
          <cell r="G3660" t="str">
            <v>NA</v>
          </cell>
          <cell r="H3660" t="str">
            <v>Merchant Unregulated</v>
          </cell>
        </row>
        <row r="3661">
          <cell r="D3661" t="str">
            <v>UNS Energy Corporation</v>
          </cell>
          <cell r="E3661" t="str">
            <v>Gas</v>
          </cell>
          <cell r="G3661">
            <v>7885</v>
          </cell>
          <cell r="H3661" t="str">
            <v>Regulated</v>
          </cell>
        </row>
        <row r="3662">
          <cell r="D3662" t="str">
            <v>UNS Energy Corporation</v>
          </cell>
          <cell r="E3662" t="str">
            <v>Gas</v>
          </cell>
          <cell r="G3662">
            <v>795361</v>
          </cell>
          <cell r="H3662" t="str">
            <v>Regulated</v>
          </cell>
        </row>
        <row r="3663">
          <cell r="D3663" t="str">
            <v>Duke Energy Corporation</v>
          </cell>
          <cell r="E3663" t="str">
            <v>Nuclear</v>
          </cell>
          <cell r="G3663">
            <v>3366411</v>
          </cell>
          <cell r="H3663" t="str">
            <v>Regulated</v>
          </cell>
        </row>
        <row r="3664">
          <cell r="D3664" t="str">
            <v>Duke Energy Corporation</v>
          </cell>
          <cell r="E3664" t="str">
            <v>Gas</v>
          </cell>
          <cell r="G3664">
            <v>133358</v>
          </cell>
          <cell r="H3664" t="str">
            <v>Regulated</v>
          </cell>
        </row>
        <row r="3665">
          <cell r="D3665" t="str">
            <v>TECO Energy, Inc.</v>
          </cell>
          <cell r="E3665" t="str">
            <v>Gas</v>
          </cell>
          <cell r="G3665">
            <v>7119529</v>
          </cell>
          <cell r="H3665" t="str">
            <v>Regulated</v>
          </cell>
        </row>
        <row r="3666">
          <cell r="D3666" t="str">
            <v>TECO Energy, Inc.</v>
          </cell>
          <cell r="E3666" t="str">
            <v>Gas</v>
          </cell>
          <cell r="G3666">
            <v>0</v>
          </cell>
          <cell r="H3666" t="str">
            <v>Regulated</v>
          </cell>
        </row>
        <row r="3667">
          <cell r="D3667" t="str">
            <v>East Kentucky Power Cooperative Inc.</v>
          </cell>
          <cell r="E3667" t="str">
            <v>Coal</v>
          </cell>
          <cell r="G3667">
            <v>8106045</v>
          </cell>
          <cell r="H3667" t="str">
            <v>Merchant Unregulated</v>
          </cell>
        </row>
        <row r="3668">
          <cell r="D3668" t="str">
            <v>PUD No 1 of Klickitat County</v>
          </cell>
          <cell r="E3668" t="str">
            <v>Biomass</v>
          </cell>
          <cell r="G3668" t="str">
            <v>NA</v>
          </cell>
          <cell r="H3668" t="str">
            <v>Regulated</v>
          </cell>
        </row>
        <row r="3669">
          <cell r="D3669" t="str">
            <v>PUD No 1 of Klickitat County</v>
          </cell>
          <cell r="E3669" t="str">
            <v>Biomass</v>
          </cell>
          <cell r="G3669" t="str">
            <v>NA</v>
          </cell>
          <cell r="H3669" t="str">
            <v>Regulated</v>
          </cell>
        </row>
        <row r="3670">
          <cell r="D3670" t="str">
            <v>PG&amp;E Corporation</v>
          </cell>
          <cell r="E3670" t="str">
            <v>Water</v>
          </cell>
          <cell r="G3670">
            <v>288548</v>
          </cell>
          <cell r="H3670" t="str">
            <v>Regulated</v>
          </cell>
        </row>
        <row r="3671">
          <cell r="D3671" t="str">
            <v>General Electric Company</v>
          </cell>
          <cell r="E3671" t="str">
            <v>Wind</v>
          </cell>
          <cell r="G3671">
            <v>217894</v>
          </cell>
          <cell r="H3671" t="str">
            <v>Merchant Unregulated</v>
          </cell>
        </row>
        <row r="3672">
          <cell r="D3672" t="str">
            <v>Renewable Energy Systems Americas Incorporated</v>
          </cell>
          <cell r="E3672" t="str">
            <v>Wind</v>
          </cell>
          <cell r="G3672">
            <v>217894</v>
          </cell>
          <cell r="H3672" t="str">
            <v>Merchant Unregulated</v>
          </cell>
        </row>
        <row r="3673">
          <cell r="D3673" t="str">
            <v>Public Service Enterprise Group Incorporated</v>
          </cell>
          <cell r="E3673" t="str">
            <v>Solar</v>
          </cell>
          <cell r="G3673" t="str">
            <v>NA</v>
          </cell>
          <cell r="H3673" t="str">
            <v>Regulated</v>
          </cell>
        </row>
        <row r="3674">
          <cell r="D3674" t="str">
            <v>Holyoke City of MA</v>
          </cell>
          <cell r="E3674" t="str">
            <v>Water</v>
          </cell>
          <cell r="G3674" t="str">
            <v>NA</v>
          </cell>
          <cell r="H3674" t="str">
            <v>Regulated</v>
          </cell>
        </row>
        <row r="3675">
          <cell r="D3675" t="str">
            <v>Emera Incorporated</v>
          </cell>
          <cell r="E3675" t="str">
            <v>Water</v>
          </cell>
          <cell r="G3675" t="str">
            <v>NA</v>
          </cell>
          <cell r="H3675" t="str">
            <v>Merchant Unregulated</v>
          </cell>
        </row>
        <row r="3676">
          <cell r="D3676" t="str">
            <v>Algonquin Power &amp; Utilities Corp.</v>
          </cell>
          <cell r="E3676" t="str">
            <v>Water</v>
          </cell>
          <cell r="G3676" t="str">
            <v>NA</v>
          </cell>
          <cell r="H3676" t="str">
            <v>Merchant Unregulated</v>
          </cell>
        </row>
        <row r="3677">
          <cell r="D3677" t="str">
            <v>Navitas Energy, Inc.</v>
          </cell>
          <cell r="E3677" t="str">
            <v>Wind</v>
          </cell>
          <cell r="G3677" t="str">
            <v>NA</v>
          </cell>
          <cell r="H3677" t="str">
            <v>Merchant Unregulated</v>
          </cell>
        </row>
        <row r="3678">
          <cell r="D3678" t="str">
            <v>Gamesa Corporacion Tecnologica S.A.</v>
          </cell>
          <cell r="E3678" t="str">
            <v>Wind</v>
          </cell>
          <cell r="G3678" t="str">
            <v>NA</v>
          </cell>
          <cell r="H3678" t="str">
            <v>Merchant Unregulated</v>
          </cell>
        </row>
        <row r="3679">
          <cell r="D3679" t="str">
            <v>Enel S.p.A.</v>
          </cell>
          <cell r="E3679" t="str">
            <v>Wind</v>
          </cell>
          <cell r="G3679" t="str">
            <v>NA</v>
          </cell>
          <cell r="H3679" t="str">
            <v>Merchant Unregulated</v>
          </cell>
        </row>
        <row r="3680">
          <cell r="D3680" t="str">
            <v>PPL Corporation</v>
          </cell>
          <cell r="E3680" t="str">
            <v>Gas</v>
          </cell>
          <cell r="G3680">
            <v>1302</v>
          </cell>
          <cell r="H3680" t="str">
            <v>Regulated</v>
          </cell>
        </row>
        <row r="3681">
          <cell r="D3681" t="str">
            <v>SunEdison, Inc.</v>
          </cell>
          <cell r="E3681" t="str">
            <v>Solar</v>
          </cell>
          <cell r="G3681" t="str">
            <v>NA</v>
          </cell>
          <cell r="H3681" t="str">
            <v>Merchant Unregulated</v>
          </cell>
        </row>
        <row r="3682">
          <cell r="D3682" t="str">
            <v>SCANA Corporation</v>
          </cell>
          <cell r="E3682" t="str">
            <v>Gas</v>
          </cell>
          <cell r="G3682">
            <v>65232</v>
          </cell>
          <cell r="H3682" t="str">
            <v>Regulated</v>
          </cell>
        </row>
        <row r="3683">
          <cell r="D3683" t="str">
            <v>Enel S.p.A.</v>
          </cell>
          <cell r="E3683" t="str">
            <v>Water</v>
          </cell>
          <cell r="G3683" t="str">
            <v>NA</v>
          </cell>
          <cell r="H3683" t="str">
            <v>Merchant Unregulated</v>
          </cell>
        </row>
        <row r="3684">
          <cell r="D3684" t="str">
            <v>Enel S.p.A.</v>
          </cell>
          <cell r="E3684" t="str">
            <v>Water</v>
          </cell>
          <cell r="G3684" t="str">
            <v>NA</v>
          </cell>
          <cell r="H3684" t="str">
            <v>Merchant Unregulated</v>
          </cell>
        </row>
        <row r="3685">
          <cell r="D3685" t="str">
            <v>Enel S.p.A.</v>
          </cell>
          <cell r="E3685" t="str">
            <v>Water</v>
          </cell>
          <cell r="G3685" t="str">
            <v>NA</v>
          </cell>
          <cell r="H3685" t="str">
            <v>Merchant Unregulated</v>
          </cell>
        </row>
        <row r="3686">
          <cell r="D3686" t="str">
            <v>Alaska Power &amp; Telephone Co.</v>
          </cell>
          <cell r="E3686" t="str">
            <v>Oil</v>
          </cell>
          <cell r="G3686" t="str">
            <v>NA</v>
          </cell>
          <cell r="H3686" t="str">
            <v>Merchant Unregulated</v>
          </cell>
        </row>
        <row r="3687">
          <cell r="D3687" t="str">
            <v>Alaska Energy &amp; Resources Company</v>
          </cell>
          <cell r="E3687" t="str">
            <v>Oil</v>
          </cell>
          <cell r="G3687" t="str">
            <v>NA</v>
          </cell>
          <cell r="H3687" t="str">
            <v>Merchant Unregulated</v>
          </cell>
        </row>
        <row r="3688">
          <cell r="D3688" t="str">
            <v>Los Angeles Department of Water and Power</v>
          </cell>
          <cell r="E3688" t="str">
            <v>Water</v>
          </cell>
          <cell r="G3688" t="str">
            <v>NA</v>
          </cell>
          <cell r="H3688" t="str">
            <v>Regulated</v>
          </cell>
        </row>
        <row r="3689">
          <cell r="D3689" t="str">
            <v>University of Texas at Austin</v>
          </cell>
          <cell r="E3689" t="str">
            <v>Gas</v>
          </cell>
          <cell r="G3689">
            <v>338402</v>
          </cell>
          <cell r="H3689" t="str">
            <v>Merchant Unregulated</v>
          </cell>
        </row>
        <row r="3690">
          <cell r="D3690" t="str">
            <v>Kruger, Inc.</v>
          </cell>
          <cell r="E3690" t="str">
            <v>Water</v>
          </cell>
          <cell r="G3690" t="str">
            <v>NA</v>
          </cell>
          <cell r="H3690" t="str">
            <v>Merchant Unregulated</v>
          </cell>
        </row>
        <row r="3691">
          <cell r="D3691" t="str">
            <v>Nebraska Public Power District</v>
          </cell>
          <cell r="E3691" t="str">
            <v>Oil</v>
          </cell>
          <cell r="G3691" t="str">
            <v>NA</v>
          </cell>
          <cell r="H3691" t="str">
            <v>Regulated</v>
          </cell>
        </row>
        <row r="3692">
          <cell r="D3692" t="str">
            <v>EDF Group</v>
          </cell>
          <cell r="E3692" t="str">
            <v>Solar</v>
          </cell>
          <cell r="G3692" t="str">
            <v>NA</v>
          </cell>
          <cell r="H3692" t="str">
            <v>Merchant Unregulated</v>
          </cell>
        </row>
        <row r="3693">
          <cell r="D3693" t="str">
            <v>EDF Group</v>
          </cell>
          <cell r="E3693" t="str">
            <v>Solar</v>
          </cell>
          <cell r="G3693" t="str">
            <v>NA</v>
          </cell>
          <cell r="H3693" t="str">
            <v>Merchant Unregulated</v>
          </cell>
        </row>
        <row r="3694">
          <cell r="D3694" t="str">
            <v>PG&amp;E Corporation</v>
          </cell>
          <cell r="E3694" t="str">
            <v>Water</v>
          </cell>
          <cell r="G3694">
            <v>38620</v>
          </cell>
          <cell r="H3694" t="str">
            <v>Regulated</v>
          </cell>
        </row>
        <row r="3695">
          <cell r="D3695" t="str">
            <v>Halstad City of</v>
          </cell>
          <cell r="E3695" t="str">
            <v>Oil</v>
          </cell>
          <cell r="G3695" t="str">
            <v>NA</v>
          </cell>
          <cell r="H3695" t="str">
            <v>Regulated</v>
          </cell>
        </row>
        <row r="3696">
          <cell r="D3696" t="str">
            <v>ArcLight Capital Partners LLC</v>
          </cell>
          <cell r="E3696" t="str">
            <v>Oil</v>
          </cell>
          <cell r="G3696" t="str">
            <v>NA</v>
          </cell>
          <cell r="H3696" t="str">
            <v>Merchant Unregulated</v>
          </cell>
        </row>
        <row r="3697">
          <cell r="D3697" t="str">
            <v>Hawaiian Coml &amp; Sugar Co Ltd</v>
          </cell>
          <cell r="E3697" t="str">
            <v>Water</v>
          </cell>
          <cell r="G3697" t="str">
            <v>NA</v>
          </cell>
          <cell r="H3697" t="str">
            <v>Merchant Unregulated</v>
          </cell>
        </row>
        <row r="3698">
          <cell r="D3698" t="str">
            <v>NRG Energy, Inc.</v>
          </cell>
          <cell r="E3698" t="str">
            <v>Oil</v>
          </cell>
          <cell r="G3698" t="str">
            <v>NA</v>
          </cell>
          <cell r="H3698" t="str">
            <v>Merchant Unregulated</v>
          </cell>
        </row>
        <row r="3699">
          <cell r="D3699" t="str">
            <v>PG&amp;E Corporation</v>
          </cell>
          <cell r="E3699" t="str">
            <v>Water</v>
          </cell>
          <cell r="G3699">
            <v>11009</v>
          </cell>
          <cell r="H3699" t="str">
            <v>Regulated</v>
          </cell>
        </row>
        <row r="3700">
          <cell r="D3700" t="str">
            <v>American Municipal Power, Inc.</v>
          </cell>
          <cell r="E3700" t="str">
            <v>Gas</v>
          </cell>
          <cell r="G3700" t="str">
            <v>NA</v>
          </cell>
          <cell r="H3700" t="str">
            <v>Merchant Unregulated</v>
          </cell>
        </row>
        <row r="3701">
          <cell r="D3701" t="str">
            <v>Hartz Mountain Industries, Inc.</v>
          </cell>
          <cell r="E3701" t="str">
            <v>Solar</v>
          </cell>
          <cell r="G3701" t="str">
            <v>NA</v>
          </cell>
          <cell r="H3701" t="str">
            <v>Merchant Unregulated</v>
          </cell>
        </row>
        <row r="3702">
          <cell r="D3702" t="str">
            <v>Hamilton City of (OH)</v>
          </cell>
          <cell r="E3702" t="str">
            <v>Coal</v>
          </cell>
          <cell r="G3702" t="str">
            <v>NA</v>
          </cell>
          <cell r="H3702" t="str">
            <v>Regulated</v>
          </cell>
        </row>
        <row r="3703">
          <cell r="D3703" t="str">
            <v>Hamilton City of (OH)</v>
          </cell>
          <cell r="E3703" t="str">
            <v>Gas</v>
          </cell>
          <cell r="G3703" t="str">
            <v>NA</v>
          </cell>
          <cell r="H3703" t="str">
            <v>Regulated</v>
          </cell>
        </row>
        <row r="3704">
          <cell r="D3704" t="str">
            <v>Hamilton City of (OH)</v>
          </cell>
          <cell r="E3704" t="str">
            <v>Water</v>
          </cell>
          <cell r="G3704" t="str">
            <v>NA</v>
          </cell>
          <cell r="H3704" t="str">
            <v>Regulated</v>
          </cell>
        </row>
        <row r="3705">
          <cell r="D3705" t="str">
            <v>North Carolina Electric Membership Corporation</v>
          </cell>
          <cell r="E3705" t="str">
            <v>Gas</v>
          </cell>
          <cell r="G3705">
            <v>243580</v>
          </cell>
          <cell r="H3705" t="str">
            <v>Merchant Unregulated</v>
          </cell>
        </row>
        <row r="3706">
          <cell r="D3706" t="str">
            <v>MetLife Capital Credit L. P.</v>
          </cell>
          <cell r="E3706" t="str">
            <v>Wind</v>
          </cell>
          <cell r="G3706" t="str">
            <v>NA</v>
          </cell>
          <cell r="H3706" t="str">
            <v>Merchant Unregulated</v>
          </cell>
        </row>
        <row r="3707">
          <cell r="D3707" t="str">
            <v>Mountain Air Resources LLC</v>
          </cell>
          <cell r="E3707" t="str">
            <v>Wind</v>
          </cell>
          <cell r="G3707" t="str">
            <v>NA</v>
          </cell>
          <cell r="H3707" t="str">
            <v>Merchant Unregulated</v>
          </cell>
        </row>
        <row r="3708">
          <cell r="D3708" t="str">
            <v>Southern Company</v>
          </cell>
          <cell r="E3708" t="str">
            <v>Coal</v>
          </cell>
          <cell r="G3708">
            <v>1415756</v>
          </cell>
          <cell r="H3708" t="str">
            <v>Regulated</v>
          </cell>
        </row>
        <row r="3709">
          <cell r="D3709" t="str">
            <v>Exelon Corporation</v>
          </cell>
          <cell r="E3709" t="str">
            <v>Solar</v>
          </cell>
          <cell r="G3709" t="str">
            <v>NA</v>
          </cell>
          <cell r="H3709" t="str">
            <v>Merchant Unregulated</v>
          </cell>
        </row>
        <row r="3710">
          <cell r="D3710" t="str">
            <v>Alinian Capital Group, LLC</v>
          </cell>
          <cell r="E3710" t="str">
            <v>Gas</v>
          </cell>
          <cell r="G3710" t="str">
            <v>NA</v>
          </cell>
          <cell r="H3710" t="str">
            <v>Merchant Unregulated</v>
          </cell>
        </row>
        <row r="3711">
          <cell r="D3711" t="str">
            <v>Alinian Capital Group, LLC</v>
          </cell>
          <cell r="E3711" t="str">
            <v>Oil</v>
          </cell>
          <cell r="G3711" t="str">
            <v>NA</v>
          </cell>
          <cell r="H3711" t="str">
            <v>Merchant Unregulated</v>
          </cell>
        </row>
        <row r="3712">
          <cell r="D3712" t="str">
            <v>Hampton Lumber Mills-Washington, Inc.</v>
          </cell>
          <cell r="E3712" t="str">
            <v>Biomass</v>
          </cell>
          <cell r="G3712" t="str">
            <v>NA</v>
          </cell>
          <cell r="H3712" t="str">
            <v>Merchant Unregulated</v>
          </cell>
        </row>
        <row r="3713">
          <cell r="D3713" t="str">
            <v>Hawaiian Electric Industries, Inc.</v>
          </cell>
          <cell r="E3713" t="str">
            <v>Oil</v>
          </cell>
          <cell r="G3713" t="str">
            <v>NA</v>
          </cell>
          <cell r="H3713" t="str">
            <v>Regulated</v>
          </cell>
        </row>
        <row r="3714">
          <cell r="D3714" t="str">
            <v>DTE Energy Company</v>
          </cell>
          <cell r="E3714" t="str">
            <v>Gas</v>
          </cell>
          <cell r="G3714">
            <v>2343</v>
          </cell>
          <cell r="H3714" t="str">
            <v>Regulated</v>
          </cell>
        </row>
        <row r="3715">
          <cell r="D3715" t="str">
            <v>NextEra Energy, Inc.</v>
          </cell>
          <cell r="E3715" t="str">
            <v>Wind</v>
          </cell>
          <cell r="G3715">
            <v>255856</v>
          </cell>
          <cell r="H3715" t="str">
            <v>Merchant Unregulated</v>
          </cell>
        </row>
        <row r="3716">
          <cell r="D3716" t="str">
            <v>Virginia Cogen Inc</v>
          </cell>
          <cell r="E3716" t="str">
            <v>Gas</v>
          </cell>
          <cell r="G3716" t="str">
            <v>NA</v>
          </cell>
          <cell r="H3716" t="str">
            <v>Merchant Unregulated</v>
          </cell>
        </row>
        <row r="3717">
          <cell r="D3717" t="str">
            <v>Exelon Corporation</v>
          </cell>
          <cell r="E3717" t="str">
            <v>Gas</v>
          </cell>
          <cell r="G3717">
            <v>858455</v>
          </cell>
          <cell r="H3717" t="str">
            <v>Merchant Unregulated</v>
          </cell>
        </row>
        <row r="3718">
          <cell r="D3718" t="str">
            <v>Exelon Corporation</v>
          </cell>
          <cell r="E3718" t="str">
            <v>Gas</v>
          </cell>
          <cell r="G3718">
            <v>115846</v>
          </cell>
          <cell r="H3718" t="str">
            <v>Merchant Unregulated</v>
          </cell>
        </row>
        <row r="3719">
          <cell r="D3719" t="str">
            <v>Highstar Capital LP</v>
          </cell>
          <cell r="E3719" t="str">
            <v>Gas</v>
          </cell>
          <cell r="G3719" t="str">
            <v>NA</v>
          </cell>
          <cell r="H3719" t="str">
            <v>Merchant Unregulated</v>
          </cell>
        </row>
        <row r="3720">
          <cell r="D3720" t="str">
            <v>Morgan Stanley</v>
          </cell>
          <cell r="E3720" t="str">
            <v>Solar</v>
          </cell>
          <cell r="G3720" t="str">
            <v>NA</v>
          </cell>
          <cell r="H3720" t="str">
            <v>Merchant Unregulated</v>
          </cell>
        </row>
        <row r="3721">
          <cell r="D3721" t="str">
            <v>Duke Energy Corporation</v>
          </cell>
          <cell r="E3721" t="str">
            <v>Gas</v>
          </cell>
          <cell r="G3721">
            <v>8522511</v>
          </cell>
          <cell r="H3721" t="str">
            <v>Regulated</v>
          </cell>
        </row>
        <row r="3722">
          <cell r="D3722" t="str">
            <v>Brookfield Renewable Energy Partners L.P.</v>
          </cell>
          <cell r="E3722" t="str">
            <v>Water</v>
          </cell>
          <cell r="G3722" t="str">
            <v>NA</v>
          </cell>
          <cell r="H3722" t="str">
            <v>Merchant Unregulated</v>
          </cell>
        </row>
        <row r="3723">
          <cell r="D3723" t="str">
            <v>Brookfield Asset Management Inc.</v>
          </cell>
          <cell r="E3723" t="str">
            <v>Water</v>
          </cell>
          <cell r="G3723" t="str">
            <v>NA</v>
          </cell>
          <cell r="H3723" t="str">
            <v>Merchant Unregulated</v>
          </cell>
        </row>
        <row r="3724">
          <cell r="D3724" t="str">
            <v>New Martinsville City of</v>
          </cell>
          <cell r="E3724" t="str">
            <v>Water</v>
          </cell>
          <cell r="G3724">
            <v>194912</v>
          </cell>
          <cell r="H3724" t="str">
            <v>Regulated</v>
          </cell>
        </row>
        <row r="3725">
          <cell r="D3725" t="str">
            <v>Duke Energy Corporation</v>
          </cell>
          <cell r="E3725" t="str">
            <v>Wind</v>
          </cell>
          <cell r="G3725">
            <v>85028</v>
          </cell>
          <cell r="H3725" t="str">
            <v>Merchant Unregulated</v>
          </cell>
        </row>
        <row r="3726">
          <cell r="D3726" t="str">
            <v>MMA Solar Fund III GP, Inc.</v>
          </cell>
          <cell r="E3726" t="str">
            <v>Solar</v>
          </cell>
          <cell r="G3726" t="str">
            <v>NA</v>
          </cell>
          <cell r="H3726" t="str">
            <v>Merchant Unregulated</v>
          </cell>
        </row>
        <row r="3727">
          <cell r="D3727" t="str">
            <v>DTE Energy Company</v>
          </cell>
          <cell r="E3727" t="str">
            <v>Coal</v>
          </cell>
          <cell r="G3727">
            <v>74024</v>
          </cell>
          <cell r="H3727" t="str">
            <v>Regulated</v>
          </cell>
        </row>
        <row r="3728">
          <cell r="D3728" t="str">
            <v>DTE Energy Company</v>
          </cell>
          <cell r="E3728" t="str">
            <v>Oil</v>
          </cell>
          <cell r="G3728">
            <v>96</v>
          </cell>
          <cell r="H3728" t="str">
            <v>Regulated</v>
          </cell>
        </row>
        <row r="3729">
          <cell r="D3729" t="str">
            <v>Los Angeles Department of Water and Power</v>
          </cell>
          <cell r="E3729" t="str">
            <v>Gas</v>
          </cell>
          <cell r="G3729">
            <v>95895</v>
          </cell>
          <cell r="H3729" t="str">
            <v>Regulated</v>
          </cell>
        </row>
        <row r="3730">
          <cell r="D3730" t="str">
            <v>Southwest Generation</v>
          </cell>
          <cell r="E3730" t="str">
            <v>Gas</v>
          </cell>
          <cell r="G3730" t="str">
            <v>NA</v>
          </cell>
          <cell r="H3730" t="str">
            <v>Merchant Unregulated</v>
          </cell>
        </row>
        <row r="3731">
          <cell r="D3731" t="str">
            <v>Los Angeles Department of Water and Power</v>
          </cell>
          <cell r="E3731" t="str">
            <v>Gas</v>
          </cell>
          <cell r="G3731">
            <v>21486</v>
          </cell>
          <cell r="H3731" t="str">
            <v>Regulated</v>
          </cell>
        </row>
        <row r="3732">
          <cell r="D3732" t="str">
            <v>Revolution Energy LLC</v>
          </cell>
          <cell r="E3732" t="str">
            <v>Wind</v>
          </cell>
          <cell r="G3732" t="str">
            <v>NA</v>
          </cell>
          <cell r="H3732" t="str">
            <v>Merchant Unregulated</v>
          </cell>
        </row>
        <row r="3733">
          <cell r="D3733" t="str">
            <v>Marubeni Corporation</v>
          </cell>
          <cell r="E3733" t="str">
            <v>Gas</v>
          </cell>
          <cell r="G3733">
            <v>296039</v>
          </cell>
          <cell r="H3733" t="str">
            <v>Merchant Unregulated</v>
          </cell>
        </row>
        <row r="3734">
          <cell r="D3734" t="str">
            <v>Invenergy LLC</v>
          </cell>
          <cell r="E3734" t="str">
            <v>Gas</v>
          </cell>
          <cell r="G3734">
            <v>308124</v>
          </cell>
          <cell r="H3734" t="str">
            <v>Merchant Unregulated</v>
          </cell>
        </row>
        <row r="3735">
          <cell r="D3735" t="str">
            <v>Marubeni Corporation</v>
          </cell>
          <cell r="E3735" t="str">
            <v>Gas</v>
          </cell>
          <cell r="G3735">
            <v>2154</v>
          </cell>
          <cell r="H3735" t="str">
            <v>Merchant Unregulated</v>
          </cell>
        </row>
        <row r="3736">
          <cell r="D3736" t="str">
            <v>Invenergy LLC</v>
          </cell>
          <cell r="E3736" t="str">
            <v>Gas</v>
          </cell>
          <cell r="G3736">
            <v>2242</v>
          </cell>
          <cell r="H3736" t="str">
            <v>Merchant Unregulated</v>
          </cell>
        </row>
        <row r="3737">
          <cell r="D3737" t="str">
            <v>SCANA Corporation</v>
          </cell>
          <cell r="E3737" t="str">
            <v>Oil</v>
          </cell>
          <cell r="G3737">
            <v>34</v>
          </cell>
          <cell r="H3737" t="str">
            <v>Regulated</v>
          </cell>
        </row>
        <row r="3738">
          <cell r="D3738" t="str">
            <v>Bicent Power, LLC</v>
          </cell>
          <cell r="E3738" t="str">
            <v>Coal</v>
          </cell>
          <cell r="G3738" t="str">
            <v>NA</v>
          </cell>
          <cell r="H3738" t="str">
            <v>Merchant Unregulated</v>
          </cell>
        </row>
        <row r="3739">
          <cell r="D3739" t="str">
            <v>Blackstone Group L.P.</v>
          </cell>
          <cell r="E3739" t="str">
            <v>Coal</v>
          </cell>
          <cell r="G3739" t="str">
            <v>NA</v>
          </cell>
          <cell r="H3739" t="str">
            <v>Merchant Unregulated</v>
          </cell>
        </row>
        <row r="3740">
          <cell r="D3740" t="str">
            <v>Midwood, LP</v>
          </cell>
          <cell r="E3740" t="str">
            <v>Coal</v>
          </cell>
          <cell r="G3740" t="str">
            <v>NA</v>
          </cell>
          <cell r="H3740" t="str">
            <v>Merchant Unregulated</v>
          </cell>
        </row>
        <row r="3741">
          <cell r="D3741" t="str">
            <v>Edison International</v>
          </cell>
          <cell r="E3741" t="str">
            <v>Wind</v>
          </cell>
          <cell r="G3741" t="str">
            <v>NA</v>
          </cell>
          <cell r="H3741" t="str">
            <v>Merchant Unregulated</v>
          </cell>
        </row>
        <row r="3742">
          <cell r="D3742" t="str">
            <v>AES Corporation</v>
          </cell>
          <cell r="E3742" t="str">
            <v>Coal</v>
          </cell>
          <cell r="G3742">
            <v>3701224</v>
          </cell>
          <cell r="H3742" t="str">
            <v>Regulated</v>
          </cell>
        </row>
        <row r="3743">
          <cell r="D3743" t="str">
            <v>AES Corporation</v>
          </cell>
          <cell r="E3743" t="str">
            <v>Gas</v>
          </cell>
          <cell r="G3743">
            <v>83322</v>
          </cell>
          <cell r="H3743" t="str">
            <v>Regulated</v>
          </cell>
        </row>
        <row r="3744">
          <cell r="D3744" t="str">
            <v>AES Corporation</v>
          </cell>
          <cell r="E3744" t="str">
            <v>Oil</v>
          </cell>
          <cell r="G3744">
            <v>113</v>
          </cell>
          <cell r="H3744" t="str">
            <v>Regulated</v>
          </cell>
        </row>
        <row r="3745">
          <cell r="D3745" t="str">
            <v>Iberdrola, S.A.</v>
          </cell>
          <cell r="E3745" t="str">
            <v>Wind</v>
          </cell>
          <cell r="G3745">
            <v>168878</v>
          </cell>
          <cell r="H3745" t="str">
            <v>Merchant Unregulated</v>
          </cell>
        </row>
        <row r="3746">
          <cell r="D3746" t="str">
            <v>Hardwick Town of</v>
          </cell>
          <cell r="E3746" t="str">
            <v>Oil</v>
          </cell>
          <cell r="G3746" t="str">
            <v>NA</v>
          </cell>
          <cell r="H3746" t="str">
            <v>Regulated</v>
          </cell>
        </row>
        <row r="3747">
          <cell r="D3747" t="str">
            <v>CMS Energy Corporation</v>
          </cell>
          <cell r="E3747" t="str">
            <v>Water</v>
          </cell>
          <cell r="G3747">
            <v>91196</v>
          </cell>
          <cell r="H3747" t="str">
            <v>Regulated</v>
          </cell>
        </row>
        <row r="3748">
          <cell r="D3748" t="str">
            <v>Northeast Maryland Waste Disposal Authority</v>
          </cell>
          <cell r="E3748" t="str">
            <v>Biomass</v>
          </cell>
          <cell r="G3748" t="str">
            <v>NA</v>
          </cell>
          <cell r="H3748" t="str">
            <v>Merchant Unregulated</v>
          </cell>
        </row>
        <row r="3749">
          <cell r="D3749" t="str">
            <v>Lafayette City of LA</v>
          </cell>
          <cell r="E3749" t="str">
            <v>Gas</v>
          </cell>
          <cell r="G3749" t="str">
            <v>NA</v>
          </cell>
          <cell r="H3749" t="str">
            <v>Regulated</v>
          </cell>
        </row>
        <row r="3750">
          <cell r="D3750" t="str">
            <v>Harlan City of</v>
          </cell>
          <cell r="E3750" t="str">
            <v>Oil</v>
          </cell>
          <cell r="G3750" t="str">
            <v>NA</v>
          </cell>
          <cell r="H3750" t="str">
            <v>Regulated</v>
          </cell>
        </row>
        <row r="3751">
          <cell r="D3751" t="str">
            <v>New York Power Authority</v>
          </cell>
          <cell r="E3751" t="str">
            <v>Gas</v>
          </cell>
          <cell r="G3751" t="str">
            <v>NA</v>
          </cell>
          <cell r="H3751" t="str">
            <v>Merchant Unregulated</v>
          </cell>
        </row>
        <row r="3752">
          <cell r="D3752" t="str">
            <v>Southern Company</v>
          </cell>
          <cell r="E3752" t="str">
            <v>Coal</v>
          </cell>
          <cell r="G3752">
            <v>2099279</v>
          </cell>
          <cell r="H3752" t="str">
            <v>Regulated</v>
          </cell>
        </row>
        <row r="3753">
          <cell r="D3753" t="str">
            <v>MACH Gen LLC</v>
          </cell>
          <cell r="E3753" t="str">
            <v>Gas</v>
          </cell>
          <cell r="G3753">
            <v>1444228</v>
          </cell>
          <cell r="H3753" t="str">
            <v>Merchant Unregulated</v>
          </cell>
        </row>
        <row r="3754">
          <cell r="D3754" t="str">
            <v>Caesars Entertainment Corporation</v>
          </cell>
          <cell r="E3754" t="str">
            <v>Gas</v>
          </cell>
          <cell r="G3754" t="str">
            <v>NA</v>
          </cell>
          <cell r="H3754" t="str">
            <v>Merchant Unregulated</v>
          </cell>
        </row>
        <row r="3755">
          <cell r="D3755" t="str">
            <v>Suntech Power Holdings Co.Ltd.</v>
          </cell>
          <cell r="E3755" t="str">
            <v>Solar</v>
          </cell>
          <cell r="G3755" t="str">
            <v>NA</v>
          </cell>
          <cell r="H3755" t="str">
            <v>Merchant Unregulated</v>
          </cell>
        </row>
        <row r="3756">
          <cell r="D3756" t="str">
            <v>TransCanada Corporation</v>
          </cell>
          <cell r="E3756" t="str">
            <v>Water</v>
          </cell>
          <cell r="G3756" t="str">
            <v>NA</v>
          </cell>
          <cell r="H3756" t="str">
            <v>Merchant Unregulated</v>
          </cell>
        </row>
        <row r="3757">
          <cell r="D3757" t="str">
            <v>Xcel Energy Inc.</v>
          </cell>
          <cell r="E3757" t="str">
            <v>Coal</v>
          </cell>
          <cell r="G3757">
            <v>6176011</v>
          </cell>
          <cell r="H3757" t="str">
            <v>Regulated</v>
          </cell>
        </row>
        <row r="3758">
          <cell r="D3758" t="str">
            <v>Southern Company</v>
          </cell>
          <cell r="E3758" t="str">
            <v>Water</v>
          </cell>
          <cell r="G3758">
            <v>69047</v>
          </cell>
          <cell r="H3758" t="str">
            <v>Regulated</v>
          </cell>
        </row>
        <row r="3759">
          <cell r="D3759" t="str">
            <v>Holyoke City of MA</v>
          </cell>
          <cell r="E3759" t="str">
            <v>Water</v>
          </cell>
          <cell r="G3759" t="str">
            <v>NA</v>
          </cell>
          <cell r="H3759" t="str">
            <v>Regulated</v>
          </cell>
        </row>
        <row r="3760">
          <cell r="D3760" t="str">
            <v>Brookfield Renewable Energy Partners L.P.</v>
          </cell>
          <cell r="E3760" t="str">
            <v>Water</v>
          </cell>
          <cell r="G3760" t="str">
            <v>NA</v>
          </cell>
          <cell r="H3760" t="str">
            <v>Merchant Unregulated</v>
          </cell>
        </row>
        <row r="3761">
          <cell r="D3761" t="str">
            <v>Brookfield Asset Management Inc.</v>
          </cell>
          <cell r="E3761" t="str">
            <v>Water</v>
          </cell>
          <cell r="G3761" t="str">
            <v>NA</v>
          </cell>
          <cell r="H3761" t="str">
            <v>Merchant Unregulated</v>
          </cell>
        </row>
        <row r="3762">
          <cell r="D3762" t="str">
            <v>Iberdrola, S.A.</v>
          </cell>
          <cell r="E3762" t="str">
            <v>Oil</v>
          </cell>
          <cell r="G3762">
            <v>84</v>
          </cell>
          <cell r="H3762" t="str">
            <v>Regulated</v>
          </cell>
        </row>
        <row r="3763">
          <cell r="D3763" t="str">
            <v>PPL Corporation</v>
          </cell>
          <cell r="E3763" t="str">
            <v>Oil</v>
          </cell>
          <cell r="G3763" t="str">
            <v>NA</v>
          </cell>
          <cell r="H3763" t="str">
            <v>Merchant Unregulated</v>
          </cell>
        </row>
        <row r="3764">
          <cell r="D3764" t="str">
            <v>Harrisburg City of</v>
          </cell>
          <cell r="E3764" t="str">
            <v>Biomass</v>
          </cell>
          <cell r="G3764" t="str">
            <v>NA</v>
          </cell>
          <cell r="H3764" t="str">
            <v>Merchant Unregulated</v>
          </cell>
        </row>
        <row r="3765">
          <cell r="D3765" t="str">
            <v>FirstEnergy Corp.</v>
          </cell>
          <cell r="E3765" t="str">
            <v>Coal</v>
          </cell>
          <cell r="G3765">
            <v>7952514</v>
          </cell>
          <cell r="H3765" t="str">
            <v>Regulated</v>
          </cell>
        </row>
        <row r="3766">
          <cell r="D3766" t="str">
            <v>FirstEnergy Corp.</v>
          </cell>
          <cell r="E3766" t="str">
            <v>Coal</v>
          </cell>
          <cell r="G3766">
            <v>2055685</v>
          </cell>
          <cell r="H3766" t="str">
            <v>Regulated</v>
          </cell>
        </row>
        <row r="3767">
          <cell r="D3767" t="str">
            <v>Northeast Texas Elec Coop, Inc</v>
          </cell>
          <cell r="E3767" t="str">
            <v>Gas</v>
          </cell>
          <cell r="G3767">
            <v>363111</v>
          </cell>
          <cell r="H3767" t="str">
            <v>Merchant Unregulated</v>
          </cell>
        </row>
        <row r="3768">
          <cell r="D3768" t="str">
            <v>East Texas Electric Co-op, Inc.</v>
          </cell>
          <cell r="E3768" t="str">
            <v>Gas</v>
          </cell>
          <cell r="G3768">
            <v>297450</v>
          </cell>
          <cell r="H3768" t="str">
            <v>Merchant Unregulated</v>
          </cell>
        </row>
        <row r="3769">
          <cell r="D3769" t="str">
            <v>NV Energy, Inc.</v>
          </cell>
          <cell r="E3769" t="str">
            <v>Gas</v>
          </cell>
          <cell r="G3769">
            <v>35179</v>
          </cell>
          <cell r="H3769" t="str">
            <v>Regulated</v>
          </cell>
        </row>
        <row r="3770">
          <cell r="D3770" t="str">
            <v>NV Energy, Inc.</v>
          </cell>
          <cell r="E3770" t="str">
            <v>Gas</v>
          </cell>
          <cell r="G3770">
            <v>3412304</v>
          </cell>
          <cell r="H3770" t="str">
            <v>Regulated</v>
          </cell>
        </row>
        <row r="3771">
          <cell r="D3771" t="str">
            <v>American Electric Power Company, Inc.</v>
          </cell>
          <cell r="E3771" t="str">
            <v>Gas</v>
          </cell>
          <cell r="G3771">
            <v>101777</v>
          </cell>
          <cell r="H3771" t="str">
            <v>Regulated</v>
          </cell>
        </row>
        <row r="3772">
          <cell r="D3772" t="str">
            <v>Arkansas Electric Cooperative Corp.</v>
          </cell>
          <cell r="E3772" t="str">
            <v>Gas</v>
          </cell>
          <cell r="G3772">
            <v>356365</v>
          </cell>
          <cell r="H3772" t="str">
            <v>Merchant Unregulated</v>
          </cell>
        </row>
        <row r="3773">
          <cell r="D3773" t="str">
            <v>United States Government</v>
          </cell>
          <cell r="E3773" t="str">
            <v>Water</v>
          </cell>
          <cell r="G3773">
            <v>125187</v>
          </cell>
          <cell r="H3773" t="str">
            <v>Merchant Unregulated</v>
          </cell>
        </row>
        <row r="3774">
          <cell r="D3774" t="str">
            <v>Hart Hydro City of</v>
          </cell>
          <cell r="E3774" t="str">
            <v>Oil</v>
          </cell>
          <cell r="G3774" t="str">
            <v>NA</v>
          </cell>
          <cell r="H3774" t="str">
            <v>Regulated</v>
          </cell>
        </row>
        <row r="3775">
          <cell r="D3775" t="str">
            <v>Hart Hydro City of</v>
          </cell>
          <cell r="E3775" t="str">
            <v>Water</v>
          </cell>
          <cell r="G3775" t="str">
            <v>NA</v>
          </cell>
          <cell r="H3775" t="str">
            <v>Regulated</v>
          </cell>
        </row>
        <row r="3776">
          <cell r="D3776" t="str">
            <v>Armstrong World Industries, Inc.</v>
          </cell>
          <cell r="E3776" t="str">
            <v>Biomass</v>
          </cell>
          <cell r="G3776" t="str">
            <v>NA</v>
          </cell>
          <cell r="H3776" t="str">
            <v>Merchant Unregulated</v>
          </cell>
        </row>
        <row r="3777">
          <cell r="D3777" t="str">
            <v>TPG Capital Management, L.P.</v>
          </cell>
          <cell r="E3777" t="str">
            <v>Biomass</v>
          </cell>
          <cell r="G3777" t="str">
            <v>NA</v>
          </cell>
          <cell r="H3777" t="str">
            <v>Merchant Unregulated</v>
          </cell>
        </row>
        <row r="3778">
          <cell r="D3778" t="str">
            <v>South Jersey Industries, Inc.</v>
          </cell>
          <cell r="E3778" t="str">
            <v>Gas</v>
          </cell>
          <cell r="G3778" t="str">
            <v>NA</v>
          </cell>
          <cell r="H3778" t="str">
            <v>Merchant Unregulated</v>
          </cell>
        </row>
        <row r="3779">
          <cell r="D3779" t="str">
            <v>DCO Energy LLC</v>
          </cell>
          <cell r="E3779" t="str">
            <v>Gas</v>
          </cell>
          <cell r="G3779" t="str">
            <v>NA</v>
          </cell>
          <cell r="H3779" t="str">
            <v>Merchant Unregulated</v>
          </cell>
        </row>
        <row r="3780">
          <cell r="D3780" t="str">
            <v>Fortistar LLC</v>
          </cell>
          <cell r="E3780" t="str">
            <v>Biomass</v>
          </cell>
          <cell r="G3780" t="str">
            <v>NA</v>
          </cell>
          <cell r="H3780" t="str">
            <v>Merchant Unregulated</v>
          </cell>
        </row>
        <row r="3781">
          <cell r="D3781" t="str">
            <v>Hartley City of</v>
          </cell>
          <cell r="E3781" t="str">
            <v>Oil</v>
          </cell>
          <cell r="G3781" t="str">
            <v>NA</v>
          </cell>
          <cell r="H3781" t="str">
            <v>Regulated</v>
          </cell>
        </row>
        <row r="3782">
          <cell r="D3782" t="str">
            <v>Oglethorpe Power Corporation</v>
          </cell>
          <cell r="E3782" t="str">
            <v>Gas</v>
          </cell>
          <cell r="G3782">
            <v>66995</v>
          </cell>
          <cell r="H3782" t="str">
            <v>Merchant Unregulated</v>
          </cell>
        </row>
        <row r="3783">
          <cell r="D3783" t="str">
            <v>United States Government</v>
          </cell>
          <cell r="E3783" t="str">
            <v>Water</v>
          </cell>
          <cell r="G3783">
            <v>283800</v>
          </cell>
          <cell r="H3783" t="str">
            <v>Merchant Unregulated</v>
          </cell>
        </row>
        <row r="3784">
          <cell r="D3784" t="str">
            <v>Basin Electric Power Cooperative</v>
          </cell>
          <cell r="E3784" t="str">
            <v>Gas</v>
          </cell>
          <cell r="G3784" t="str">
            <v>NA</v>
          </cell>
          <cell r="H3784" t="str">
            <v>Merchant Unregulated</v>
          </cell>
        </row>
        <row r="3785">
          <cell r="D3785" t="str">
            <v>Integrys Energy Group, Inc.</v>
          </cell>
          <cell r="E3785" t="str">
            <v>Solar</v>
          </cell>
          <cell r="G3785" t="str">
            <v>NA</v>
          </cell>
          <cell r="H3785" t="str">
            <v>Merchant Unregulated</v>
          </cell>
        </row>
        <row r="3786">
          <cell r="D3786" t="str">
            <v>Exelon Corporation</v>
          </cell>
          <cell r="E3786" t="str">
            <v>Wind</v>
          </cell>
          <cell r="G3786">
            <v>136806</v>
          </cell>
          <cell r="H3786" t="str">
            <v>Merchant Unregulated</v>
          </cell>
        </row>
        <row r="3787">
          <cell r="D3787" t="str">
            <v>Exelon Corporation</v>
          </cell>
          <cell r="E3787" t="str">
            <v>Wind</v>
          </cell>
          <cell r="G3787">
            <v>30609</v>
          </cell>
          <cell r="H3787" t="str">
            <v>Merchant Unregulated</v>
          </cell>
        </row>
        <row r="3788">
          <cell r="D3788" t="str">
            <v>PUD No 1 of Cowlitz County</v>
          </cell>
          <cell r="E3788" t="str">
            <v>Wind</v>
          </cell>
          <cell r="G3788">
            <v>75597</v>
          </cell>
          <cell r="H3788" t="str">
            <v>Regulated</v>
          </cell>
        </row>
        <row r="3789">
          <cell r="D3789" t="str">
            <v>Lakeview Light &amp; Power</v>
          </cell>
          <cell r="E3789" t="str">
            <v>Wind</v>
          </cell>
          <cell r="G3789">
            <v>75597</v>
          </cell>
          <cell r="H3789" t="str">
            <v>Regulated</v>
          </cell>
        </row>
        <row r="3790">
          <cell r="D3790" t="str">
            <v>Eugene Water &amp; Electric Board</v>
          </cell>
          <cell r="E3790" t="str">
            <v>Wind</v>
          </cell>
          <cell r="G3790">
            <v>50398</v>
          </cell>
          <cell r="H3790" t="str">
            <v>Regulated</v>
          </cell>
        </row>
        <row r="3791">
          <cell r="D3791" t="str">
            <v>Peninsula Light Company</v>
          </cell>
          <cell r="E3791" t="str">
            <v>Wind</v>
          </cell>
          <cell r="G3791">
            <v>50398</v>
          </cell>
          <cell r="H3791" t="str">
            <v>Regulated</v>
          </cell>
        </row>
        <row r="3792">
          <cell r="D3792" t="str">
            <v>Entergy Corporation</v>
          </cell>
          <cell r="E3792" t="str">
            <v>Gas</v>
          </cell>
          <cell r="G3792">
            <v>-951</v>
          </cell>
          <cell r="H3792" t="str">
            <v>Regulated</v>
          </cell>
        </row>
        <row r="3793">
          <cell r="D3793" t="str">
            <v>PPL Corporation</v>
          </cell>
          <cell r="E3793" t="str">
            <v>Oil</v>
          </cell>
          <cell r="G3793" t="str">
            <v>NA</v>
          </cell>
          <cell r="H3793" t="str">
            <v>Merchant Unregulated</v>
          </cell>
        </row>
        <row r="3794">
          <cell r="D3794" t="str">
            <v>Minnkota Power Coop, Inc</v>
          </cell>
          <cell r="E3794" t="str">
            <v>Oil</v>
          </cell>
          <cell r="G3794" t="str">
            <v>NA</v>
          </cell>
          <cell r="H3794" t="str">
            <v>Merchant Unregulated</v>
          </cell>
        </row>
        <row r="3795">
          <cell r="D3795" t="str">
            <v>Dakota Electric Association</v>
          </cell>
          <cell r="E3795" t="str">
            <v>Oil</v>
          </cell>
          <cell r="G3795" t="str">
            <v>NA</v>
          </cell>
          <cell r="H3795" t="str">
            <v>Merchant Unregulated</v>
          </cell>
        </row>
        <row r="3796">
          <cell r="D3796" t="str">
            <v>PG&amp;E Corporation</v>
          </cell>
          <cell r="E3796" t="str">
            <v>Water</v>
          </cell>
          <cell r="G3796">
            <v>6614</v>
          </cell>
          <cell r="H3796" t="str">
            <v>Regulated</v>
          </cell>
        </row>
        <row r="3797">
          <cell r="D3797" t="str">
            <v>PG&amp;E Corporation</v>
          </cell>
          <cell r="E3797" t="str">
            <v>Water</v>
          </cell>
          <cell r="G3797">
            <v>38652</v>
          </cell>
          <cell r="H3797" t="str">
            <v>Regulated</v>
          </cell>
        </row>
        <row r="3798">
          <cell r="D3798" t="str">
            <v>Integrys Energy Group, Inc.</v>
          </cell>
          <cell r="E3798" t="str">
            <v>Water</v>
          </cell>
          <cell r="G3798">
            <v>5514</v>
          </cell>
          <cell r="H3798" t="str">
            <v>Regulated</v>
          </cell>
        </row>
        <row r="3799">
          <cell r="D3799" t="str">
            <v>Cyrq Energy, Inc.</v>
          </cell>
          <cell r="E3799" t="str">
            <v>Geothermal</v>
          </cell>
          <cell r="G3799" t="str">
            <v>NA</v>
          </cell>
          <cell r="H3799" t="str">
            <v>Merchant Unregulated</v>
          </cell>
        </row>
        <row r="3800">
          <cell r="D3800" t="str">
            <v>NextEra Energy, Inc.</v>
          </cell>
          <cell r="E3800" t="str">
            <v>Solar</v>
          </cell>
          <cell r="G3800" t="str">
            <v>NA</v>
          </cell>
          <cell r="H3800" t="str">
            <v>Merchant Unregulated</v>
          </cell>
        </row>
        <row r="3801">
          <cell r="D3801" t="str">
            <v>KCP&amp;L Greater Missouri Operations Company</v>
          </cell>
          <cell r="E3801" t="str">
            <v>Water</v>
          </cell>
          <cell r="G3801" t="str">
            <v>NA</v>
          </cell>
          <cell r="H3801" t="str">
            <v>Merchant Unregulated</v>
          </cell>
        </row>
        <row r="3802">
          <cell r="D3802" t="str">
            <v>Mega Renewables</v>
          </cell>
          <cell r="E3802" t="str">
            <v>Water</v>
          </cell>
          <cell r="G3802" t="str">
            <v>NA</v>
          </cell>
          <cell r="H3802" t="str">
            <v>Merchant Unregulated</v>
          </cell>
        </row>
        <row r="3803">
          <cell r="D3803" t="str">
            <v>Riverstone Holdings LLC</v>
          </cell>
          <cell r="E3803" t="str">
            <v>Wind</v>
          </cell>
          <cell r="G3803">
            <v>248843</v>
          </cell>
          <cell r="H3803" t="str">
            <v>Merchant Unregulated</v>
          </cell>
        </row>
        <row r="3804">
          <cell r="D3804" t="str">
            <v>Hudson Clean Energy Partners LP</v>
          </cell>
          <cell r="E3804" t="str">
            <v>Water</v>
          </cell>
          <cell r="G3804" t="str">
            <v>NA</v>
          </cell>
          <cell r="H3804" t="str">
            <v>Merchant Unregulated</v>
          </cell>
        </row>
        <row r="3805">
          <cell r="D3805" t="str">
            <v>FirstEnergy Corp.</v>
          </cell>
          <cell r="E3805" t="str">
            <v>Coal</v>
          </cell>
          <cell r="G3805">
            <v>9683817</v>
          </cell>
          <cell r="H3805" t="str">
            <v>Merchant Unregulated</v>
          </cell>
        </row>
        <row r="3806">
          <cell r="D3806" t="str">
            <v>PPL Corporation</v>
          </cell>
          <cell r="E3806" t="str">
            <v>Water</v>
          </cell>
          <cell r="G3806" t="str">
            <v>NA</v>
          </cell>
          <cell r="H3806" t="str">
            <v>Merchant Unregulated</v>
          </cell>
        </row>
        <row r="3807">
          <cell r="D3807" t="str">
            <v>Dynegy Inc.</v>
          </cell>
          <cell r="E3807" t="str">
            <v>Coal</v>
          </cell>
          <cell r="G3807">
            <v>2697724</v>
          </cell>
          <cell r="H3807" t="str">
            <v>Merchant Unregulated</v>
          </cell>
        </row>
        <row r="3808">
          <cell r="D3808" t="str">
            <v>SunCoke Energy, Inc.</v>
          </cell>
          <cell r="E3808" t="str">
            <v>Coal</v>
          </cell>
          <cell r="G3808" t="str">
            <v>NA</v>
          </cell>
          <cell r="H3808" t="str">
            <v>Merchant Unregulated</v>
          </cell>
        </row>
        <row r="3809">
          <cell r="D3809" t="str">
            <v>Covanta Holding Corporation</v>
          </cell>
          <cell r="E3809" t="str">
            <v>Biomass</v>
          </cell>
          <cell r="G3809" t="str">
            <v>NA</v>
          </cell>
          <cell r="H3809" t="str">
            <v>Merchant Unregulated</v>
          </cell>
        </row>
        <row r="3810">
          <cell r="D3810" t="str">
            <v>Covanta Holding Corporation</v>
          </cell>
          <cell r="E3810" t="str">
            <v>Biomass</v>
          </cell>
          <cell r="G3810">
            <v>343903</v>
          </cell>
          <cell r="H3810" t="str">
            <v>Merchant Unregulated</v>
          </cell>
        </row>
        <row r="3811">
          <cell r="D3811" t="str">
            <v>National Grid plc</v>
          </cell>
          <cell r="E3811" t="str">
            <v>Solar</v>
          </cell>
          <cell r="G3811" t="str">
            <v>NA</v>
          </cell>
          <cell r="H3811" t="str">
            <v>Regulated</v>
          </cell>
        </row>
        <row r="3812">
          <cell r="D3812" t="str">
            <v>Haviland Plastic Products, Co.</v>
          </cell>
          <cell r="E3812" t="str">
            <v>Wind</v>
          </cell>
          <cell r="G3812" t="str">
            <v>NA</v>
          </cell>
          <cell r="H3812" t="str">
            <v>Merchant Unregulated</v>
          </cell>
        </row>
        <row r="3813">
          <cell r="D3813" t="str">
            <v>Haw River Hydro Co</v>
          </cell>
          <cell r="E3813" t="str">
            <v>Water</v>
          </cell>
          <cell r="G3813" t="str">
            <v>NA</v>
          </cell>
          <cell r="H3813" t="str">
            <v>Merchant Unregulated</v>
          </cell>
        </row>
        <row r="3814">
          <cell r="D3814" t="str">
            <v>Hawaiian Coml &amp; Sugar Co Ltd</v>
          </cell>
          <cell r="E3814" t="str">
            <v>Biomass</v>
          </cell>
          <cell r="G3814" t="str">
            <v>NA</v>
          </cell>
          <cell r="H3814" t="str">
            <v>Merchant Unregulated</v>
          </cell>
        </row>
        <row r="3815">
          <cell r="D3815" t="str">
            <v>EDF Group</v>
          </cell>
          <cell r="E3815" t="str">
            <v>Wind</v>
          </cell>
          <cell r="G3815" t="str">
            <v>NA</v>
          </cell>
          <cell r="H3815" t="str">
            <v>Merchant Unregulated</v>
          </cell>
        </row>
        <row r="3816">
          <cell r="D3816" t="str">
            <v>Hawi Renewable Development Inc.</v>
          </cell>
          <cell r="E3816" t="str">
            <v>Wind</v>
          </cell>
          <cell r="G3816" t="str">
            <v>NA</v>
          </cell>
          <cell r="H3816" t="str">
            <v>Merchant Unregulated</v>
          </cell>
        </row>
        <row r="3817">
          <cell r="D3817" t="str">
            <v>Oglethorpe Power Corporation</v>
          </cell>
          <cell r="E3817" t="str">
            <v>Gas</v>
          </cell>
          <cell r="G3817">
            <v>253750</v>
          </cell>
          <cell r="H3817" t="str">
            <v>Merchant Unregulated</v>
          </cell>
        </row>
        <row r="3818">
          <cell r="D3818" t="str">
            <v>National Grid plc</v>
          </cell>
          <cell r="E3818" t="str">
            <v>Oil</v>
          </cell>
          <cell r="G3818" t="str">
            <v>NA</v>
          </cell>
          <cell r="H3818" t="str">
            <v>Merchant Unregulated</v>
          </cell>
        </row>
        <row r="3819">
          <cell r="D3819" t="str">
            <v>Renewable Power Markets Access, Inc</v>
          </cell>
          <cell r="E3819" t="str">
            <v>Wind</v>
          </cell>
          <cell r="G3819">
            <v>36199</v>
          </cell>
          <cell r="H3819" t="str">
            <v>Merchant Unregulated</v>
          </cell>
        </row>
        <row r="3820">
          <cell r="D3820" t="str">
            <v>Brookfield Renewable Energy Partners L.P.</v>
          </cell>
          <cell r="E3820" t="str">
            <v>Water</v>
          </cell>
          <cell r="G3820">
            <v>183770</v>
          </cell>
          <cell r="H3820" t="str">
            <v>Merchant Unregulated</v>
          </cell>
        </row>
        <row r="3821">
          <cell r="D3821" t="str">
            <v>Brookfield Asset Management Inc.</v>
          </cell>
          <cell r="E3821" t="str">
            <v>Water</v>
          </cell>
          <cell r="G3821">
            <v>341445</v>
          </cell>
          <cell r="H3821" t="str">
            <v>Merchant Unregulated</v>
          </cell>
        </row>
        <row r="3822">
          <cell r="D3822" t="str">
            <v>Hawley Public Utilities Comm</v>
          </cell>
          <cell r="E3822" t="str">
            <v>Oil</v>
          </cell>
          <cell r="G3822" t="str">
            <v>NA</v>
          </cell>
          <cell r="H3822" t="str">
            <v>Regulated</v>
          </cell>
        </row>
        <row r="3823">
          <cell r="D3823" t="str">
            <v>Great Plains Energy Inc.</v>
          </cell>
          <cell r="E3823" t="str">
            <v>Coal</v>
          </cell>
          <cell r="G3823">
            <v>3759005</v>
          </cell>
          <cell r="H3823" t="str">
            <v>Regulated</v>
          </cell>
        </row>
        <row r="3824">
          <cell r="D3824" t="str">
            <v>Great Plains Energy Inc.</v>
          </cell>
          <cell r="E3824" t="str">
            <v>Gas</v>
          </cell>
          <cell r="G3824">
            <v>202301</v>
          </cell>
          <cell r="H3824" t="str">
            <v>Regulated</v>
          </cell>
        </row>
        <row r="3825">
          <cell r="D3825" t="str">
            <v>Great Plains Energy Inc.</v>
          </cell>
          <cell r="E3825" t="str">
            <v>Gas</v>
          </cell>
          <cell r="G3825">
            <v>10351</v>
          </cell>
          <cell r="H3825" t="str">
            <v>Regulated</v>
          </cell>
        </row>
        <row r="3826">
          <cell r="D3826" t="str">
            <v>Haxtun Town of</v>
          </cell>
          <cell r="E3826" t="str">
            <v>Oil</v>
          </cell>
          <cell r="G3826" t="str">
            <v>NA</v>
          </cell>
          <cell r="H3826" t="str">
            <v>Regulated</v>
          </cell>
        </row>
        <row r="3827">
          <cell r="D3827" t="str">
            <v>Iberdrola, S.A.</v>
          </cell>
          <cell r="E3827" t="str">
            <v>Wind</v>
          </cell>
          <cell r="G3827">
            <v>210755</v>
          </cell>
          <cell r="H3827" t="str">
            <v>Merchant Unregulated</v>
          </cell>
        </row>
        <row r="3828">
          <cell r="D3828" t="str">
            <v>Calpine Corporation</v>
          </cell>
          <cell r="E3828" t="str">
            <v>Gas</v>
          </cell>
          <cell r="G3828">
            <v>5179270</v>
          </cell>
          <cell r="H3828" t="str">
            <v>Merchant Unregulated</v>
          </cell>
        </row>
        <row r="3829">
          <cell r="D3829" t="str">
            <v>Berkshire Hathaway Inc.</v>
          </cell>
          <cell r="E3829" t="str">
            <v>Coal</v>
          </cell>
          <cell r="G3829">
            <v>389403</v>
          </cell>
          <cell r="H3829" t="str">
            <v>Regulated</v>
          </cell>
        </row>
        <row r="3830">
          <cell r="D3830" t="str">
            <v>Salt River Project</v>
          </cell>
          <cell r="E3830" t="str">
            <v>Coal</v>
          </cell>
          <cell r="G3830">
            <v>727532</v>
          </cell>
          <cell r="H3830" t="str">
            <v>Regulated</v>
          </cell>
        </row>
        <row r="3831">
          <cell r="D3831" t="str">
            <v>Xcel Energy Inc.</v>
          </cell>
          <cell r="E3831" t="str">
            <v>Coal</v>
          </cell>
          <cell r="G3831">
            <v>1315849</v>
          </cell>
          <cell r="H3831" t="str">
            <v>Regulated</v>
          </cell>
        </row>
        <row r="3832">
          <cell r="D3832" t="str">
            <v>MidAmerican Energy Holdings Company</v>
          </cell>
          <cell r="E3832" t="str">
            <v>Coal</v>
          </cell>
          <cell r="G3832">
            <v>44343</v>
          </cell>
          <cell r="H3832" t="str">
            <v>Regulated</v>
          </cell>
        </row>
        <row r="3833">
          <cell r="D3833" t="str">
            <v>Los Angeles Department of Water and Power</v>
          </cell>
          <cell r="E3833" t="str">
            <v>Gas</v>
          </cell>
          <cell r="G3833">
            <v>1753539</v>
          </cell>
          <cell r="H3833" t="str">
            <v>Regulated</v>
          </cell>
        </row>
        <row r="3834">
          <cell r="D3834" t="str">
            <v>Los Angeles Department of Water and Power</v>
          </cell>
          <cell r="E3834" t="str">
            <v>Gas</v>
          </cell>
          <cell r="G3834" t="str">
            <v>NA</v>
          </cell>
          <cell r="H3834" t="str">
            <v>Regulated</v>
          </cell>
        </row>
        <row r="3835">
          <cell r="D3835" t="str">
            <v>Los Angeles Department of Water and Power</v>
          </cell>
          <cell r="E3835" t="str">
            <v>Gas</v>
          </cell>
          <cell r="G3835">
            <v>1325834</v>
          </cell>
          <cell r="H3835" t="str">
            <v>Regulated</v>
          </cell>
        </row>
        <row r="3836">
          <cell r="D3836" t="str">
            <v>EIF Management, LLC</v>
          </cell>
          <cell r="E3836" t="str">
            <v>Water</v>
          </cell>
          <cell r="G3836" t="str">
            <v>NA</v>
          </cell>
          <cell r="H3836" t="str">
            <v>Merchant Unregulated</v>
          </cell>
        </row>
        <row r="3837">
          <cell r="D3837" t="str">
            <v>GDF Suez SA</v>
          </cell>
          <cell r="E3837" t="str">
            <v>Gas</v>
          </cell>
          <cell r="G3837">
            <v>1887038</v>
          </cell>
          <cell r="H3837" t="str">
            <v>Merchant Unregulated</v>
          </cell>
        </row>
        <row r="3838">
          <cell r="D3838" t="str">
            <v>Xcel Energy Inc.</v>
          </cell>
          <cell r="E3838" t="str">
            <v>Water</v>
          </cell>
          <cell r="G3838">
            <v>1365</v>
          </cell>
          <cell r="H3838" t="str">
            <v>Regulated</v>
          </cell>
        </row>
        <row r="3839">
          <cell r="D3839" t="str">
            <v>SunEdison, Inc.</v>
          </cell>
          <cell r="E3839" t="str">
            <v>Solar</v>
          </cell>
          <cell r="G3839" t="str">
            <v>NA</v>
          </cell>
          <cell r="H3839" t="str">
            <v>Merchant Unregulated</v>
          </cell>
        </row>
        <row r="3840">
          <cell r="D3840" t="str">
            <v>IDACORP, Inc.</v>
          </cell>
          <cell r="E3840" t="str">
            <v>Water</v>
          </cell>
          <cell r="G3840" t="str">
            <v>NA</v>
          </cell>
          <cell r="H3840" t="str">
            <v>Merchant Unregulated</v>
          </cell>
        </row>
        <row r="3841">
          <cell r="D3841" t="str">
            <v>L B Industries Inc.</v>
          </cell>
          <cell r="E3841" t="str">
            <v>Water</v>
          </cell>
          <cell r="G3841" t="str">
            <v>NA</v>
          </cell>
          <cell r="H3841" t="str">
            <v>Merchant Unregulated</v>
          </cell>
        </row>
        <row r="3842">
          <cell r="D3842" t="str">
            <v>Rockland Capital, LLC</v>
          </cell>
          <cell r="E3842" t="str">
            <v>Other Nonrenewable</v>
          </cell>
          <cell r="G3842" t="str">
            <v>NA</v>
          </cell>
          <cell r="H3842" t="str">
            <v>Merchant Unregulated</v>
          </cell>
        </row>
        <row r="3843">
          <cell r="D3843" t="str">
            <v>Lakeside Energy, LLC</v>
          </cell>
          <cell r="E3843" t="str">
            <v>Gas</v>
          </cell>
          <cell r="G3843" t="str">
            <v>NA</v>
          </cell>
          <cell r="H3843" t="str">
            <v>Merchant Unregulated</v>
          </cell>
        </row>
        <row r="3844">
          <cell r="D3844" t="str">
            <v>Colorado River Indian Irr Proj</v>
          </cell>
          <cell r="E3844" t="str">
            <v>Water</v>
          </cell>
          <cell r="G3844" t="str">
            <v>NA</v>
          </cell>
          <cell r="H3844" t="str">
            <v>Merchant Unregulated</v>
          </cell>
        </row>
        <row r="3845">
          <cell r="D3845" t="str">
            <v>Golden Valley Electric Association Inc.</v>
          </cell>
          <cell r="E3845" t="str">
            <v>Coal</v>
          </cell>
          <cell r="G3845">
            <v>215407</v>
          </cell>
          <cell r="H3845" t="str">
            <v>Merchant Unregulated</v>
          </cell>
        </row>
        <row r="3846">
          <cell r="D3846" t="str">
            <v>Alaska Power &amp; Telephone Co.</v>
          </cell>
          <cell r="E3846" t="str">
            <v>Oil</v>
          </cell>
          <cell r="G3846" t="str">
            <v>NA</v>
          </cell>
          <cell r="H3846" t="str">
            <v>Merchant Unregulated</v>
          </cell>
        </row>
        <row r="3847">
          <cell r="D3847" t="str">
            <v>Alaska Energy &amp; Resources Company</v>
          </cell>
          <cell r="E3847" t="str">
            <v>Oil</v>
          </cell>
          <cell r="G3847" t="str">
            <v>NA</v>
          </cell>
          <cell r="H3847" t="str">
            <v>Merchant Unregulated</v>
          </cell>
        </row>
        <row r="3848">
          <cell r="D3848" t="str">
            <v>United States Government</v>
          </cell>
          <cell r="E3848" t="str">
            <v>Water</v>
          </cell>
          <cell r="G3848">
            <v>14121</v>
          </cell>
          <cell r="H3848" t="str">
            <v>Merchant Unregulated</v>
          </cell>
        </row>
        <row r="3849">
          <cell r="D3849" t="str">
            <v>Honeywell, Inc.</v>
          </cell>
          <cell r="E3849" t="str">
            <v>Coal</v>
          </cell>
          <cell r="G3849" t="str">
            <v>NA</v>
          </cell>
          <cell r="H3849" t="str">
            <v>Merchant Unregulated</v>
          </cell>
        </row>
        <row r="3850">
          <cell r="D3850" t="str">
            <v>Primary Energy Recycling Corporation</v>
          </cell>
          <cell r="E3850" t="str">
            <v>Other Nonrenewable</v>
          </cell>
          <cell r="G3850">
            <v>173211</v>
          </cell>
          <cell r="H3850" t="str">
            <v>Merchant Unregulated</v>
          </cell>
        </row>
        <row r="3851">
          <cell r="D3851" t="str">
            <v>Heber Light &amp; Power Company</v>
          </cell>
          <cell r="E3851" t="str">
            <v>Gas</v>
          </cell>
          <cell r="G3851" t="str">
            <v>NA</v>
          </cell>
          <cell r="H3851" t="str">
            <v>Regulated</v>
          </cell>
        </row>
        <row r="3852">
          <cell r="D3852" t="str">
            <v>Ormat Industries Ltd.</v>
          </cell>
          <cell r="E3852" t="str">
            <v>Geothermal</v>
          </cell>
          <cell r="G3852" t="str">
            <v>NA</v>
          </cell>
          <cell r="H3852" t="str">
            <v>Merchant Unregulated</v>
          </cell>
        </row>
        <row r="3853">
          <cell r="D3853" t="str">
            <v>Ormat Technologies, Inc.</v>
          </cell>
          <cell r="E3853" t="str">
            <v>Geothermal</v>
          </cell>
          <cell r="G3853" t="str">
            <v>NA</v>
          </cell>
          <cell r="H3853" t="str">
            <v>Merchant Unregulated</v>
          </cell>
        </row>
        <row r="3854">
          <cell r="D3854" t="str">
            <v>JPMorgan Chase &amp; Co.</v>
          </cell>
          <cell r="E3854" t="str">
            <v>Geothermal</v>
          </cell>
          <cell r="G3854" t="str">
            <v>NA</v>
          </cell>
          <cell r="H3854" t="str">
            <v>Merchant Unregulated</v>
          </cell>
        </row>
        <row r="3855">
          <cell r="D3855" t="str">
            <v>Ormat Industries Ltd.</v>
          </cell>
          <cell r="E3855" t="str">
            <v>Geothermal</v>
          </cell>
          <cell r="G3855" t="str">
            <v>NA</v>
          </cell>
          <cell r="H3855" t="str">
            <v>Merchant Unregulated</v>
          </cell>
        </row>
        <row r="3856">
          <cell r="D3856" t="str">
            <v>Ormat Technologies, Inc.</v>
          </cell>
          <cell r="E3856" t="str">
            <v>Geothermal</v>
          </cell>
          <cell r="G3856" t="str">
            <v>NA</v>
          </cell>
          <cell r="H3856" t="str">
            <v>Merchant Unregulated</v>
          </cell>
        </row>
        <row r="3857">
          <cell r="D3857" t="str">
            <v>JPMorgan Chase &amp; Co.</v>
          </cell>
          <cell r="E3857" t="str">
            <v>Geothermal</v>
          </cell>
          <cell r="G3857" t="str">
            <v>NA</v>
          </cell>
          <cell r="H3857" t="str">
            <v>Merchant Unregulated</v>
          </cell>
        </row>
        <row r="3858">
          <cell r="D3858" t="str">
            <v>Ormat Industries Ltd.</v>
          </cell>
          <cell r="E3858" t="str">
            <v>Geothermal</v>
          </cell>
          <cell r="G3858" t="str">
            <v>NA</v>
          </cell>
          <cell r="H3858" t="str">
            <v>Merchant Unregulated</v>
          </cell>
        </row>
        <row r="3859">
          <cell r="D3859" t="str">
            <v>Ormat Technologies, Inc.</v>
          </cell>
          <cell r="E3859" t="str">
            <v>Geothermal</v>
          </cell>
          <cell r="G3859" t="str">
            <v>NA</v>
          </cell>
          <cell r="H3859" t="str">
            <v>Merchant Unregulated</v>
          </cell>
        </row>
        <row r="3860">
          <cell r="D3860" t="str">
            <v>JPMorgan Chase &amp; Co.</v>
          </cell>
          <cell r="E3860" t="str">
            <v>Geothermal</v>
          </cell>
          <cell r="G3860" t="str">
            <v>NA</v>
          </cell>
          <cell r="H3860" t="str">
            <v>Merchant Unregulated</v>
          </cell>
        </row>
        <row r="3861">
          <cell r="D3861" t="str">
            <v>Nebraska Public Power District</v>
          </cell>
          <cell r="E3861" t="str">
            <v>Oil</v>
          </cell>
          <cell r="G3861">
            <v>197</v>
          </cell>
          <cell r="H3861" t="str">
            <v>Regulated</v>
          </cell>
        </row>
        <row r="3862">
          <cell r="D3862" t="str">
            <v>Sacramento Municipal Utility District</v>
          </cell>
          <cell r="E3862" t="str">
            <v>Solar</v>
          </cell>
          <cell r="G3862" t="str">
            <v>NA</v>
          </cell>
          <cell r="H3862" t="str">
            <v>Regulated</v>
          </cell>
        </row>
        <row r="3863">
          <cell r="D3863" t="str">
            <v>Heliocentric LLC</v>
          </cell>
          <cell r="E3863" t="str">
            <v>Solar</v>
          </cell>
          <cell r="G3863" t="str">
            <v>NA</v>
          </cell>
          <cell r="H3863" t="str">
            <v>Merchant Unregulated</v>
          </cell>
        </row>
        <row r="3864">
          <cell r="D3864" t="str">
            <v>BP plc</v>
          </cell>
          <cell r="E3864" t="str">
            <v>Gas</v>
          </cell>
          <cell r="G3864" t="str">
            <v>NA</v>
          </cell>
          <cell r="H3864" t="str">
            <v>Merchant Unregulated</v>
          </cell>
        </row>
        <row r="3865">
          <cell r="D3865" t="str">
            <v>New York Power Authority</v>
          </cell>
          <cell r="E3865" t="str">
            <v>Gas</v>
          </cell>
          <cell r="G3865" t="str">
            <v>NA</v>
          </cell>
          <cell r="H3865" t="str">
            <v>Merchant Unregulated</v>
          </cell>
        </row>
        <row r="3866">
          <cell r="D3866" t="str">
            <v>Placer County Water Agency</v>
          </cell>
          <cell r="E3866" t="str">
            <v>Water</v>
          </cell>
          <cell r="G3866" t="str">
            <v>NA</v>
          </cell>
          <cell r="H3866" t="str">
            <v>Merchant Unregulated</v>
          </cell>
        </row>
        <row r="3867">
          <cell r="D3867" t="str">
            <v>Heller Industrial Parks Inc.</v>
          </cell>
          <cell r="E3867" t="str">
            <v>Solar</v>
          </cell>
          <cell r="G3867" t="str">
            <v>NA</v>
          </cell>
          <cell r="H3867" t="str">
            <v>Merchant Unregulated</v>
          </cell>
        </row>
        <row r="3868">
          <cell r="D3868" t="str">
            <v>United States Government</v>
          </cell>
          <cell r="E3868" t="str">
            <v>Water</v>
          </cell>
          <cell r="G3868" t="str">
            <v>NA</v>
          </cell>
          <cell r="H3868" t="str">
            <v>Merchant Unregulated</v>
          </cell>
        </row>
        <row r="3869">
          <cell r="D3869" t="str">
            <v>IDACORP, Inc.</v>
          </cell>
          <cell r="E3869" t="str">
            <v>Water</v>
          </cell>
          <cell r="G3869">
            <v>2084203</v>
          </cell>
          <cell r="H3869" t="str">
            <v>Regulated</v>
          </cell>
        </row>
        <row r="3870">
          <cell r="D3870" t="str">
            <v>PG&amp;E Corporation</v>
          </cell>
          <cell r="E3870" t="str">
            <v>Water</v>
          </cell>
          <cell r="G3870">
            <v>705665</v>
          </cell>
          <cell r="H3870" t="str">
            <v>Regulated</v>
          </cell>
        </row>
        <row r="3871">
          <cell r="D3871" t="str">
            <v>AES Corporation</v>
          </cell>
          <cell r="E3871" t="str">
            <v>Wind</v>
          </cell>
          <cell r="G3871" t="str">
            <v>NA</v>
          </cell>
          <cell r="H3871" t="str">
            <v>Merchant Unregulated</v>
          </cell>
        </row>
        <row r="3872">
          <cell r="D3872" t="str">
            <v>AES Corporation</v>
          </cell>
          <cell r="E3872" t="str">
            <v>Wind</v>
          </cell>
          <cell r="G3872" t="str">
            <v>NA</v>
          </cell>
          <cell r="H3872" t="str">
            <v>Merchant Unregulated</v>
          </cell>
        </row>
        <row r="3873">
          <cell r="D3873" t="str">
            <v>Wisconsin Energy Corporation</v>
          </cell>
          <cell r="E3873" t="str">
            <v>Water</v>
          </cell>
          <cell r="G3873">
            <v>4352</v>
          </cell>
          <cell r="H3873" t="str">
            <v>Regulated</v>
          </cell>
        </row>
        <row r="3874">
          <cell r="D3874" t="str">
            <v>Korean East-West Power Co., Ltd.</v>
          </cell>
          <cell r="E3874" t="str">
            <v>Biomass</v>
          </cell>
          <cell r="G3874" t="str">
            <v>NA</v>
          </cell>
          <cell r="H3874" t="str">
            <v>Merchant Unregulated</v>
          </cell>
        </row>
        <row r="3875">
          <cell r="D3875" t="str">
            <v>Greenwood Utilities Commission</v>
          </cell>
          <cell r="E3875" t="str">
            <v>Gas</v>
          </cell>
          <cell r="G3875" t="str">
            <v>NA</v>
          </cell>
          <cell r="H3875" t="str">
            <v>Regulated</v>
          </cell>
        </row>
        <row r="3876">
          <cell r="D3876" t="str">
            <v>Greenwood Utilities Commission</v>
          </cell>
          <cell r="E3876" t="str">
            <v>Oil</v>
          </cell>
          <cell r="G3876" t="str">
            <v>NA</v>
          </cell>
          <cell r="H3876" t="str">
            <v>Regulated</v>
          </cell>
        </row>
        <row r="3877">
          <cell r="D3877" t="str">
            <v>Henderson City Utility Comm</v>
          </cell>
          <cell r="E3877" t="str">
            <v>Coal</v>
          </cell>
          <cell r="G3877">
            <v>1865689</v>
          </cell>
          <cell r="H3877" t="str">
            <v>Regulated</v>
          </cell>
        </row>
        <row r="3878">
          <cell r="D3878" t="str">
            <v>Hendricks Regional Health</v>
          </cell>
          <cell r="E3878" t="str">
            <v>Oil</v>
          </cell>
          <cell r="G3878" t="str">
            <v>NA</v>
          </cell>
          <cell r="H3878" t="str">
            <v>Merchant Unregulated</v>
          </cell>
        </row>
        <row r="3879">
          <cell r="D3879" t="str">
            <v>Energy Maintenance Service, LLC</v>
          </cell>
          <cell r="E3879" t="str">
            <v>Wind</v>
          </cell>
          <cell r="G3879" t="str">
            <v>NA</v>
          </cell>
          <cell r="H3879" t="str">
            <v>Merchant Unregulated</v>
          </cell>
        </row>
        <row r="3880">
          <cell r="D3880" t="str">
            <v>Hendricks Wind I</v>
          </cell>
          <cell r="E3880" t="str">
            <v>Wind</v>
          </cell>
          <cell r="G3880" t="str">
            <v>NA</v>
          </cell>
          <cell r="H3880" t="str">
            <v>Merchant Unregulated</v>
          </cell>
        </row>
        <row r="3881">
          <cell r="D3881" t="str">
            <v>Xcel Energy Inc.</v>
          </cell>
          <cell r="E3881" t="str">
            <v>Water</v>
          </cell>
          <cell r="G3881">
            <v>47317</v>
          </cell>
          <cell r="H3881" t="str">
            <v>Regulated</v>
          </cell>
        </row>
        <row r="3882">
          <cell r="D3882" t="str">
            <v>Dynegy Inc.</v>
          </cell>
          <cell r="E3882" t="str">
            <v>Coal</v>
          </cell>
          <cell r="G3882">
            <v>2144732</v>
          </cell>
          <cell r="H3882" t="str">
            <v>Merchant Unregulated</v>
          </cell>
        </row>
        <row r="3883">
          <cell r="D3883" t="str">
            <v>Ingenco Investors LLC</v>
          </cell>
          <cell r="E3883" t="str">
            <v>Biomass</v>
          </cell>
          <cell r="G3883" t="str">
            <v>NA</v>
          </cell>
          <cell r="H3883" t="str">
            <v>Merchant Unregulated</v>
          </cell>
        </row>
        <row r="3884">
          <cell r="D3884" t="str">
            <v>Ingenco Holdings LLC</v>
          </cell>
          <cell r="E3884" t="str">
            <v>Biomass</v>
          </cell>
          <cell r="G3884" t="str">
            <v>NA</v>
          </cell>
          <cell r="H3884" t="str">
            <v>Merchant Unregulated</v>
          </cell>
        </row>
        <row r="3885">
          <cell r="D3885" t="str">
            <v>Highstar Capital LP</v>
          </cell>
          <cell r="E3885" t="str">
            <v>Gas</v>
          </cell>
          <cell r="G3885" t="str">
            <v>NA</v>
          </cell>
          <cell r="H3885" t="str">
            <v>Merchant Unregulated</v>
          </cell>
        </row>
        <row r="3886">
          <cell r="D3886" t="str">
            <v>Duke Energy Corporation</v>
          </cell>
          <cell r="E3886" t="str">
            <v>Gas</v>
          </cell>
          <cell r="G3886">
            <v>73391</v>
          </cell>
          <cell r="H3886" t="str">
            <v>Regulated</v>
          </cell>
        </row>
        <row r="3887">
          <cell r="D3887" t="str">
            <v>Snohomish County Public Utility District No. 1</v>
          </cell>
          <cell r="E3887" t="str">
            <v>Water</v>
          </cell>
          <cell r="G3887" t="str">
            <v>NA</v>
          </cell>
          <cell r="H3887" t="str">
            <v>Regulated</v>
          </cell>
        </row>
        <row r="3888">
          <cell r="D3888" t="str">
            <v>Bay City City of</v>
          </cell>
          <cell r="E3888" t="str">
            <v>Gas</v>
          </cell>
          <cell r="G3888" t="str">
            <v>NA</v>
          </cell>
          <cell r="H3888" t="str">
            <v>Regulated</v>
          </cell>
        </row>
        <row r="3889">
          <cell r="D3889" t="str">
            <v>Riverstone Holdings LLC</v>
          </cell>
          <cell r="E3889" t="str">
            <v>Coal</v>
          </cell>
          <cell r="G3889">
            <v>134513</v>
          </cell>
          <cell r="H3889" t="str">
            <v>Merchant Unregulated</v>
          </cell>
        </row>
        <row r="3890">
          <cell r="D3890" t="str">
            <v>Riverstone Holdings LLC</v>
          </cell>
          <cell r="E3890" t="str">
            <v>Oil</v>
          </cell>
          <cell r="G3890">
            <v>0</v>
          </cell>
          <cell r="H3890" t="str">
            <v>Merchant Unregulated</v>
          </cell>
        </row>
        <row r="3891">
          <cell r="D3891" t="str">
            <v>Southern Maryland Electric Cooperative, Inc.</v>
          </cell>
          <cell r="E3891" t="str">
            <v>Solar</v>
          </cell>
          <cell r="G3891" t="str">
            <v>NA</v>
          </cell>
          <cell r="H3891" t="str">
            <v>Merchant Unregulated</v>
          </cell>
        </row>
        <row r="3892">
          <cell r="D3892" t="str">
            <v>Ashland Incorporated</v>
          </cell>
          <cell r="E3892" t="str">
            <v>Biomass</v>
          </cell>
          <cell r="G3892" t="str">
            <v>NA</v>
          </cell>
          <cell r="H3892" t="str">
            <v>Merchant Unregulated</v>
          </cell>
        </row>
        <row r="3893">
          <cell r="D3893" t="str">
            <v>Herington City of</v>
          </cell>
          <cell r="E3893" t="str">
            <v>Oil</v>
          </cell>
          <cell r="G3893" t="str">
            <v>NA</v>
          </cell>
          <cell r="H3893" t="str">
            <v>Regulated</v>
          </cell>
        </row>
        <row r="3894">
          <cell r="D3894" t="str">
            <v>Heritage Sustainable Energy LLC</v>
          </cell>
          <cell r="E3894" t="str">
            <v>Wind</v>
          </cell>
          <cell r="G3894">
            <v>26718</v>
          </cell>
          <cell r="H3894" t="str">
            <v>Merchant Unregulated</v>
          </cell>
        </row>
        <row r="3895">
          <cell r="D3895" t="str">
            <v>Berkshire Hathaway Inc.</v>
          </cell>
          <cell r="E3895" t="str">
            <v>Gas</v>
          </cell>
          <cell r="G3895">
            <v>1026389</v>
          </cell>
          <cell r="H3895" t="str">
            <v>Regulated</v>
          </cell>
        </row>
        <row r="3896">
          <cell r="D3896" t="str">
            <v>Sumitomo Corporation</v>
          </cell>
          <cell r="E3896" t="str">
            <v>Gas</v>
          </cell>
          <cell r="G3896">
            <v>571255</v>
          </cell>
          <cell r="H3896" t="str">
            <v>Regulated</v>
          </cell>
        </row>
        <row r="3897">
          <cell r="D3897" t="str">
            <v>Sumitomo Corporation</v>
          </cell>
          <cell r="E3897" t="str">
            <v>Gas</v>
          </cell>
          <cell r="G3897">
            <v>571714</v>
          </cell>
          <cell r="H3897" t="str">
            <v>Regulated</v>
          </cell>
        </row>
        <row r="3898">
          <cell r="D3898" t="str">
            <v>MidAmerican Energy Holdings Company</v>
          </cell>
          <cell r="E3898" t="str">
            <v>Gas</v>
          </cell>
          <cell r="G3898">
            <v>116583</v>
          </cell>
          <cell r="H3898" t="str">
            <v>Regulated</v>
          </cell>
        </row>
        <row r="3899">
          <cell r="D3899" t="str">
            <v>Calpine Corporation</v>
          </cell>
          <cell r="E3899" t="str">
            <v>Gas</v>
          </cell>
          <cell r="G3899">
            <v>2888903</v>
          </cell>
          <cell r="H3899" t="str">
            <v>Merchant Unregulated</v>
          </cell>
        </row>
        <row r="3900">
          <cell r="D3900" t="str">
            <v>EIF Management, LLC</v>
          </cell>
          <cell r="E3900" t="str">
            <v>Biomass</v>
          </cell>
          <cell r="G3900" t="str">
            <v>NA</v>
          </cell>
          <cell r="H3900" t="str">
            <v>Merchant Unregulated</v>
          </cell>
        </row>
        <row r="3901">
          <cell r="D3901" t="str">
            <v>Herndon City of</v>
          </cell>
          <cell r="E3901" t="str">
            <v>Oil</v>
          </cell>
          <cell r="G3901" t="str">
            <v>NA</v>
          </cell>
          <cell r="H3901" t="str">
            <v>Regulated</v>
          </cell>
        </row>
        <row r="3902">
          <cell r="D3902" t="str">
            <v>Brookfield Renewable Energy Partners L.P.</v>
          </cell>
          <cell r="E3902" t="str">
            <v>Water</v>
          </cell>
          <cell r="G3902" t="str">
            <v>NA</v>
          </cell>
          <cell r="H3902" t="str">
            <v>Merchant Unregulated</v>
          </cell>
        </row>
        <row r="3903">
          <cell r="D3903" t="str">
            <v>Brookfield Asset Management Inc.</v>
          </cell>
          <cell r="E3903" t="str">
            <v>Water</v>
          </cell>
          <cell r="G3903" t="str">
            <v>NA</v>
          </cell>
          <cell r="H3903" t="str">
            <v>Merchant Unregulated</v>
          </cell>
        </row>
        <row r="3904">
          <cell r="D3904" t="str">
            <v>Brookfield Renewable Energy Partners L.P.</v>
          </cell>
          <cell r="E3904" t="str">
            <v>Water</v>
          </cell>
          <cell r="G3904" t="str">
            <v>NA</v>
          </cell>
          <cell r="H3904" t="str">
            <v>Merchant Unregulated</v>
          </cell>
        </row>
        <row r="3905">
          <cell r="D3905" t="str">
            <v>Brookfield Asset Management Inc.</v>
          </cell>
          <cell r="E3905" t="str">
            <v>Water</v>
          </cell>
          <cell r="G3905" t="str">
            <v>NA</v>
          </cell>
          <cell r="H3905" t="str">
            <v>Merchant Unregulated</v>
          </cell>
        </row>
        <row r="3906">
          <cell r="D3906" t="str">
            <v>Brookfield Renewable Energy Partners L.P.</v>
          </cell>
          <cell r="E3906" t="str">
            <v>Water</v>
          </cell>
          <cell r="G3906" t="str">
            <v>NA</v>
          </cell>
          <cell r="H3906" t="str">
            <v>Merchant Unregulated</v>
          </cell>
        </row>
        <row r="3907">
          <cell r="D3907" t="str">
            <v>Brookfield Asset Management Inc.</v>
          </cell>
          <cell r="E3907" t="str">
            <v>Water</v>
          </cell>
          <cell r="G3907" t="str">
            <v>NA</v>
          </cell>
          <cell r="H3907" t="str">
            <v>Merchant Unregulated</v>
          </cell>
        </row>
        <row r="3908">
          <cell r="D3908" t="str">
            <v>Hewlett-Packard Company</v>
          </cell>
          <cell r="E3908" t="str">
            <v>Oil</v>
          </cell>
          <cell r="G3908" t="str">
            <v>NA</v>
          </cell>
          <cell r="H3908" t="str">
            <v>Merchant Unregulated</v>
          </cell>
        </row>
        <row r="3909">
          <cell r="D3909" t="str">
            <v>Hitachi, Ltd.</v>
          </cell>
          <cell r="E3909" t="str">
            <v>Oil</v>
          </cell>
          <cell r="G3909" t="str">
            <v>NA</v>
          </cell>
          <cell r="H3909" t="str">
            <v>Merchant Unregulated</v>
          </cell>
        </row>
        <row r="3910">
          <cell r="D3910" t="str">
            <v>Hibbing Public Utilities Comm</v>
          </cell>
          <cell r="E3910" t="str">
            <v>Coal</v>
          </cell>
          <cell r="G3910" t="str">
            <v>NA</v>
          </cell>
          <cell r="H3910" t="str">
            <v>Regulated</v>
          </cell>
        </row>
        <row r="3911">
          <cell r="D3911" t="str">
            <v>Turlock Irrigation District</v>
          </cell>
          <cell r="E3911" t="str">
            <v>Water</v>
          </cell>
          <cell r="G3911" t="str">
            <v>NA</v>
          </cell>
          <cell r="H3911" t="str">
            <v>Merchant Unregulated</v>
          </cell>
        </row>
        <row r="3912">
          <cell r="D3912" t="str">
            <v>Veolia Environnement S.A.</v>
          </cell>
          <cell r="E3912" t="str">
            <v>Biomass</v>
          </cell>
          <cell r="G3912" t="str">
            <v>NA</v>
          </cell>
          <cell r="H3912" t="str">
            <v>Merchant Unregulated</v>
          </cell>
        </row>
        <row r="3913">
          <cell r="D3913" t="str">
            <v>Republic Services Inc.</v>
          </cell>
          <cell r="E3913" t="str">
            <v>Solar</v>
          </cell>
          <cell r="G3913" t="str">
            <v>NA</v>
          </cell>
          <cell r="H3913" t="str">
            <v>Merchant Unregulated</v>
          </cell>
        </row>
        <row r="3914">
          <cell r="D3914" t="str">
            <v>Calpine Corporation</v>
          </cell>
          <cell r="E3914" t="str">
            <v>Gas</v>
          </cell>
          <cell r="G3914">
            <v>2133779</v>
          </cell>
          <cell r="H3914" t="str">
            <v>Regulated</v>
          </cell>
        </row>
        <row r="3915">
          <cell r="D3915" t="str">
            <v>Brownsville Public Utilities Board</v>
          </cell>
          <cell r="E3915" t="str">
            <v>Gas</v>
          </cell>
          <cell r="G3915">
            <v>584409</v>
          </cell>
          <cell r="H3915" t="str">
            <v>Regulated</v>
          </cell>
        </row>
        <row r="3916">
          <cell r="D3916" t="str">
            <v>G2 Energy LLC</v>
          </cell>
          <cell r="E3916" t="str">
            <v>Biomass</v>
          </cell>
          <cell r="G3916" t="str">
            <v>NA</v>
          </cell>
          <cell r="H3916" t="str">
            <v>Merchant Unregulated</v>
          </cell>
        </row>
        <row r="3917">
          <cell r="D3917" t="str">
            <v>Fortistar LLC</v>
          </cell>
          <cell r="E3917" t="str">
            <v>Biomass</v>
          </cell>
          <cell r="G3917" t="str">
            <v>NA</v>
          </cell>
          <cell r="H3917" t="str">
            <v>Merchant Unregulated</v>
          </cell>
        </row>
        <row r="3918">
          <cell r="D3918" t="str">
            <v>Duke Energy Corporation</v>
          </cell>
          <cell r="E3918" t="str">
            <v>Gas</v>
          </cell>
          <cell r="G3918">
            <v>416</v>
          </cell>
          <cell r="H3918" t="str">
            <v>Regulated</v>
          </cell>
        </row>
        <row r="3919">
          <cell r="D3919" t="str">
            <v>Higginsville City of</v>
          </cell>
          <cell r="E3919" t="str">
            <v>Gas</v>
          </cell>
          <cell r="G3919" t="str">
            <v>NA</v>
          </cell>
          <cell r="H3919" t="str">
            <v>Regulated</v>
          </cell>
        </row>
        <row r="3920">
          <cell r="D3920" t="str">
            <v>Higginsville City of</v>
          </cell>
          <cell r="E3920" t="str">
            <v>Oil</v>
          </cell>
          <cell r="G3920" t="str">
            <v>NA</v>
          </cell>
          <cell r="H3920" t="str">
            <v>Regulated</v>
          </cell>
        </row>
        <row r="3921">
          <cell r="D3921" t="str">
            <v>Waste Management, Inc.</v>
          </cell>
          <cell r="E3921" t="str">
            <v>Biomass</v>
          </cell>
          <cell r="G3921" t="str">
            <v>NA</v>
          </cell>
          <cell r="H3921" t="str">
            <v>Merchant Unregulated</v>
          </cell>
        </row>
        <row r="3922">
          <cell r="D3922" t="str">
            <v>Xcel Energy Inc.</v>
          </cell>
          <cell r="E3922" t="str">
            <v>Gas</v>
          </cell>
          <cell r="G3922">
            <v>1853376</v>
          </cell>
          <cell r="H3922" t="str">
            <v>Regulated</v>
          </cell>
        </row>
        <row r="3923">
          <cell r="D3923" t="str">
            <v>Oswego City of</v>
          </cell>
          <cell r="E3923" t="str">
            <v>Water</v>
          </cell>
          <cell r="G3923" t="str">
            <v>NA</v>
          </cell>
          <cell r="H3923" t="str">
            <v>Merchant Unregulated</v>
          </cell>
        </row>
        <row r="3924">
          <cell r="D3924" t="str">
            <v>Tenaska Inc.</v>
          </cell>
          <cell r="E3924" t="str">
            <v>Gas</v>
          </cell>
          <cell r="G3924">
            <v>4985489</v>
          </cell>
          <cell r="H3924" t="str">
            <v>Merchant Unregulated</v>
          </cell>
        </row>
        <row r="3925">
          <cell r="D3925" t="str">
            <v>Iberdrola, S.A.</v>
          </cell>
          <cell r="E3925" t="str">
            <v>Water</v>
          </cell>
          <cell r="G3925">
            <v>70</v>
          </cell>
          <cell r="H3925" t="str">
            <v>Regulated</v>
          </cell>
        </row>
        <row r="3926">
          <cell r="D3926" t="str">
            <v>Brookfield Renewable Energy Partners L.P.</v>
          </cell>
          <cell r="E3926" t="str">
            <v>Water</v>
          </cell>
          <cell r="G3926" t="str">
            <v>NA</v>
          </cell>
          <cell r="H3926" t="str">
            <v>Merchant Unregulated</v>
          </cell>
        </row>
        <row r="3927">
          <cell r="D3927" t="str">
            <v>Brookfield Asset Management Inc.</v>
          </cell>
          <cell r="E3927" t="str">
            <v>Water</v>
          </cell>
          <cell r="G3927" t="str">
            <v>NA</v>
          </cell>
          <cell r="H3927" t="str">
            <v>Merchant Unregulated</v>
          </cell>
        </row>
        <row r="3928">
          <cell r="D3928" t="str">
            <v>Fortis Inc.</v>
          </cell>
          <cell r="E3928" t="str">
            <v>Water</v>
          </cell>
          <cell r="G3928" t="str">
            <v>NA</v>
          </cell>
          <cell r="H3928" t="str">
            <v>Regulated</v>
          </cell>
        </row>
        <row r="3929">
          <cell r="D3929" t="str">
            <v>Integrys Energy Group, Inc.</v>
          </cell>
          <cell r="E3929" t="str">
            <v>Water</v>
          </cell>
          <cell r="G3929">
            <v>11402</v>
          </cell>
          <cell r="H3929" t="str">
            <v>Regulated</v>
          </cell>
        </row>
        <row r="3930">
          <cell r="D3930" t="str">
            <v>Silicon Valley Power</v>
          </cell>
          <cell r="E3930" t="str">
            <v>Water</v>
          </cell>
          <cell r="G3930" t="str">
            <v>NA</v>
          </cell>
          <cell r="H3930" t="str">
            <v>Regulated</v>
          </cell>
        </row>
        <row r="3931">
          <cell r="D3931" t="str">
            <v>Edison International</v>
          </cell>
          <cell r="E3931" t="str">
            <v>Wind</v>
          </cell>
          <cell r="G3931">
            <v>286658</v>
          </cell>
          <cell r="H3931" t="str">
            <v>Merchant Unregulated</v>
          </cell>
        </row>
        <row r="3932">
          <cell r="D3932" t="str">
            <v>NextEra Energy, Inc.</v>
          </cell>
          <cell r="E3932" t="str">
            <v>Wind</v>
          </cell>
          <cell r="G3932" t="str">
            <v>NA</v>
          </cell>
          <cell r="H3932" t="str">
            <v>Merchant Unregulated</v>
          </cell>
        </row>
        <row r="3933">
          <cell r="D3933" t="str">
            <v>Exelon Corporation</v>
          </cell>
          <cell r="E3933" t="str">
            <v>Wind</v>
          </cell>
          <cell r="G3933">
            <v>2953</v>
          </cell>
          <cell r="H3933" t="str">
            <v>Merchant Unregulated</v>
          </cell>
        </row>
        <row r="3934">
          <cell r="D3934" t="str">
            <v>Berkshire Hathaway Inc.</v>
          </cell>
          <cell r="E3934" t="str">
            <v>Wind</v>
          </cell>
          <cell r="G3934">
            <v>284304</v>
          </cell>
          <cell r="H3934" t="str">
            <v>Regulated</v>
          </cell>
        </row>
        <row r="3935">
          <cell r="D3935" t="str">
            <v>MidAmerican Energy Holdings Company</v>
          </cell>
          <cell r="E3935" t="str">
            <v>Wind</v>
          </cell>
          <cell r="G3935">
            <v>32295</v>
          </cell>
          <cell r="H3935" t="str">
            <v>Regulated</v>
          </cell>
        </row>
        <row r="3936">
          <cell r="D3936" t="str">
            <v>Exelon Corporation</v>
          </cell>
          <cell r="E3936" t="str">
            <v>Wind</v>
          </cell>
          <cell r="G3936" t="str">
            <v>NA</v>
          </cell>
          <cell r="H3936" t="str">
            <v>Merchant Unregulated</v>
          </cell>
        </row>
        <row r="3937">
          <cell r="D3937" t="str">
            <v>Hodges Wind Holdings, LLC</v>
          </cell>
          <cell r="E3937" t="str">
            <v>Wind</v>
          </cell>
          <cell r="G3937" t="str">
            <v>NA</v>
          </cell>
          <cell r="H3937" t="str">
            <v>Merchant Unregulated</v>
          </cell>
        </row>
        <row r="3938">
          <cell r="D3938" t="str">
            <v>North Carolina Municipal Power Agency Number 1</v>
          </cell>
          <cell r="E3938" t="str">
            <v>Oil</v>
          </cell>
          <cell r="G3938" t="str">
            <v>NA</v>
          </cell>
          <cell r="H3938" t="str">
            <v>Regulated</v>
          </cell>
        </row>
        <row r="3939">
          <cell r="D3939" t="str">
            <v>North Carolina Municipal Power Agency Number 1</v>
          </cell>
          <cell r="E3939" t="str">
            <v>Oil</v>
          </cell>
          <cell r="G3939" t="str">
            <v>NA</v>
          </cell>
          <cell r="H3939" t="str">
            <v>Regulated</v>
          </cell>
        </row>
        <row r="3940">
          <cell r="D3940" t="str">
            <v>North Carolina Municipal Power Agency Number 1</v>
          </cell>
          <cell r="E3940" t="str">
            <v>Oil</v>
          </cell>
          <cell r="G3940" t="str">
            <v>NA</v>
          </cell>
          <cell r="H3940" t="str">
            <v>Regulated</v>
          </cell>
        </row>
        <row r="3941">
          <cell r="D3941" t="str">
            <v>United States Government</v>
          </cell>
          <cell r="E3941" t="str">
            <v>Oil</v>
          </cell>
          <cell r="G3941" t="str">
            <v>NA</v>
          </cell>
          <cell r="H3941" t="str">
            <v>Merchant Unregulated</v>
          </cell>
        </row>
        <row r="3942">
          <cell r="D3942" t="str">
            <v>Alcoa, Inc.</v>
          </cell>
          <cell r="E3942" t="str">
            <v>Water</v>
          </cell>
          <cell r="G3942">
            <v>98190</v>
          </cell>
          <cell r="H3942" t="str">
            <v>Merchant Unregulated</v>
          </cell>
        </row>
        <row r="3943">
          <cell r="D3943" t="str">
            <v>Invenergy LLC</v>
          </cell>
          <cell r="E3943" t="str">
            <v>Wind</v>
          </cell>
          <cell r="G3943">
            <v>254570</v>
          </cell>
          <cell r="H3943" t="str">
            <v>Merchant Unregulated</v>
          </cell>
        </row>
        <row r="3944">
          <cell r="D3944" t="str">
            <v>High Shoals Hydro</v>
          </cell>
          <cell r="E3944" t="str">
            <v>Water</v>
          </cell>
          <cell r="G3944" t="str">
            <v>NA</v>
          </cell>
          <cell r="H3944" t="str">
            <v>Merchant Unregulated</v>
          </cell>
        </row>
        <row r="3945">
          <cell r="D3945" t="str">
            <v>Enel S.p.A.</v>
          </cell>
          <cell r="E3945" t="str">
            <v>Water</v>
          </cell>
          <cell r="G3945" t="str">
            <v>NA</v>
          </cell>
          <cell r="H3945" t="str">
            <v>Merchant Unregulated</v>
          </cell>
        </row>
        <row r="3946">
          <cell r="D3946" t="str">
            <v>Juniper Generation, L.L.C.</v>
          </cell>
          <cell r="E3946" t="str">
            <v>Gas</v>
          </cell>
          <cell r="G3946" t="str">
            <v>NA</v>
          </cell>
          <cell r="H3946" t="str">
            <v>Merchant Unregulated</v>
          </cell>
        </row>
        <row r="3947">
          <cell r="D3947" t="str">
            <v>Pitney Bowes Inc.</v>
          </cell>
          <cell r="E3947" t="str">
            <v>Gas</v>
          </cell>
          <cell r="G3947" t="str">
            <v>NA</v>
          </cell>
          <cell r="H3947" t="str">
            <v>Merchant Unregulated</v>
          </cell>
        </row>
        <row r="3948">
          <cell r="D3948" t="str">
            <v>ArcLight Capital Partners LLC</v>
          </cell>
          <cell r="E3948" t="str">
            <v>Gas</v>
          </cell>
          <cell r="G3948" t="str">
            <v>NA</v>
          </cell>
          <cell r="H3948" t="str">
            <v>Merchant Unregulated</v>
          </cell>
        </row>
        <row r="3949">
          <cell r="D3949" t="str">
            <v>Orbit Energy, Inc.</v>
          </cell>
          <cell r="E3949" t="str">
            <v>Biomass</v>
          </cell>
          <cell r="G3949" t="str">
            <v>NA</v>
          </cell>
          <cell r="H3949" t="str">
            <v>Merchant Unregulated</v>
          </cell>
        </row>
        <row r="3950">
          <cell r="D3950" t="str">
            <v>Ipswich Town of</v>
          </cell>
          <cell r="E3950" t="str">
            <v>Gas</v>
          </cell>
          <cell r="G3950" t="str">
            <v>NA</v>
          </cell>
          <cell r="H3950" t="str">
            <v>Regulated</v>
          </cell>
        </row>
        <row r="3951">
          <cell r="D3951" t="str">
            <v>EDP - Energias de Portugal SA</v>
          </cell>
          <cell r="E3951" t="str">
            <v>Wind</v>
          </cell>
          <cell r="G3951" t="str">
            <v>NA</v>
          </cell>
          <cell r="H3951" t="str">
            <v>Merchant Unregulated</v>
          </cell>
        </row>
        <row r="3952">
          <cell r="D3952" t="str">
            <v>PARPÚBLICA - Participações Públicas (SGPS), S.A.</v>
          </cell>
          <cell r="E3952" t="str">
            <v>Wind</v>
          </cell>
          <cell r="G3952" t="str">
            <v>NA</v>
          </cell>
          <cell r="H3952" t="str">
            <v>Merchant Unregulated</v>
          </cell>
        </row>
        <row r="3953">
          <cell r="D3953" t="str">
            <v>HidroCantábrico Energia S.A.</v>
          </cell>
          <cell r="E3953" t="str">
            <v>Wind</v>
          </cell>
          <cell r="G3953" t="str">
            <v>NA</v>
          </cell>
          <cell r="H3953" t="str">
            <v>Merchant Unregulated</v>
          </cell>
        </row>
        <row r="3954">
          <cell r="D3954" t="str">
            <v>China Three Gorges Corporation</v>
          </cell>
          <cell r="E3954" t="str">
            <v>Wind</v>
          </cell>
          <cell r="G3954" t="str">
            <v>NA</v>
          </cell>
          <cell r="H3954" t="str">
            <v>Merchant Unregulated</v>
          </cell>
        </row>
        <row r="3955">
          <cell r="D3955" t="str">
            <v>EDP Renováveis</v>
          </cell>
          <cell r="E3955" t="str">
            <v>Wind</v>
          </cell>
          <cell r="G3955" t="str">
            <v>NA</v>
          </cell>
          <cell r="H3955" t="str">
            <v>Merchant Unregulated</v>
          </cell>
        </row>
        <row r="3956">
          <cell r="D3956" t="str">
            <v>NextEra Energy, Inc.</v>
          </cell>
          <cell r="E3956" t="str">
            <v>Wind</v>
          </cell>
          <cell r="G3956">
            <v>378606</v>
          </cell>
          <cell r="H3956" t="str">
            <v>Merchant Unregulated</v>
          </cell>
        </row>
        <row r="3957">
          <cell r="D3957" t="str">
            <v>Swanton Village of</v>
          </cell>
          <cell r="E3957" t="str">
            <v>Water</v>
          </cell>
          <cell r="G3957" t="str">
            <v>NA</v>
          </cell>
          <cell r="H3957" t="str">
            <v>Regulated</v>
          </cell>
        </row>
        <row r="3958">
          <cell r="D3958" t="str">
            <v>Highland City of</v>
          </cell>
          <cell r="E3958" t="str">
            <v>Oil</v>
          </cell>
          <cell r="G3958" t="str">
            <v>NA</v>
          </cell>
          <cell r="H3958" t="str">
            <v>Regulated</v>
          </cell>
        </row>
        <row r="3959">
          <cell r="D3959" t="str">
            <v>Terra Firma Capital Partners Ltd.</v>
          </cell>
          <cell r="E3959" t="str">
            <v>Wind</v>
          </cell>
          <cell r="G3959">
            <v>110763</v>
          </cell>
          <cell r="H3959" t="str">
            <v>Merchant Unregulated</v>
          </cell>
        </row>
        <row r="3960">
          <cell r="D3960" t="str">
            <v>Terra Firma Capital Partners Ltd.</v>
          </cell>
          <cell r="E3960" t="str">
            <v>Wind</v>
          </cell>
          <cell r="G3960">
            <v>125222</v>
          </cell>
          <cell r="H3960" t="str">
            <v>Merchant Unregulated</v>
          </cell>
        </row>
        <row r="3961">
          <cell r="D3961" t="str">
            <v>Duke Energy Corporation</v>
          </cell>
          <cell r="E3961" t="str">
            <v>Solar</v>
          </cell>
          <cell r="G3961" t="str">
            <v>NA</v>
          </cell>
          <cell r="H3961" t="str">
            <v>Merchant Unregulated</v>
          </cell>
        </row>
        <row r="3962">
          <cell r="D3962" t="str">
            <v>Duke Energy Corporation</v>
          </cell>
          <cell r="E3962" t="str">
            <v>Solar</v>
          </cell>
          <cell r="G3962" t="str">
            <v>NA</v>
          </cell>
          <cell r="H3962" t="str">
            <v>Merchant Unregulated</v>
          </cell>
        </row>
        <row r="3963">
          <cell r="D3963" t="str">
            <v>NorthWestern Corporation</v>
          </cell>
          <cell r="E3963" t="str">
            <v>Oil</v>
          </cell>
          <cell r="G3963">
            <v>-79</v>
          </cell>
          <cell r="H3963" t="str">
            <v>Regulated</v>
          </cell>
        </row>
        <row r="3964">
          <cell r="D3964" t="str">
            <v>Southern Montana Electric Generation and Transmission Cooperative, Inc</v>
          </cell>
          <cell r="E3964" t="str">
            <v>Gas</v>
          </cell>
          <cell r="G3964" t="str">
            <v>NA</v>
          </cell>
          <cell r="H3964" t="str">
            <v>Merchant Unregulated</v>
          </cell>
        </row>
        <row r="3965">
          <cell r="D3965" t="str">
            <v>Duke Energy Corporation</v>
          </cell>
          <cell r="E3965" t="str">
            <v>Solar</v>
          </cell>
          <cell r="G3965" t="str">
            <v>NA</v>
          </cell>
          <cell r="H3965" t="str">
            <v>Regulated</v>
          </cell>
        </row>
        <row r="3966">
          <cell r="D3966" t="str">
            <v>Brookfield Renewable Energy Partners L.P.</v>
          </cell>
          <cell r="E3966" t="str">
            <v>Water</v>
          </cell>
          <cell r="G3966" t="str">
            <v>NA</v>
          </cell>
          <cell r="H3966" t="str">
            <v>Merchant Unregulated</v>
          </cell>
        </row>
        <row r="3967">
          <cell r="D3967" t="str">
            <v>Brookfield Asset Management Inc.</v>
          </cell>
          <cell r="E3967" t="str">
            <v>Water</v>
          </cell>
          <cell r="G3967" t="str">
            <v>NA</v>
          </cell>
          <cell r="H3967" t="str">
            <v>Merchant Unregulated</v>
          </cell>
        </row>
        <row r="3968">
          <cell r="D3968" t="str">
            <v>Hill Air Force Base</v>
          </cell>
          <cell r="E3968" t="str">
            <v>Biomass</v>
          </cell>
          <cell r="G3968" t="str">
            <v>NA</v>
          </cell>
          <cell r="H3968" t="str">
            <v>Merchant Unregulated</v>
          </cell>
        </row>
        <row r="3969">
          <cell r="D3969" t="str">
            <v>PPL Corporation</v>
          </cell>
          <cell r="E3969" t="str">
            <v>Gas</v>
          </cell>
          <cell r="G3969" t="str">
            <v>NA</v>
          </cell>
          <cell r="H3969" t="str">
            <v>Merchant Unregulated</v>
          </cell>
        </row>
        <row r="3970">
          <cell r="D3970" t="str">
            <v>Hill City City of</v>
          </cell>
          <cell r="E3970" t="str">
            <v>Gas</v>
          </cell>
          <cell r="G3970" t="str">
            <v>NA</v>
          </cell>
          <cell r="H3970" t="str">
            <v>Regulated</v>
          </cell>
        </row>
        <row r="3971">
          <cell r="D3971" t="str">
            <v>NextEra Energy, Inc.</v>
          </cell>
          <cell r="E3971" t="str">
            <v>Water</v>
          </cell>
          <cell r="G3971" t="str">
            <v>NA</v>
          </cell>
          <cell r="H3971" t="str">
            <v>Merchant Unregulated</v>
          </cell>
        </row>
        <row r="3972">
          <cell r="D3972" t="str">
            <v>Exelon Corporation</v>
          </cell>
          <cell r="E3972" t="str">
            <v>Gas</v>
          </cell>
          <cell r="G3972">
            <v>3817659</v>
          </cell>
          <cell r="H3972" t="str">
            <v>Merchant Unregulated</v>
          </cell>
        </row>
        <row r="3973">
          <cell r="D3973" t="str">
            <v>Alliance Energy Group LLC</v>
          </cell>
          <cell r="E3973" t="str">
            <v>Oil</v>
          </cell>
          <cell r="G3973" t="str">
            <v>NA</v>
          </cell>
          <cell r="H3973" t="str">
            <v>Merchant Unregulated</v>
          </cell>
        </row>
        <row r="3974">
          <cell r="D3974" t="str">
            <v>Denver City &amp; County of</v>
          </cell>
          <cell r="E3974" t="str">
            <v>Water</v>
          </cell>
          <cell r="G3974" t="str">
            <v>NA</v>
          </cell>
          <cell r="H3974" t="str">
            <v>Merchant Unregulated</v>
          </cell>
        </row>
        <row r="3975">
          <cell r="D3975" t="str">
            <v>Fortistar LLC</v>
          </cell>
          <cell r="E3975" t="str">
            <v>Biomass</v>
          </cell>
          <cell r="G3975" t="str">
            <v>NA</v>
          </cell>
          <cell r="H3975" t="str">
            <v>Merchant Unregulated</v>
          </cell>
        </row>
        <row r="3976">
          <cell r="D3976" t="str">
            <v>Alliant Energy Corporation</v>
          </cell>
          <cell r="E3976" t="str">
            <v>Oil</v>
          </cell>
          <cell r="G3976">
            <v>-89</v>
          </cell>
          <cell r="H3976" t="str">
            <v>Regulated</v>
          </cell>
        </row>
        <row r="3977">
          <cell r="D3977" t="str">
            <v>United States Government</v>
          </cell>
          <cell r="E3977" t="str">
            <v>Water</v>
          </cell>
          <cell r="G3977" t="str">
            <v>NA</v>
          </cell>
          <cell r="H3977" t="str">
            <v>Merchant Unregulated</v>
          </cell>
        </row>
        <row r="3978">
          <cell r="D3978" t="str">
            <v>Hillsboro City of ND</v>
          </cell>
          <cell r="E3978" t="str">
            <v>Oil</v>
          </cell>
          <cell r="G3978" t="str">
            <v>NA</v>
          </cell>
          <cell r="H3978" t="str">
            <v>Regulated</v>
          </cell>
        </row>
        <row r="3979">
          <cell r="D3979" t="str">
            <v>SunEdison, Inc.</v>
          </cell>
          <cell r="E3979" t="str">
            <v>Solar</v>
          </cell>
          <cell r="G3979" t="str">
            <v>NA</v>
          </cell>
          <cell r="H3979" t="str">
            <v>Merchant Unregulated</v>
          </cell>
        </row>
        <row r="3980">
          <cell r="D3980" t="str">
            <v>SunEdison, Inc.</v>
          </cell>
          <cell r="E3980" t="str">
            <v>Solar</v>
          </cell>
          <cell r="G3980" t="str">
            <v>NA</v>
          </cell>
          <cell r="H3980" t="str">
            <v>Merchant Unregulated</v>
          </cell>
        </row>
        <row r="3981">
          <cell r="D3981" t="str">
            <v>Hillsborough County</v>
          </cell>
          <cell r="E3981" t="str">
            <v>Biomass</v>
          </cell>
          <cell r="G3981" t="str">
            <v>NA</v>
          </cell>
          <cell r="H3981" t="str">
            <v>Merchant Unregulated</v>
          </cell>
        </row>
        <row r="3982">
          <cell r="D3982" t="str">
            <v>Thermal Dynamics</v>
          </cell>
          <cell r="E3982" t="str">
            <v>Water</v>
          </cell>
          <cell r="G3982" t="str">
            <v>NA</v>
          </cell>
          <cell r="H3982" t="str">
            <v>Merchant Unregulated</v>
          </cell>
        </row>
        <row r="3983">
          <cell r="D3983" t="str">
            <v>Hillsdale Board of Public Wks</v>
          </cell>
          <cell r="E3983" t="str">
            <v>Gas</v>
          </cell>
          <cell r="G3983" t="str">
            <v>NA</v>
          </cell>
          <cell r="H3983" t="str">
            <v>Regulated</v>
          </cell>
        </row>
        <row r="3984">
          <cell r="D3984" t="str">
            <v>Hilltop Power, LLC</v>
          </cell>
          <cell r="E3984" t="str">
            <v>Wind</v>
          </cell>
          <cell r="G3984" t="str">
            <v>NA</v>
          </cell>
          <cell r="H3984" t="str">
            <v>Merchant Unregulated</v>
          </cell>
        </row>
        <row r="3985">
          <cell r="D3985" t="str">
            <v>South Carolina Public Service Authority</v>
          </cell>
          <cell r="E3985" t="str">
            <v>Oil</v>
          </cell>
          <cell r="G3985" t="str">
            <v>NA</v>
          </cell>
          <cell r="H3985" t="str">
            <v>Regulated</v>
          </cell>
        </row>
        <row r="3986">
          <cell r="D3986" t="str">
            <v>Entergy Corporation</v>
          </cell>
          <cell r="E3986" t="str">
            <v>Gas</v>
          </cell>
          <cell r="G3986">
            <v>74050</v>
          </cell>
          <cell r="H3986" t="str">
            <v>Regulated</v>
          </cell>
        </row>
        <row r="3987">
          <cell r="D3987" t="str">
            <v>Duke Energy Corporation</v>
          </cell>
          <cell r="E3987" t="str">
            <v>Gas</v>
          </cell>
          <cell r="G3987">
            <v>7018254</v>
          </cell>
          <cell r="H3987" t="str">
            <v>Regulated</v>
          </cell>
        </row>
        <row r="3988">
          <cell r="D3988" t="str">
            <v>Brookfield Renewable Energy Partners L.P.</v>
          </cell>
          <cell r="E3988" t="str">
            <v>Water</v>
          </cell>
          <cell r="G3988" t="str">
            <v>NA</v>
          </cell>
          <cell r="H3988" t="str">
            <v>Merchant Unregulated</v>
          </cell>
        </row>
        <row r="3989">
          <cell r="D3989" t="str">
            <v>Brookfield Asset Management Inc.</v>
          </cell>
          <cell r="E3989" t="str">
            <v>Water</v>
          </cell>
          <cell r="G3989" t="str">
            <v>NA</v>
          </cell>
          <cell r="H3989" t="str">
            <v>Merchant Unregulated</v>
          </cell>
        </row>
        <row r="3990">
          <cell r="D3990" t="str">
            <v>Tennessee Valley Authority</v>
          </cell>
          <cell r="E3990" t="str">
            <v>Water</v>
          </cell>
          <cell r="G3990">
            <v>189530</v>
          </cell>
          <cell r="H3990" t="str">
            <v>Merchant Unregulated</v>
          </cell>
        </row>
        <row r="3991">
          <cell r="D3991" t="str">
            <v>Tennessee Valley Authority</v>
          </cell>
          <cell r="E3991" t="str">
            <v>Water</v>
          </cell>
          <cell r="G3991" t="str">
            <v>NA</v>
          </cell>
          <cell r="H3991" t="str">
            <v>Merchant Unregulated</v>
          </cell>
        </row>
        <row r="3992">
          <cell r="D3992" t="str">
            <v>Sustainable Power Group</v>
          </cell>
          <cell r="E3992" t="str">
            <v>Solar</v>
          </cell>
          <cell r="G3992" t="str">
            <v>NA</v>
          </cell>
          <cell r="H3992" t="str">
            <v>Merchant Unregulated</v>
          </cell>
        </row>
        <row r="3993">
          <cell r="D3993" t="str">
            <v>Springville City of</v>
          </cell>
          <cell r="E3993" t="str">
            <v>Water</v>
          </cell>
          <cell r="G3993" t="str">
            <v>NA</v>
          </cell>
          <cell r="H3993" t="str">
            <v>Regulated</v>
          </cell>
        </row>
        <row r="3994">
          <cell r="D3994" t="str">
            <v>First Reserve Corporation</v>
          </cell>
          <cell r="E3994" t="str">
            <v>Gas</v>
          </cell>
          <cell r="G3994">
            <v>2113467</v>
          </cell>
          <cell r="H3994" t="str">
            <v>Merchant Unregulated</v>
          </cell>
        </row>
        <row r="3995">
          <cell r="D3995" t="str">
            <v>CMS Energy Corporation</v>
          </cell>
          <cell r="E3995" t="str">
            <v>Water</v>
          </cell>
          <cell r="G3995">
            <v>44640</v>
          </cell>
          <cell r="H3995" t="str">
            <v>Regulated</v>
          </cell>
        </row>
        <row r="3996">
          <cell r="D3996" t="str">
            <v>Rock-Tenn Co</v>
          </cell>
          <cell r="E3996" t="str">
            <v>Gas</v>
          </cell>
          <cell r="G3996" t="str">
            <v>NA</v>
          </cell>
          <cell r="H3996" t="str">
            <v>Merchant Unregulated</v>
          </cell>
        </row>
        <row r="3997">
          <cell r="D3997" t="str">
            <v>Hoffer Plastics</v>
          </cell>
          <cell r="E3997" t="str">
            <v>Gas</v>
          </cell>
          <cell r="G3997" t="str">
            <v>NA</v>
          </cell>
          <cell r="H3997" t="str">
            <v>Merchant Unregulated</v>
          </cell>
        </row>
        <row r="3998">
          <cell r="D3998" t="str">
            <v>Hoffman-La Roche Incorporated</v>
          </cell>
          <cell r="E3998" t="str">
            <v>Gas</v>
          </cell>
          <cell r="G3998" t="str">
            <v>NA</v>
          </cell>
          <cell r="H3998" t="str">
            <v>Merchant Unregulated</v>
          </cell>
        </row>
        <row r="3999">
          <cell r="D3999" t="str">
            <v>Hofstra University</v>
          </cell>
          <cell r="E3999" t="str">
            <v>Gas</v>
          </cell>
          <cell r="G3999" t="str">
            <v>NA</v>
          </cell>
          <cell r="H3999" t="str">
            <v>Merchant Unregulated</v>
          </cell>
        </row>
        <row r="4000">
          <cell r="D4000" t="str">
            <v>Calpine Corporation</v>
          </cell>
          <cell r="E4000" t="str">
            <v>Gas</v>
          </cell>
          <cell r="G4000">
            <v>1113721</v>
          </cell>
          <cell r="H4000" t="str">
            <v>Merchant Unregulated</v>
          </cell>
        </row>
        <row r="4001">
          <cell r="D4001" t="str">
            <v>Brookfield Renewable Energy Partners L.P.</v>
          </cell>
          <cell r="E4001" t="str">
            <v>Water</v>
          </cell>
          <cell r="G4001" t="str">
            <v>NA</v>
          </cell>
          <cell r="H4001" t="str">
            <v>Merchant Unregulated</v>
          </cell>
        </row>
        <row r="4002">
          <cell r="D4002" t="str">
            <v>Brookfield Asset Management Inc.</v>
          </cell>
          <cell r="E4002" t="str">
            <v>Water</v>
          </cell>
          <cell r="G4002" t="str">
            <v>NA</v>
          </cell>
          <cell r="H4002" t="str">
            <v>Merchant Unregulated</v>
          </cell>
        </row>
        <row r="4003">
          <cell r="D4003" t="str">
            <v>Hoisington City of</v>
          </cell>
          <cell r="E4003" t="str">
            <v>Gas</v>
          </cell>
          <cell r="G4003" t="str">
            <v>NA</v>
          </cell>
          <cell r="H4003" t="str">
            <v>Regulated</v>
          </cell>
        </row>
        <row r="4004">
          <cell r="D4004" t="str">
            <v>Integrys Energy Group, Inc.</v>
          </cell>
          <cell r="E4004" t="str">
            <v>Water</v>
          </cell>
          <cell r="G4004">
            <v>8595</v>
          </cell>
          <cell r="H4004" t="str">
            <v>Regulated</v>
          </cell>
        </row>
        <row r="4005">
          <cell r="D4005" t="str">
            <v>Keahole Solar Power LLC</v>
          </cell>
          <cell r="E4005" t="str">
            <v>Solar</v>
          </cell>
          <cell r="G4005" t="str">
            <v>NA</v>
          </cell>
          <cell r="H4005" t="str">
            <v>Merchant Unregulated</v>
          </cell>
        </row>
        <row r="4006">
          <cell r="D4006" t="str">
            <v>Tri-State Generation &amp; Transmission Association, Inc.</v>
          </cell>
          <cell r="E4006" t="str">
            <v>Coal</v>
          </cell>
          <cell r="G4006">
            <v>0</v>
          </cell>
          <cell r="H4006" t="str">
            <v>Merchant Unregulated</v>
          </cell>
        </row>
        <row r="4007">
          <cell r="D4007" t="str">
            <v>Sunflower Electric Power Corporation</v>
          </cell>
          <cell r="E4007" t="str">
            <v>Coal</v>
          </cell>
          <cell r="G4007">
            <v>1967702</v>
          </cell>
          <cell r="H4007" t="str">
            <v>Merchant Unregulated</v>
          </cell>
        </row>
        <row r="4008">
          <cell r="D4008" t="str">
            <v>Holcomb Rock Company</v>
          </cell>
          <cell r="E4008" t="str">
            <v>Water</v>
          </cell>
          <cell r="G4008" t="str">
            <v>NA</v>
          </cell>
          <cell r="H4008" t="str">
            <v>Merchant Unregulated</v>
          </cell>
        </row>
        <row r="4009">
          <cell r="D4009" t="str">
            <v>Xcel Energy Inc.</v>
          </cell>
          <cell r="E4009" t="str">
            <v>Water</v>
          </cell>
          <cell r="G4009">
            <v>58107</v>
          </cell>
          <cell r="H4009" t="str">
            <v>Regulated</v>
          </cell>
        </row>
        <row r="4010">
          <cell r="D4010" t="str">
            <v>Associated Electric Cooperative Inc.</v>
          </cell>
          <cell r="E4010" t="str">
            <v>Gas</v>
          </cell>
          <cell r="G4010">
            <v>118780</v>
          </cell>
          <cell r="H4010" t="str">
            <v>Merchant Unregulated</v>
          </cell>
        </row>
        <row r="4011">
          <cell r="D4011" t="str">
            <v>Duke Energy Corporation</v>
          </cell>
          <cell r="E4011" t="str">
            <v>Solar</v>
          </cell>
          <cell r="G4011" t="str">
            <v>NA</v>
          </cell>
          <cell r="H4011" t="str">
            <v>Merchant Unregulated</v>
          </cell>
        </row>
        <row r="4012">
          <cell r="D4012" t="str">
            <v>Wabash Valley Power Association, Inc.</v>
          </cell>
          <cell r="E4012" t="str">
            <v>Gas</v>
          </cell>
          <cell r="G4012">
            <v>510807</v>
          </cell>
          <cell r="H4012" t="str">
            <v>Merchant Unregulated</v>
          </cell>
        </row>
        <row r="4013">
          <cell r="D4013" t="str">
            <v>Hoosier Energy Rural Electric Co-op Inc.</v>
          </cell>
          <cell r="E4013" t="str">
            <v>Gas</v>
          </cell>
          <cell r="G4013">
            <v>510807</v>
          </cell>
          <cell r="H4013" t="str">
            <v>Merchant Unregulated</v>
          </cell>
        </row>
        <row r="4014">
          <cell r="D4014" t="str">
            <v>EIF Management, LLC</v>
          </cell>
          <cell r="E4014" t="str">
            <v>Water</v>
          </cell>
          <cell r="G4014" t="str">
            <v>NA</v>
          </cell>
          <cell r="H4014" t="str">
            <v>Merchant Unregulated</v>
          </cell>
        </row>
        <row r="4015">
          <cell r="D4015" t="str">
            <v>Alaska Power &amp; Telephone Co.</v>
          </cell>
          <cell r="E4015" t="str">
            <v>Oil</v>
          </cell>
          <cell r="G4015" t="str">
            <v>NA</v>
          </cell>
          <cell r="H4015" t="str">
            <v>Merchant Unregulated</v>
          </cell>
        </row>
        <row r="4016">
          <cell r="D4016" t="str">
            <v>Alaska Energy &amp; Resources Company</v>
          </cell>
          <cell r="E4016" t="str">
            <v>Oil</v>
          </cell>
          <cell r="G4016" t="str">
            <v>NA</v>
          </cell>
          <cell r="H4016" t="str">
            <v>Merchant Unregulated</v>
          </cell>
        </row>
        <row r="4017">
          <cell r="D4017" t="str">
            <v>Perpetual Energy Systems</v>
          </cell>
          <cell r="E4017" t="str">
            <v>Solar</v>
          </cell>
          <cell r="G4017" t="str">
            <v>NA</v>
          </cell>
          <cell r="H4017" t="str">
            <v>Merchant Unregulated</v>
          </cell>
        </row>
        <row r="4018">
          <cell r="D4018" t="str">
            <v>Emera Incorporated</v>
          </cell>
          <cell r="E4018" t="str">
            <v>Water</v>
          </cell>
          <cell r="G4018" t="str">
            <v>NA</v>
          </cell>
          <cell r="H4018" t="str">
            <v>Merchant Unregulated</v>
          </cell>
        </row>
        <row r="4019">
          <cell r="D4019" t="str">
            <v>Algonquin Power &amp; Utilities Corp.</v>
          </cell>
          <cell r="E4019" t="str">
            <v>Water</v>
          </cell>
          <cell r="G4019" t="str">
            <v>NA</v>
          </cell>
          <cell r="H4019" t="str">
            <v>Merchant Unregulated</v>
          </cell>
        </row>
        <row r="4020">
          <cell r="D4020" t="str">
            <v>Holly Town of</v>
          </cell>
          <cell r="E4020" t="str">
            <v>Oil</v>
          </cell>
          <cell r="G4020" t="str">
            <v>NA</v>
          </cell>
          <cell r="H4020" t="str">
            <v>Regulated</v>
          </cell>
        </row>
        <row r="4021">
          <cell r="D4021" t="str">
            <v>OCI Company Ltd.</v>
          </cell>
          <cell r="E4021" t="str">
            <v>Solar</v>
          </cell>
          <cell r="G4021" t="str">
            <v>NA</v>
          </cell>
          <cell r="H4021" t="str">
            <v>Merchant Unregulated</v>
          </cell>
        </row>
        <row r="4022">
          <cell r="D4022" t="str">
            <v>Southern Company</v>
          </cell>
          <cell r="E4022" t="str">
            <v>Water</v>
          </cell>
          <cell r="G4022">
            <v>155852</v>
          </cell>
          <cell r="H4022" t="str">
            <v>Regulated</v>
          </cell>
        </row>
        <row r="4023">
          <cell r="D4023" t="str">
            <v>PPL Corporation</v>
          </cell>
          <cell r="E4023" t="str">
            <v>Water</v>
          </cell>
          <cell r="G4023" t="str">
            <v>NA</v>
          </cell>
          <cell r="H4023" t="str">
            <v>Merchant Unregulated</v>
          </cell>
        </row>
        <row r="4024">
          <cell r="D4024" t="str">
            <v>Holton City of</v>
          </cell>
          <cell r="E4024" t="str">
            <v>Oil</v>
          </cell>
          <cell r="G4024" t="str">
            <v>NA</v>
          </cell>
          <cell r="H4024" t="str">
            <v>Regulated</v>
          </cell>
        </row>
        <row r="4025">
          <cell r="D4025" t="str">
            <v>National Grid plc</v>
          </cell>
          <cell r="E4025" t="str">
            <v>Oil</v>
          </cell>
          <cell r="G4025">
            <v>49584</v>
          </cell>
          <cell r="H4025" t="str">
            <v>Merchant Unregulated</v>
          </cell>
        </row>
        <row r="4026">
          <cell r="D4026" t="str">
            <v>PPL Corporation</v>
          </cell>
          <cell r="E4026" t="str">
            <v>Water</v>
          </cell>
          <cell r="G4026">
            <v>491658</v>
          </cell>
          <cell r="H4026" t="str">
            <v>Merchant Unregulated</v>
          </cell>
        </row>
        <row r="4027">
          <cell r="D4027" t="str">
            <v>Alaska Village Electric Cooperative, Inc.</v>
          </cell>
          <cell r="E4027" t="str">
            <v>Oil</v>
          </cell>
          <cell r="G4027" t="str">
            <v>NA</v>
          </cell>
          <cell r="H4027" t="str">
            <v>Merchant Unregulated</v>
          </cell>
        </row>
        <row r="4028">
          <cell r="D4028" t="str">
            <v>Holyoke City of CO</v>
          </cell>
          <cell r="E4028" t="str">
            <v>Oil</v>
          </cell>
          <cell r="G4028" t="str">
            <v>NA</v>
          </cell>
          <cell r="H4028" t="str">
            <v>Regulated</v>
          </cell>
        </row>
        <row r="4029">
          <cell r="D4029" t="str">
            <v>Exelon Corporation</v>
          </cell>
          <cell r="E4029" t="str">
            <v>Solar</v>
          </cell>
          <cell r="G4029" t="str">
            <v>NA</v>
          </cell>
          <cell r="H4029" t="str">
            <v>Merchant Unregulated</v>
          </cell>
        </row>
        <row r="4030">
          <cell r="D4030" t="str">
            <v>General Electric Company</v>
          </cell>
          <cell r="E4030" t="str">
            <v>Coal</v>
          </cell>
          <cell r="G4030" t="str">
            <v>NA</v>
          </cell>
          <cell r="H4030" t="str">
            <v>Merchant Unregulated</v>
          </cell>
        </row>
        <row r="4031">
          <cell r="D4031" t="str">
            <v>MetLife, Inc.</v>
          </cell>
          <cell r="E4031" t="str">
            <v>Coal</v>
          </cell>
          <cell r="G4031" t="str">
            <v>NA</v>
          </cell>
          <cell r="H4031" t="str">
            <v>Merchant Unregulated</v>
          </cell>
        </row>
        <row r="4032">
          <cell r="D4032" t="str">
            <v>South Carolina Public Service Authority</v>
          </cell>
          <cell r="E4032" t="str">
            <v>Oil</v>
          </cell>
          <cell r="G4032" t="str">
            <v>NA</v>
          </cell>
          <cell r="H4032" t="str">
            <v>Regulated</v>
          </cell>
        </row>
        <row r="4033">
          <cell r="D4033" t="str">
            <v>Granger Energy of Honey Brook, L.L.C.</v>
          </cell>
          <cell r="E4033" t="str">
            <v>Biomass</v>
          </cell>
          <cell r="G4033" t="str">
            <v>NA</v>
          </cell>
          <cell r="H4033" t="str">
            <v>Merchant Unregulated</v>
          </cell>
        </row>
        <row r="4034">
          <cell r="D4034" t="str">
            <v>Granger Electric Co</v>
          </cell>
          <cell r="E4034" t="str">
            <v>Biomass</v>
          </cell>
          <cell r="G4034" t="str">
            <v>NA</v>
          </cell>
          <cell r="H4034" t="str">
            <v>Merchant Unregulated</v>
          </cell>
        </row>
        <row r="4035">
          <cell r="D4035" t="str">
            <v>Denham Capital Management LP</v>
          </cell>
          <cell r="E4035" t="str">
            <v>Biomass</v>
          </cell>
          <cell r="G4035">
            <v>174279</v>
          </cell>
          <cell r="H4035" t="str">
            <v>Merchant Unregulated</v>
          </cell>
        </row>
        <row r="4036">
          <cell r="D4036" t="str">
            <v>Recycled Energy Development, LLC</v>
          </cell>
          <cell r="E4036" t="str">
            <v>Biomass</v>
          </cell>
          <cell r="G4036">
            <v>23765</v>
          </cell>
          <cell r="H4036" t="str">
            <v>Merchant Unregulated</v>
          </cell>
        </row>
        <row r="4037">
          <cell r="D4037" t="str">
            <v>Honeywell Farm Inc</v>
          </cell>
          <cell r="E4037" t="str">
            <v>Gas</v>
          </cell>
          <cell r="G4037" t="str">
            <v>NA</v>
          </cell>
          <cell r="H4037" t="str">
            <v>Merchant Unregulated</v>
          </cell>
        </row>
        <row r="4038">
          <cell r="D4038" t="str">
            <v>Hawaiian Electric Industries, Inc.</v>
          </cell>
          <cell r="E4038" t="str">
            <v>Oil</v>
          </cell>
          <cell r="G4038">
            <v>48213</v>
          </cell>
          <cell r="H4038" t="str">
            <v>Regulated</v>
          </cell>
        </row>
        <row r="4039">
          <cell r="D4039" t="str">
            <v>SunEdison, Inc.</v>
          </cell>
          <cell r="E4039" t="str">
            <v>Solar</v>
          </cell>
          <cell r="G4039" t="str">
            <v>NA</v>
          </cell>
          <cell r="H4039" t="str">
            <v>Merchant Unregulated</v>
          </cell>
        </row>
        <row r="4040">
          <cell r="D4040" t="str">
            <v>Northeast Utilities</v>
          </cell>
          <cell r="E4040" t="str">
            <v>Water</v>
          </cell>
          <cell r="G4040">
            <v>8521</v>
          </cell>
          <cell r="H4040" t="str">
            <v>Regulated</v>
          </cell>
        </row>
        <row r="4041">
          <cell r="D4041" t="str">
            <v>Inside Passage Electric Cooperative, Inc.</v>
          </cell>
          <cell r="E4041" t="str">
            <v>Oil</v>
          </cell>
          <cell r="G4041" t="str">
            <v>NA</v>
          </cell>
          <cell r="H4041" t="str">
            <v>Merchant Unregulated</v>
          </cell>
        </row>
        <row r="4042">
          <cell r="D4042" t="str">
            <v>Alaska Village Electric Cooperative, Inc.</v>
          </cell>
          <cell r="E4042" t="str">
            <v>Oil</v>
          </cell>
          <cell r="G4042" t="str">
            <v>NA</v>
          </cell>
          <cell r="H4042" t="str">
            <v>Merchant Unregulated</v>
          </cell>
        </row>
        <row r="4043">
          <cell r="D4043" t="str">
            <v>Alaska Village Electric Cooperative, Inc.</v>
          </cell>
          <cell r="E4043" t="str">
            <v>Wind</v>
          </cell>
          <cell r="G4043" t="str">
            <v>NA</v>
          </cell>
          <cell r="H4043" t="str">
            <v>Merchant Unregulated</v>
          </cell>
        </row>
        <row r="4044">
          <cell r="D4044" t="str">
            <v>Iberdrola, S.A.</v>
          </cell>
          <cell r="E4044" t="str">
            <v>Wind</v>
          </cell>
          <cell r="G4044">
            <v>5474</v>
          </cell>
          <cell r="H4044" t="str">
            <v>Merchant Unregulated</v>
          </cell>
        </row>
        <row r="4045">
          <cell r="D4045" t="str">
            <v>Hydro Power Incorporation</v>
          </cell>
          <cell r="E4045" t="str">
            <v>Water</v>
          </cell>
          <cell r="G4045" t="str">
            <v>NA</v>
          </cell>
          <cell r="H4045" t="str">
            <v>Merchant Unregulated</v>
          </cell>
        </row>
        <row r="4046">
          <cell r="D4046" t="str">
            <v>EDF Group</v>
          </cell>
          <cell r="E4046" t="str">
            <v>Wind</v>
          </cell>
          <cell r="G4046">
            <v>186473</v>
          </cell>
          <cell r="H4046" t="str">
            <v>Merchant Unregulated</v>
          </cell>
        </row>
        <row r="4047">
          <cell r="D4047" t="str">
            <v>Otter Tail Corporation</v>
          </cell>
          <cell r="E4047" t="str">
            <v>Coal</v>
          </cell>
          <cell r="G4047">
            <v>655939</v>
          </cell>
          <cell r="H4047" t="str">
            <v>Regulated</v>
          </cell>
        </row>
        <row r="4048">
          <cell r="D4048" t="str">
            <v>Otter Tail Corporation</v>
          </cell>
          <cell r="E4048" t="str">
            <v>Water</v>
          </cell>
          <cell r="G4048">
            <v>2585</v>
          </cell>
          <cell r="H4048" t="str">
            <v>Regulated</v>
          </cell>
        </row>
        <row r="4049">
          <cell r="D4049" t="str">
            <v>Otter Tail Corporation</v>
          </cell>
          <cell r="E4049" t="str">
            <v>Oil</v>
          </cell>
          <cell r="G4049" t="str">
            <v>NA</v>
          </cell>
          <cell r="H4049" t="str">
            <v>Regulated</v>
          </cell>
        </row>
        <row r="4050">
          <cell r="D4050" t="str">
            <v>Whirlpool Corporation</v>
          </cell>
          <cell r="E4050" t="str">
            <v>Oil</v>
          </cell>
          <cell r="G4050" t="str">
            <v>NA</v>
          </cell>
          <cell r="H4050" t="str">
            <v>Merchant Unregulated</v>
          </cell>
        </row>
        <row r="4051">
          <cell r="D4051" t="str">
            <v>United States Government</v>
          </cell>
          <cell r="E4051" t="str">
            <v>Water</v>
          </cell>
          <cell r="G4051">
            <v>1590705</v>
          </cell>
          <cell r="H4051" t="str">
            <v>Merchant Unregulated</v>
          </cell>
        </row>
        <row r="4052">
          <cell r="D4052" t="str">
            <v>United States Government</v>
          </cell>
          <cell r="E4052" t="str">
            <v>Water</v>
          </cell>
          <cell r="G4052">
            <v>2374148</v>
          </cell>
          <cell r="H4052" t="str">
            <v>Merchant Unregulated</v>
          </cell>
        </row>
        <row r="4053">
          <cell r="D4053" t="str">
            <v>Public Service Enterprise Group Incorporated</v>
          </cell>
          <cell r="E4053" t="str">
            <v>Nuclear</v>
          </cell>
          <cell r="G4053">
            <v>9551241</v>
          </cell>
          <cell r="H4053" t="str">
            <v>Merchant Unregulated</v>
          </cell>
        </row>
        <row r="4054">
          <cell r="D4054" t="str">
            <v>Navitas Energy, Inc.</v>
          </cell>
          <cell r="E4054" t="str">
            <v>Wind</v>
          </cell>
          <cell r="G4054" t="str">
            <v>NA</v>
          </cell>
          <cell r="H4054" t="str">
            <v>Merchant Unregulated</v>
          </cell>
        </row>
        <row r="4055">
          <cell r="D4055" t="str">
            <v>Gamesa Corporacion Tecnologica S.A.</v>
          </cell>
          <cell r="E4055" t="str">
            <v>Wind</v>
          </cell>
          <cell r="G4055" t="str">
            <v>NA</v>
          </cell>
          <cell r="H4055" t="str">
            <v>Merchant Unregulated</v>
          </cell>
        </row>
        <row r="4056">
          <cell r="D4056" t="str">
            <v>Enel S.p.A.</v>
          </cell>
          <cell r="E4056" t="str">
            <v>Wind</v>
          </cell>
          <cell r="G4056" t="str">
            <v>NA</v>
          </cell>
          <cell r="H4056" t="str">
            <v>Merchant Unregulated</v>
          </cell>
        </row>
        <row r="4057">
          <cell r="D4057" t="str">
            <v>GDF Suez SA</v>
          </cell>
          <cell r="E4057" t="str">
            <v>Gas</v>
          </cell>
          <cell r="G4057">
            <v>1246207</v>
          </cell>
          <cell r="H4057" t="str">
            <v>Merchant Unregulated</v>
          </cell>
        </row>
        <row r="4058">
          <cell r="D4058" t="str">
            <v>Rock-Tenn Co</v>
          </cell>
          <cell r="E4058" t="str">
            <v>Biomass</v>
          </cell>
          <cell r="G4058" t="str">
            <v>NA</v>
          </cell>
          <cell r="H4058" t="str">
            <v>Merchant Unregulated</v>
          </cell>
        </row>
        <row r="4059">
          <cell r="D4059" t="str">
            <v>Puget Holdings LLC</v>
          </cell>
          <cell r="E4059" t="str">
            <v>Wind</v>
          </cell>
          <cell r="G4059">
            <v>426355</v>
          </cell>
          <cell r="H4059" t="str">
            <v>Regulated</v>
          </cell>
        </row>
        <row r="4060">
          <cell r="D4060" t="str">
            <v>Hopkinton City of</v>
          </cell>
          <cell r="E4060" t="str">
            <v>Oil</v>
          </cell>
          <cell r="G4060" t="str">
            <v>NA</v>
          </cell>
          <cell r="H4060" t="str">
            <v>Regulated</v>
          </cell>
        </row>
        <row r="4061">
          <cell r="D4061" t="str">
            <v>Emera Incorporated</v>
          </cell>
          <cell r="E4061" t="str">
            <v>Water</v>
          </cell>
          <cell r="G4061" t="str">
            <v>NA</v>
          </cell>
          <cell r="H4061" t="str">
            <v>Merchant Unregulated</v>
          </cell>
        </row>
        <row r="4062">
          <cell r="D4062" t="str">
            <v>Algonquin Power &amp; Utilities Corp.</v>
          </cell>
          <cell r="E4062" t="str">
            <v>Water</v>
          </cell>
          <cell r="G4062" t="str">
            <v>NA</v>
          </cell>
          <cell r="H4062" t="str">
            <v>Merchant Unregulated</v>
          </cell>
        </row>
        <row r="4063">
          <cell r="D4063" t="str">
            <v>South Carolina Public Service Authority</v>
          </cell>
          <cell r="E4063" t="str">
            <v>Biomass</v>
          </cell>
          <cell r="G4063" t="str">
            <v>NA</v>
          </cell>
          <cell r="H4063" t="str">
            <v>Regulated</v>
          </cell>
        </row>
        <row r="4064">
          <cell r="D4064" t="str">
            <v>Utah Associated Mun Power Sys</v>
          </cell>
          <cell r="E4064" t="str">
            <v>Wind</v>
          </cell>
          <cell r="G4064">
            <v>51016</v>
          </cell>
          <cell r="H4064" t="str">
            <v>Merchant Unregulated</v>
          </cell>
        </row>
        <row r="4065">
          <cell r="D4065" t="str">
            <v>NextEra Energy, Inc.</v>
          </cell>
          <cell r="E4065" t="str">
            <v>Wind</v>
          </cell>
          <cell r="G4065">
            <v>1879028</v>
          </cell>
          <cell r="H4065" t="str">
            <v>Merchant Unregulated</v>
          </cell>
        </row>
        <row r="4066">
          <cell r="D4066" t="str">
            <v>Salt River Project</v>
          </cell>
          <cell r="E4066" t="str">
            <v>Water</v>
          </cell>
          <cell r="G4066">
            <v>84326</v>
          </cell>
          <cell r="H4066" t="str">
            <v>Merchant Unregulated</v>
          </cell>
        </row>
        <row r="4067">
          <cell r="D4067" t="str">
            <v>Innergex Renewable Energy Inc.</v>
          </cell>
          <cell r="E4067" t="str">
            <v>Water</v>
          </cell>
          <cell r="G4067" t="str">
            <v>NA</v>
          </cell>
          <cell r="H4067" t="str">
            <v>Merchant Unregulated</v>
          </cell>
        </row>
        <row r="4068">
          <cell r="D4068" t="str">
            <v>United Materials of Great Falls</v>
          </cell>
          <cell r="E4068" t="str">
            <v>Wind</v>
          </cell>
          <cell r="G4068" t="str">
            <v>NA</v>
          </cell>
          <cell r="H4068" t="str">
            <v>Merchant Unregulated</v>
          </cell>
        </row>
        <row r="4069">
          <cell r="D4069" t="str">
            <v>OGE Energy Corp.</v>
          </cell>
          <cell r="E4069" t="str">
            <v>Other Nonrenewable</v>
          </cell>
          <cell r="G4069">
            <v>330324</v>
          </cell>
          <cell r="H4069" t="str">
            <v>Regulated</v>
          </cell>
        </row>
        <row r="4070">
          <cell r="D4070" t="str">
            <v>OGE Energy Corp.</v>
          </cell>
          <cell r="E4070" t="str">
            <v>Gas</v>
          </cell>
          <cell r="G4070">
            <v>30317</v>
          </cell>
          <cell r="H4070" t="str">
            <v>Regulated</v>
          </cell>
        </row>
        <row r="4071">
          <cell r="D4071" t="str">
            <v>OGE Energy Corp.</v>
          </cell>
          <cell r="E4071" t="str">
            <v>Gas</v>
          </cell>
          <cell r="G4071">
            <v>713182</v>
          </cell>
          <cell r="H4071" t="str">
            <v>Regulated</v>
          </cell>
        </row>
        <row r="4072">
          <cell r="D4072" t="str">
            <v>Hospira Incorporated</v>
          </cell>
          <cell r="E4072" t="str">
            <v>Gas</v>
          </cell>
          <cell r="G4072" t="str">
            <v>NA</v>
          </cell>
          <cell r="H4072" t="str">
            <v>Merchant Unregulated</v>
          </cell>
        </row>
        <row r="4073">
          <cell r="D4073" t="str">
            <v>Entergy Corporation</v>
          </cell>
          <cell r="E4073" t="str">
            <v>Gas</v>
          </cell>
          <cell r="G4073">
            <v>100246</v>
          </cell>
          <cell r="H4073" t="str">
            <v>Regulated</v>
          </cell>
        </row>
        <row r="4074">
          <cell r="D4074" t="str">
            <v>Arkansas Electric Cooperative Corp.</v>
          </cell>
          <cell r="E4074" t="str">
            <v>Gas</v>
          </cell>
          <cell r="G4074">
            <v>716097</v>
          </cell>
          <cell r="H4074" t="str">
            <v>Merchant Unregulated</v>
          </cell>
        </row>
        <row r="4075">
          <cell r="D4075" t="str">
            <v>Exelon Corporation</v>
          </cell>
          <cell r="E4075" t="str">
            <v>Wind</v>
          </cell>
          <cell r="G4075" t="str">
            <v>NA</v>
          </cell>
          <cell r="H4075" t="str">
            <v>Merchant Unregulated</v>
          </cell>
        </row>
        <row r="4076">
          <cell r="D4076" t="str">
            <v>Ormat Industries Ltd.</v>
          </cell>
          <cell r="E4076" t="str">
            <v>Geothermal</v>
          </cell>
          <cell r="G4076" t="str">
            <v>NA</v>
          </cell>
          <cell r="H4076" t="str">
            <v>Merchant Unregulated</v>
          </cell>
        </row>
        <row r="4077">
          <cell r="D4077" t="str">
            <v>Ormat Technologies, Inc.</v>
          </cell>
          <cell r="E4077" t="str">
            <v>Geothermal</v>
          </cell>
          <cell r="G4077" t="str">
            <v>NA</v>
          </cell>
          <cell r="H4077" t="str">
            <v>Merchant Unregulated</v>
          </cell>
        </row>
        <row r="4078">
          <cell r="D4078" t="str">
            <v>Ormat Industries Ltd.</v>
          </cell>
          <cell r="E4078" t="str">
            <v>Geothermal</v>
          </cell>
          <cell r="G4078" t="str">
            <v>NA</v>
          </cell>
          <cell r="H4078" t="str">
            <v>Merchant Unregulated</v>
          </cell>
        </row>
        <row r="4079">
          <cell r="D4079" t="str">
            <v>Ormat Technologies, Inc.</v>
          </cell>
          <cell r="E4079" t="str">
            <v>Geothermal</v>
          </cell>
          <cell r="G4079" t="str">
            <v>NA</v>
          </cell>
          <cell r="H4079" t="str">
            <v>Merchant Unregulated</v>
          </cell>
        </row>
        <row r="4080">
          <cell r="D4080" t="str">
            <v>Terrebonne Parish Consolidated Government</v>
          </cell>
          <cell r="E4080" t="str">
            <v>Gas</v>
          </cell>
          <cell r="G4080" t="str">
            <v>NA</v>
          </cell>
          <cell r="H4080" t="str">
            <v>Regulated</v>
          </cell>
        </row>
        <row r="4081">
          <cell r="D4081" t="str">
            <v>Oxy Vinyls, LP</v>
          </cell>
          <cell r="E4081" t="str">
            <v>Gas</v>
          </cell>
          <cell r="G4081">
            <v>1869437</v>
          </cell>
          <cell r="H4081" t="str">
            <v>Merchant Unregulated</v>
          </cell>
        </row>
        <row r="4082">
          <cell r="D4082" t="str">
            <v>PowerSecure International Inc.</v>
          </cell>
          <cell r="E4082" t="str">
            <v>Biomass</v>
          </cell>
          <cell r="G4082" t="str">
            <v>NA</v>
          </cell>
          <cell r="H4082" t="str">
            <v>Merchant Unregulated</v>
          </cell>
        </row>
        <row r="4083">
          <cell r="D4083" t="str">
            <v>Houweling Nurseries Oxnard, Inc.</v>
          </cell>
          <cell r="E4083" t="str">
            <v>Gas</v>
          </cell>
          <cell r="G4083" t="str">
            <v>NA</v>
          </cell>
          <cell r="H4083" t="str">
            <v>Merchant Unregulated</v>
          </cell>
        </row>
        <row r="4084">
          <cell r="D4084" t="str">
            <v>Ameren Corporation</v>
          </cell>
          <cell r="E4084" t="str">
            <v>Oil</v>
          </cell>
          <cell r="G4084">
            <v>100</v>
          </cell>
          <cell r="H4084" t="str">
            <v>Regulated</v>
          </cell>
        </row>
        <row r="4085">
          <cell r="D4085" t="str">
            <v>Vineland City of - (NJ)</v>
          </cell>
          <cell r="E4085" t="str">
            <v>Gas</v>
          </cell>
          <cell r="G4085" t="str">
            <v>NA</v>
          </cell>
          <cell r="H4085" t="str">
            <v>Regulated</v>
          </cell>
        </row>
        <row r="4086">
          <cell r="D4086" t="str">
            <v>Tampa Dept of Sanitary Sewers</v>
          </cell>
          <cell r="E4086" t="str">
            <v>Biomass</v>
          </cell>
          <cell r="G4086" t="str">
            <v>NA</v>
          </cell>
          <cell r="H4086" t="str">
            <v>Merchant Unregulated</v>
          </cell>
        </row>
        <row r="4087">
          <cell r="D4087" t="str">
            <v>Terra Firma Capital Partners Ltd.</v>
          </cell>
          <cell r="E4087" t="str">
            <v>Wind</v>
          </cell>
          <cell r="G4087">
            <v>99392</v>
          </cell>
          <cell r="H4087" t="str">
            <v>Merchant Unregulated</v>
          </cell>
        </row>
        <row r="4088">
          <cell r="D4088" t="str">
            <v>Penobscot River Restoration Trust</v>
          </cell>
          <cell r="E4088" t="str">
            <v>Water</v>
          </cell>
          <cell r="G4088" t="str">
            <v>NA</v>
          </cell>
          <cell r="H4088" t="str">
            <v>Merchant Unregulated</v>
          </cell>
        </row>
        <row r="4089">
          <cell r="D4089" t="str">
            <v>General Electric Company</v>
          </cell>
          <cell r="E4089" t="str">
            <v>Solar</v>
          </cell>
          <cell r="G4089" t="str">
            <v>NA</v>
          </cell>
          <cell r="H4089" t="str">
            <v>Merchant Unregulated</v>
          </cell>
        </row>
        <row r="4090">
          <cell r="D4090" t="str">
            <v>DCO Energy LLC</v>
          </cell>
          <cell r="E4090" t="str">
            <v>Gas</v>
          </cell>
          <cell r="G4090" t="str">
            <v>NA</v>
          </cell>
          <cell r="H4090" t="str">
            <v>Merchant Unregulated</v>
          </cell>
        </row>
        <row r="4091">
          <cell r="D4091" t="str">
            <v>Marina Energy, LLC</v>
          </cell>
          <cell r="E4091" t="str">
            <v>Gas</v>
          </cell>
          <cell r="G4091" t="str">
            <v>NA</v>
          </cell>
          <cell r="H4091" t="str">
            <v>Merchant Unregulated</v>
          </cell>
        </row>
        <row r="4092">
          <cell r="D4092" t="str">
            <v>Public Service Enterprise Group Incorporated</v>
          </cell>
          <cell r="E4092" t="str">
            <v>Coal</v>
          </cell>
          <cell r="G4092">
            <v>835703</v>
          </cell>
          <cell r="H4092" t="str">
            <v>Merchant Unregulated</v>
          </cell>
        </row>
        <row r="4093">
          <cell r="D4093" t="str">
            <v>Boralex Inc.</v>
          </cell>
          <cell r="E4093" t="str">
            <v>Water</v>
          </cell>
          <cell r="G4093" t="str">
            <v>NA</v>
          </cell>
          <cell r="H4093" t="str">
            <v>Merchant Unregulated</v>
          </cell>
        </row>
        <row r="4094">
          <cell r="D4094" t="str">
            <v>El Paso Electric Company</v>
          </cell>
          <cell r="E4094" t="str">
            <v>Wind</v>
          </cell>
          <cell r="G4094" t="str">
            <v>NA</v>
          </cell>
          <cell r="H4094" t="str">
            <v>Regulated</v>
          </cell>
        </row>
        <row r="4095">
          <cell r="D4095" t="str">
            <v>Schwarz Partners LP</v>
          </cell>
          <cell r="E4095" t="str">
            <v>Gas</v>
          </cell>
          <cell r="G4095" t="str">
            <v>NA</v>
          </cell>
          <cell r="H4095" t="str">
            <v>Merchant Unregulated</v>
          </cell>
        </row>
        <row r="4096">
          <cell r="D4096" t="str">
            <v>Kraft Group, LLC</v>
          </cell>
          <cell r="E4096" t="str">
            <v>Gas</v>
          </cell>
          <cell r="G4096" t="str">
            <v>NA</v>
          </cell>
          <cell r="H4096" t="str">
            <v>Merchant Unregulated</v>
          </cell>
        </row>
        <row r="4097">
          <cell r="D4097" t="str">
            <v>Hughes Power &amp; Light Co</v>
          </cell>
          <cell r="E4097" t="str">
            <v>Oil</v>
          </cell>
          <cell r="G4097" t="str">
            <v>NA</v>
          </cell>
          <cell r="H4097" t="str">
            <v>Merchant Unregulated</v>
          </cell>
        </row>
        <row r="4098">
          <cell r="D4098" t="str">
            <v>Western Farmers Electric Cooperative Inc.</v>
          </cell>
          <cell r="E4098" t="str">
            <v>Coal</v>
          </cell>
          <cell r="G4098">
            <v>2541517</v>
          </cell>
          <cell r="H4098" t="str">
            <v>Merchant Unregulated</v>
          </cell>
        </row>
        <row r="4099">
          <cell r="D4099" t="str">
            <v>Hugoton City of</v>
          </cell>
          <cell r="E4099" t="str">
            <v>Oil</v>
          </cell>
          <cell r="G4099" t="str">
            <v>NA</v>
          </cell>
          <cell r="H4099" t="str">
            <v>Regulated</v>
          </cell>
        </row>
        <row r="4100">
          <cell r="D4100" t="str">
            <v>Hull Town of</v>
          </cell>
          <cell r="E4100" t="str">
            <v>Wind</v>
          </cell>
          <cell r="G4100" t="str">
            <v>NA</v>
          </cell>
          <cell r="H4100" t="str">
            <v>Regulated</v>
          </cell>
        </row>
        <row r="4101">
          <cell r="D4101" t="str">
            <v>PG&amp;E Corporation</v>
          </cell>
          <cell r="E4101" t="str">
            <v>Gas</v>
          </cell>
          <cell r="G4101">
            <v>415900</v>
          </cell>
          <cell r="H4101" t="str">
            <v>Regulated</v>
          </cell>
        </row>
        <row r="4102">
          <cell r="D4102" t="str">
            <v>United States Government</v>
          </cell>
          <cell r="E4102" t="str">
            <v>Water</v>
          </cell>
          <cell r="G4102">
            <v>1062677</v>
          </cell>
          <cell r="H4102" t="str">
            <v>Merchant Unregulated</v>
          </cell>
        </row>
        <row r="4103">
          <cell r="D4103" t="str">
            <v>UGI Corporation</v>
          </cell>
          <cell r="E4103" t="str">
            <v>Gas</v>
          </cell>
          <cell r="G4103" t="str">
            <v>NA</v>
          </cell>
          <cell r="H4103" t="str">
            <v>Merchant Unregulated</v>
          </cell>
        </row>
        <row r="4104">
          <cell r="D4104" t="str">
            <v>Berkshire Hathaway Inc.</v>
          </cell>
          <cell r="E4104" t="str">
            <v>Coal</v>
          </cell>
          <cell r="G4104">
            <v>6963172</v>
          </cell>
          <cell r="H4104" t="str">
            <v>Regulated</v>
          </cell>
        </row>
        <row r="4105">
          <cell r="D4105" t="str">
            <v>Utah Municipal Power Agency</v>
          </cell>
          <cell r="E4105" t="str">
            <v>Coal</v>
          </cell>
          <cell r="G4105">
            <v>186026</v>
          </cell>
          <cell r="H4105" t="str">
            <v>Regulated</v>
          </cell>
        </row>
        <row r="4106">
          <cell r="D4106" t="str">
            <v>Deseret Generation &amp; Transmission Cooperative</v>
          </cell>
          <cell r="E4106" t="str">
            <v>Coal</v>
          </cell>
          <cell r="G4106">
            <v>745922</v>
          </cell>
          <cell r="H4106" t="str">
            <v>Regulated</v>
          </cell>
        </row>
        <row r="4107">
          <cell r="D4107" t="str">
            <v>Utah Associated Mun Power Sys</v>
          </cell>
          <cell r="E4107" t="str">
            <v>Coal</v>
          </cell>
          <cell r="G4107">
            <v>433146</v>
          </cell>
          <cell r="H4107" t="str">
            <v>Regulated</v>
          </cell>
        </row>
        <row r="4108">
          <cell r="D4108" t="str">
            <v>Provo City Corporation</v>
          </cell>
          <cell r="E4108" t="str">
            <v>Coal</v>
          </cell>
          <cell r="G4108">
            <v>0</v>
          </cell>
          <cell r="H4108" t="str">
            <v>Regulated</v>
          </cell>
        </row>
        <row r="4109">
          <cell r="D4109" t="str">
            <v>MidAmerican Energy Holdings Company</v>
          </cell>
          <cell r="E4109" t="str">
            <v>Coal</v>
          </cell>
          <cell r="G4109">
            <v>790606</v>
          </cell>
          <cell r="H4109" t="str">
            <v>Regulated</v>
          </cell>
        </row>
        <row r="4110">
          <cell r="D4110" t="str">
            <v>Hunterdon Cogeneration LP</v>
          </cell>
          <cell r="E4110" t="str">
            <v>Gas</v>
          </cell>
          <cell r="G4110" t="str">
            <v>NA</v>
          </cell>
          <cell r="H4110" t="str">
            <v>Merchant Unregulated</v>
          </cell>
        </row>
        <row r="4111">
          <cell r="D4111" t="str">
            <v>NRG Energy, Inc.</v>
          </cell>
          <cell r="E4111" t="str">
            <v>Oil</v>
          </cell>
          <cell r="G4111" t="str">
            <v>NA</v>
          </cell>
          <cell r="H4111" t="str">
            <v>Merchant Unregulated</v>
          </cell>
        </row>
        <row r="4112">
          <cell r="D4112" t="str">
            <v>NRG Energy, Inc.</v>
          </cell>
          <cell r="E4112" t="str">
            <v>Gas</v>
          </cell>
          <cell r="G4112" t="str">
            <v>NA</v>
          </cell>
          <cell r="H4112" t="str">
            <v>Merchant Unregulated</v>
          </cell>
        </row>
        <row r="4113">
          <cell r="D4113" t="str">
            <v>North Carolina Municipal Power Agency Number 1</v>
          </cell>
          <cell r="E4113" t="str">
            <v>Oil</v>
          </cell>
          <cell r="G4113" t="str">
            <v>NA</v>
          </cell>
          <cell r="H4113" t="str">
            <v>Regulated</v>
          </cell>
        </row>
        <row r="4114">
          <cell r="D4114" t="str">
            <v>Berkshire Hathaway Inc.</v>
          </cell>
          <cell r="E4114" t="str">
            <v>Coal</v>
          </cell>
          <cell r="G4114">
            <v>6072008</v>
          </cell>
          <cell r="H4114" t="str">
            <v>Regulated</v>
          </cell>
        </row>
        <row r="4115">
          <cell r="D4115" t="str">
            <v>MidAmerican Energy Holdings Company</v>
          </cell>
          <cell r="E4115" t="str">
            <v>Coal</v>
          </cell>
          <cell r="G4115">
            <v>689693</v>
          </cell>
          <cell r="H4115" t="str">
            <v>Regulated</v>
          </cell>
        </row>
        <row r="4116">
          <cell r="D4116" t="str">
            <v>AES Corporation</v>
          </cell>
          <cell r="E4116" t="str">
            <v>Gas</v>
          </cell>
          <cell r="G4116">
            <v>1167621</v>
          </cell>
          <cell r="H4116" t="str">
            <v>Merchant Unregulated</v>
          </cell>
        </row>
        <row r="4117">
          <cell r="D4117" t="str">
            <v>Covanta Holding Corporation</v>
          </cell>
          <cell r="E4117" t="str">
            <v>Biomass</v>
          </cell>
          <cell r="G4117" t="str">
            <v>NA</v>
          </cell>
          <cell r="H4117" t="str">
            <v>Merchant Unregulated</v>
          </cell>
        </row>
        <row r="4118">
          <cell r="D4118" t="str">
            <v>NorthWestern Corporation</v>
          </cell>
          <cell r="E4118" t="str">
            <v>Gas</v>
          </cell>
          <cell r="G4118">
            <v>1986</v>
          </cell>
          <cell r="H4118" t="str">
            <v>Regulated</v>
          </cell>
        </row>
        <row r="4119">
          <cell r="D4119" t="str">
            <v>PG&amp;E Corporation</v>
          </cell>
          <cell r="E4119" t="str">
            <v>Solar</v>
          </cell>
          <cell r="G4119">
            <v>20894</v>
          </cell>
          <cell r="H4119" t="str">
            <v>Regulated</v>
          </cell>
        </row>
        <row r="4120">
          <cell r="D4120" t="str">
            <v>Hurricane City of</v>
          </cell>
          <cell r="E4120" t="str">
            <v>Gas</v>
          </cell>
          <cell r="G4120" t="str">
            <v>NA</v>
          </cell>
          <cell r="H4120" t="str">
            <v>Merchant Unregulated</v>
          </cell>
        </row>
        <row r="4121">
          <cell r="D4121" t="str">
            <v>Washington City of UT</v>
          </cell>
          <cell r="E4121" t="str">
            <v>Gas</v>
          </cell>
          <cell r="G4121" t="str">
            <v>NA</v>
          </cell>
          <cell r="H4121" t="str">
            <v>Merchant Unregulated</v>
          </cell>
        </row>
        <row r="4122">
          <cell r="D4122" t="str">
            <v>Hurricane City of</v>
          </cell>
          <cell r="E4122" t="str">
            <v>Oil</v>
          </cell>
          <cell r="G4122" t="str">
            <v>NA</v>
          </cell>
          <cell r="H4122" t="str">
            <v>Merchant Unregulated</v>
          </cell>
        </row>
        <row r="4123">
          <cell r="D4123" t="str">
            <v>Alaska Village Electric Cooperative, Inc.</v>
          </cell>
          <cell r="E4123" t="str">
            <v>Oil</v>
          </cell>
          <cell r="G4123" t="str">
            <v>NA</v>
          </cell>
          <cell r="H4123" t="str">
            <v>Merchant Unregulated</v>
          </cell>
        </row>
        <row r="4124">
          <cell r="D4124" t="str">
            <v>Hutchinson Utilities Commission</v>
          </cell>
          <cell r="E4124" t="str">
            <v>Gas</v>
          </cell>
          <cell r="G4124" t="str">
            <v>NA</v>
          </cell>
          <cell r="H4124" t="str">
            <v>Regulated</v>
          </cell>
        </row>
        <row r="4125">
          <cell r="D4125" t="str">
            <v>Hutchinson Utilities Commission</v>
          </cell>
          <cell r="E4125" t="str">
            <v>Gas</v>
          </cell>
          <cell r="G4125" t="str">
            <v>NA</v>
          </cell>
          <cell r="H4125" t="str">
            <v>Regulated</v>
          </cell>
        </row>
        <row r="4126">
          <cell r="D4126" t="str">
            <v>Hutchinson Utilities Commission</v>
          </cell>
          <cell r="E4126" t="str">
            <v>Gas</v>
          </cell>
          <cell r="G4126" t="str">
            <v>NA</v>
          </cell>
          <cell r="H4126" t="str">
            <v>Regulated</v>
          </cell>
        </row>
        <row r="4127">
          <cell r="D4127" t="str">
            <v>Westar Energy, Inc.</v>
          </cell>
          <cell r="E4127" t="str">
            <v>Gas</v>
          </cell>
          <cell r="G4127">
            <v>56291</v>
          </cell>
          <cell r="H4127" t="str">
            <v>Regulated</v>
          </cell>
        </row>
        <row r="4128">
          <cell r="D4128" t="str">
            <v>EIF Management, LLC</v>
          </cell>
          <cell r="E4128" t="str">
            <v>Water</v>
          </cell>
          <cell r="G4128" t="str">
            <v>NA</v>
          </cell>
          <cell r="H4128" t="str">
            <v>Merchant Unregulated</v>
          </cell>
        </row>
        <row r="4129">
          <cell r="D4129" t="str">
            <v>Westar Energy, Inc.</v>
          </cell>
          <cell r="E4129" t="str">
            <v>Gas</v>
          </cell>
          <cell r="G4129">
            <v>872</v>
          </cell>
          <cell r="H4129" t="str">
            <v>Regulated</v>
          </cell>
        </row>
        <row r="4130">
          <cell r="D4130" t="str">
            <v>Westar Energy, Inc.</v>
          </cell>
          <cell r="E4130" t="str">
            <v>Oil</v>
          </cell>
          <cell r="G4130">
            <v>17</v>
          </cell>
          <cell r="H4130" t="str">
            <v>Regulated</v>
          </cell>
        </row>
        <row r="4131">
          <cell r="D4131" t="str">
            <v>Hutchinson Utilities Commission</v>
          </cell>
          <cell r="E4131" t="str">
            <v>Gas</v>
          </cell>
          <cell r="G4131" t="str">
            <v>NA</v>
          </cell>
          <cell r="H4131" t="str">
            <v>Regulated</v>
          </cell>
        </row>
        <row r="4132">
          <cell r="D4132" t="str">
            <v>Hutchinson Utilities Commission</v>
          </cell>
          <cell r="E4132" t="str">
            <v>Gas</v>
          </cell>
          <cell r="G4132" t="str">
            <v>NA</v>
          </cell>
          <cell r="H4132" t="str">
            <v>Regulated</v>
          </cell>
        </row>
        <row r="4133">
          <cell r="D4133" t="str">
            <v>Hutzel Hospital</v>
          </cell>
          <cell r="E4133" t="str">
            <v>Oil</v>
          </cell>
          <cell r="G4133" t="str">
            <v>NA</v>
          </cell>
          <cell r="H4133" t="str">
            <v>Merchant Unregulated</v>
          </cell>
        </row>
        <row r="4134">
          <cell r="D4134" t="str">
            <v>Hyannis Country Garden, Inc</v>
          </cell>
          <cell r="E4134" t="str">
            <v>Wind</v>
          </cell>
          <cell r="G4134" t="str">
            <v>NA</v>
          </cell>
          <cell r="H4134" t="str">
            <v>Merchant Unregulated</v>
          </cell>
        </row>
        <row r="4135">
          <cell r="D4135" t="str">
            <v>Alaska Power &amp; Telephone Co.</v>
          </cell>
          <cell r="E4135" t="str">
            <v>Oil</v>
          </cell>
          <cell r="G4135" t="str">
            <v>NA</v>
          </cell>
          <cell r="H4135" t="str">
            <v>Merchant Unregulated</v>
          </cell>
        </row>
        <row r="4136">
          <cell r="D4136" t="str">
            <v>Alaska Energy &amp; Resources Company</v>
          </cell>
          <cell r="E4136" t="str">
            <v>Oil</v>
          </cell>
          <cell r="G4136" t="str">
            <v>NA</v>
          </cell>
          <cell r="H4136" t="str">
            <v>Merchant Unregulated</v>
          </cell>
        </row>
        <row r="4137">
          <cell r="D4137" t="str">
            <v>Pinnacle West Capital Corporation</v>
          </cell>
          <cell r="E4137" t="str">
            <v>Solar</v>
          </cell>
          <cell r="G4137">
            <v>39252</v>
          </cell>
          <cell r="H4137" t="str">
            <v>Regulated</v>
          </cell>
        </row>
        <row r="4138">
          <cell r="D4138" t="str">
            <v>Brookfield Renewable Energy Partners L.P.</v>
          </cell>
          <cell r="E4138" t="str">
            <v>Water</v>
          </cell>
          <cell r="G4138" t="str">
            <v>NA</v>
          </cell>
          <cell r="H4138" t="str">
            <v>Merchant Unregulated</v>
          </cell>
        </row>
        <row r="4139">
          <cell r="D4139" t="str">
            <v>Brookfield Asset Management Inc.</v>
          </cell>
          <cell r="E4139" t="str">
            <v>Water</v>
          </cell>
          <cell r="G4139" t="str">
            <v>NA</v>
          </cell>
          <cell r="H4139" t="str">
            <v>Merchant Unregulated</v>
          </cell>
        </row>
        <row r="4140">
          <cell r="D4140" t="str">
            <v>Casella Waste Systems, Inc.</v>
          </cell>
          <cell r="E4140" t="str">
            <v>Biomass</v>
          </cell>
          <cell r="G4140" t="str">
            <v>NA</v>
          </cell>
          <cell r="H4140" t="str">
            <v>Merchant Unregulated</v>
          </cell>
        </row>
        <row r="4141">
          <cell r="D4141" t="str">
            <v>Hyrum City Corp</v>
          </cell>
          <cell r="E4141" t="str">
            <v>Water</v>
          </cell>
          <cell r="G4141" t="str">
            <v>NA</v>
          </cell>
          <cell r="H4141" t="str">
            <v>Regulated</v>
          </cell>
        </row>
        <row r="4142">
          <cell r="D4142" t="str">
            <v>Covanta Holding Corporation</v>
          </cell>
          <cell r="E4142" t="str">
            <v>Biomass</v>
          </cell>
          <cell r="G4142">
            <v>579250</v>
          </cell>
          <cell r="H4142" t="str">
            <v>Merchant Unregulated</v>
          </cell>
        </row>
        <row r="4143">
          <cell r="D4143" t="str">
            <v>Enpower Corp.</v>
          </cell>
          <cell r="E4143" t="str">
            <v>Biomass</v>
          </cell>
          <cell r="G4143" t="str">
            <v>NA</v>
          </cell>
          <cell r="H4143" t="str">
            <v>Merchant Unregulated</v>
          </cell>
        </row>
        <row r="4144">
          <cell r="D4144" t="str">
            <v>EIF Management, LLC</v>
          </cell>
          <cell r="E4144" t="str">
            <v>Biomass</v>
          </cell>
          <cell r="G4144" t="str">
            <v>NA</v>
          </cell>
          <cell r="H4144" t="str">
            <v>Merchant Unregulated</v>
          </cell>
        </row>
        <row r="4145">
          <cell r="D4145" t="str">
            <v>Enpower Corp.</v>
          </cell>
          <cell r="E4145" t="str">
            <v>Biomass</v>
          </cell>
          <cell r="G4145" t="str">
            <v>NA</v>
          </cell>
          <cell r="H4145" t="str">
            <v>Merchant Unregulated</v>
          </cell>
        </row>
        <row r="4146">
          <cell r="D4146" t="str">
            <v>EIF Management, LLC</v>
          </cell>
          <cell r="E4146" t="str">
            <v>Biomass</v>
          </cell>
          <cell r="G4146" t="str">
            <v>NA</v>
          </cell>
          <cell r="H4146" t="str">
            <v>Merchant Unregulated</v>
          </cell>
        </row>
        <row r="4147">
          <cell r="D4147" t="str">
            <v>Empire District Electric Company</v>
          </cell>
          <cell r="E4147" t="str">
            <v>Coal</v>
          </cell>
          <cell r="G4147">
            <v>627651</v>
          </cell>
          <cell r="H4147" t="str">
            <v>Regulated</v>
          </cell>
        </row>
        <row r="4148">
          <cell r="D4148" t="str">
            <v>Great Plains Energy Inc.</v>
          </cell>
          <cell r="E4148" t="str">
            <v>Coal</v>
          </cell>
          <cell r="G4148">
            <v>941476</v>
          </cell>
          <cell r="H4148" t="str">
            <v>Regulated</v>
          </cell>
        </row>
        <row r="4149">
          <cell r="D4149" t="str">
            <v>Great Plains Energy Inc.</v>
          </cell>
          <cell r="E4149" t="str">
            <v>Coal</v>
          </cell>
          <cell r="G4149">
            <v>3661293</v>
          </cell>
          <cell r="H4149" t="str">
            <v>Regulated</v>
          </cell>
        </row>
        <row r="4150">
          <cell r="D4150" t="str">
            <v>Kansas Electric Power Cooperative, Inc.</v>
          </cell>
          <cell r="E4150" t="str">
            <v>Coal</v>
          </cell>
          <cell r="G4150">
            <v>232932</v>
          </cell>
          <cell r="H4150" t="str">
            <v>Regulated</v>
          </cell>
        </row>
        <row r="4151">
          <cell r="D4151" t="str">
            <v>Empire District Electric Company</v>
          </cell>
          <cell r="E4151" t="str">
            <v>Coal</v>
          </cell>
          <cell r="G4151">
            <v>791844</v>
          </cell>
          <cell r="H4151" t="str">
            <v>Regulated</v>
          </cell>
        </row>
        <row r="4152">
          <cell r="D4152" t="str">
            <v>Great Plains Energy Inc.</v>
          </cell>
          <cell r="E4152" t="str">
            <v>Coal</v>
          </cell>
          <cell r="G4152">
            <v>1187765</v>
          </cell>
          <cell r="H4152" t="str">
            <v>Regulated</v>
          </cell>
        </row>
        <row r="4153">
          <cell r="D4153" t="str">
            <v>Missouri Joint Municipal Electric Utility Commission</v>
          </cell>
          <cell r="E4153" t="str">
            <v>Coal</v>
          </cell>
          <cell r="G4153">
            <v>776007</v>
          </cell>
          <cell r="H4153" t="str">
            <v>Regulated</v>
          </cell>
        </row>
        <row r="4154">
          <cell r="D4154" t="str">
            <v>Great Plains Energy Inc.</v>
          </cell>
          <cell r="E4154" t="str">
            <v>Coal</v>
          </cell>
          <cell r="G4154">
            <v>3610140</v>
          </cell>
          <cell r="H4154" t="str">
            <v>Regulated</v>
          </cell>
        </row>
        <row r="4155">
          <cell r="D4155" t="str">
            <v>Rochester Public Utilities</v>
          </cell>
          <cell r="E4155" t="str">
            <v>Oil</v>
          </cell>
          <cell r="G4155" t="str">
            <v>NA</v>
          </cell>
          <cell r="H4155" t="str">
            <v>Regulated</v>
          </cell>
        </row>
        <row r="4156">
          <cell r="D4156" t="str">
            <v>United States Government</v>
          </cell>
          <cell r="E4156" t="str">
            <v>Water</v>
          </cell>
          <cell r="G4156">
            <v>1810441</v>
          </cell>
          <cell r="H4156" t="str">
            <v>Merchant Unregulated</v>
          </cell>
        </row>
        <row r="4157">
          <cell r="D4157" t="str">
            <v>Idaho Falls City of</v>
          </cell>
          <cell r="E4157" t="str">
            <v>Water</v>
          </cell>
          <cell r="G4157" t="str">
            <v>NA</v>
          </cell>
          <cell r="H4157" t="str">
            <v>Regulated</v>
          </cell>
        </row>
        <row r="4158">
          <cell r="D4158" t="str">
            <v>Idaho Falls City of</v>
          </cell>
          <cell r="E4158" t="str">
            <v>Water</v>
          </cell>
          <cell r="G4158" t="str">
            <v>NA</v>
          </cell>
          <cell r="H4158" t="str">
            <v>Regulated</v>
          </cell>
        </row>
        <row r="4159">
          <cell r="D4159" t="str">
            <v>Idaho Falls City of</v>
          </cell>
          <cell r="E4159" t="str">
            <v>Water</v>
          </cell>
          <cell r="G4159" t="str">
            <v>NA</v>
          </cell>
          <cell r="H4159" t="str">
            <v>Regulated</v>
          </cell>
        </row>
        <row r="4160">
          <cell r="D4160" t="str">
            <v>Potlatch Corporation</v>
          </cell>
          <cell r="E4160" t="str">
            <v>Biomass</v>
          </cell>
          <cell r="G4160">
            <v>421558</v>
          </cell>
          <cell r="H4160" t="str">
            <v>Merchant Unregulated</v>
          </cell>
        </row>
        <row r="4161">
          <cell r="D4161" t="str">
            <v>Loveland City of</v>
          </cell>
          <cell r="E4161" t="str">
            <v>Water</v>
          </cell>
          <cell r="G4161" t="str">
            <v>NA</v>
          </cell>
          <cell r="H4161" t="str">
            <v>Regulated</v>
          </cell>
        </row>
        <row r="4162">
          <cell r="D4162" t="str">
            <v>PPL Corporation</v>
          </cell>
          <cell r="E4162" t="str">
            <v>Biomass</v>
          </cell>
          <cell r="G4162" t="str">
            <v>NA</v>
          </cell>
          <cell r="H4162" t="str">
            <v>Merchant Unregulated</v>
          </cell>
        </row>
        <row r="4163">
          <cell r="D4163" t="str">
            <v>Igiugig Electric Company</v>
          </cell>
          <cell r="E4163" t="str">
            <v>Oil</v>
          </cell>
          <cell r="G4163" t="str">
            <v>NA</v>
          </cell>
          <cell r="H4163" t="str">
            <v>Regulated</v>
          </cell>
        </row>
        <row r="4164">
          <cell r="D4164" t="str">
            <v>Williams Companies, Inc.</v>
          </cell>
          <cell r="E4164" t="str">
            <v>Other Nonrenewable</v>
          </cell>
          <cell r="G4164" t="str">
            <v>NA</v>
          </cell>
          <cell r="H4164" t="str">
            <v>Merchant Unregulated</v>
          </cell>
        </row>
        <row r="4165">
          <cell r="D4165" t="str">
            <v>Illinois Institute of Technology</v>
          </cell>
          <cell r="E4165" t="str">
            <v>Gas</v>
          </cell>
          <cell r="G4165" t="str">
            <v>NA</v>
          </cell>
          <cell r="H4165" t="str">
            <v>Merchant Unregulated</v>
          </cell>
        </row>
        <row r="4166">
          <cell r="D4166" t="str">
            <v>Inter IKEA Systems B.V.</v>
          </cell>
          <cell r="E4166" t="str">
            <v>Solar</v>
          </cell>
          <cell r="G4166" t="str">
            <v>NA</v>
          </cell>
          <cell r="H4166" t="str">
            <v>Merchant Unregulated</v>
          </cell>
        </row>
        <row r="4167">
          <cell r="D4167" t="str">
            <v>Inter IKEA Systems B.V.</v>
          </cell>
          <cell r="E4167" t="str">
            <v>Solar</v>
          </cell>
          <cell r="G4167" t="str">
            <v>NA</v>
          </cell>
          <cell r="H4167" t="str">
            <v>Merchant Unregulated</v>
          </cell>
        </row>
        <row r="4168">
          <cell r="D4168" t="str">
            <v>Inter IKEA Systems B.V.</v>
          </cell>
          <cell r="E4168" t="str">
            <v>Solar</v>
          </cell>
          <cell r="G4168" t="str">
            <v>NA</v>
          </cell>
          <cell r="H4168" t="str">
            <v>Merchant Unregulated</v>
          </cell>
        </row>
        <row r="4169">
          <cell r="D4169" t="str">
            <v>Inter IKEA Systems B.V.</v>
          </cell>
          <cell r="E4169" t="str">
            <v>Solar</v>
          </cell>
          <cell r="G4169" t="str">
            <v>NA</v>
          </cell>
          <cell r="H4169" t="str">
            <v>Merchant Unregulated</v>
          </cell>
        </row>
        <row r="4170">
          <cell r="D4170" t="str">
            <v>Inter IKEA Systems B.V.</v>
          </cell>
          <cell r="E4170" t="str">
            <v>Solar</v>
          </cell>
          <cell r="G4170" t="str">
            <v>NA</v>
          </cell>
          <cell r="H4170" t="str">
            <v>Merchant Unregulated</v>
          </cell>
        </row>
        <row r="4171">
          <cell r="D4171" t="str">
            <v>Inter IKEA Systems B.V.</v>
          </cell>
          <cell r="E4171" t="str">
            <v>Solar</v>
          </cell>
          <cell r="G4171" t="str">
            <v>NA</v>
          </cell>
          <cell r="H4171" t="str">
            <v>Merchant Unregulated</v>
          </cell>
        </row>
        <row r="4172">
          <cell r="D4172" t="str">
            <v>Illinois Municipal Electric Agency</v>
          </cell>
          <cell r="E4172" t="str">
            <v>Oil</v>
          </cell>
          <cell r="G4172" t="str">
            <v>NA</v>
          </cell>
          <cell r="H4172" t="str">
            <v>Regulated</v>
          </cell>
        </row>
        <row r="4173">
          <cell r="D4173" t="str">
            <v>Illinois Municipal Electric Agency</v>
          </cell>
          <cell r="E4173" t="str">
            <v>Oil</v>
          </cell>
          <cell r="G4173" t="str">
            <v>NA</v>
          </cell>
          <cell r="H4173" t="str">
            <v>Regulated</v>
          </cell>
        </row>
        <row r="4174">
          <cell r="D4174" t="str">
            <v>Illinois Municipal Electric Agency</v>
          </cell>
          <cell r="E4174" t="str">
            <v>Oil</v>
          </cell>
          <cell r="G4174" t="str">
            <v>NA</v>
          </cell>
          <cell r="H4174" t="str">
            <v>Regulated</v>
          </cell>
        </row>
        <row r="4175">
          <cell r="D4175" t="str">
            <v>SunPeak Solar, LLC</v>
          </cell>
          <cell r="E4175" t="str">
            <v>Solar</v>
          </cell>
          <cell r="G4175" t="str">
            <v>NA</v>
          </cell>
          <cell r="H4175" t="str">
            <v>Merchant Unregulated</v>
          </cell>
        </row>
        <row r="4176">
          <cell r="D4176" t="str">
            <v>Kern County Water Agency</v>
          </cell>
          <cell r="E4176" t="str">
            <v>Solar</v>
          </cell>
          <cell r="G4176" t="str">
            <v>NA</v>
          </cell>
          <cell r="H4176" t="str">
            <v>Merchant Unregulated</v>
          </cell>
        </row>
        <row r="4177">
          <cell r="D4177" t="str">
            <v>E.ON SE</v>
          </cell>
          <cell r="E4177" t="str">
            <v>Wind</v>
          </cell>
          <cell r="G4177">
            <v>476472</v>
          </cell>
          <cell r="H4177" t="str">
            <v>Merchant Unregulated</v>
          </cell>
        </row>
        <row r="4178">
          <cell r="D4178" t="str">
            <v>Indeck Energy Services, Inc.</v>
          </cell>
          <cell r="E4178" t="str">
            <v>Gas</v>
          </cell>
          <cell r="G4178" t="str">
            <v>NA</v>
          </cell>
          <cell r="H4178" t="str">
            <v>Merchant Unregulated</v>
          </cell>
        </row>
        <row r="4179">
          <cell r="D4179" t="str">
            <v>Covanta Holding Corporation</v>
          </cell>
          <cell r="E4179" t="str">
            <v>Biomass</v>
          </cell>
          <cell r="G4179">
            <v>45017</v>
          </cell>
          <cell r="H4179" t="str">
            <v>Merchant Unregulated</v>
          </cell>
        </row>
        <row r="4180">
          <cell r="D4180" t="str">
            <v>Indeck Energy Services, Inc.</v>
          </cell>
          <cell r="E4180" t="str">
            <v>Other Nonrenewable</v>
          </cell>
          <cell r="G4180" t="str">
            <v>NA</v>
          </cell>
          <cell r="H4180" t="str">
            <v>Merchant Unregulated</v>
          </cell>
        </row>
        <row r="4181">
          <cell r="D4181" t="str">
            <v>Indeck Energy Services, Inc.</v>
          </cell>
          <cell r="E4181" t="str">
            <v>Gas</v>
          </cell>
          <cell r="G4181" t="str">
            <v>NA</v>
          </cell>
          <cell r="H4181" t="str">
            <v>Merchant Unregulated</v>
          </cell>
        </row>
        <row r="4182">
          <cell r="D4182" t="str">
            <v>Indeck Energy Services, Inc.</v>
          </cell>
          <cell r="E4182" t="str">
            <v>Gas</v>
          </cell>
          <cell r="G4182" t="str">
            <v>NA</v>
          </cell>
          <cell r="H4182" t="str">
            <v>Merchant Unregulated</v>
          </cell>
        </row>
        <row r="4183">
          <cell r="D4183" t="str">
            <v>Covanta Holding Corporation</v>
          </cell>
          <cell r="E4183" t="str">
            <v>Biomass</v>
          </cell>
          <cell r="G4183">
            <v>107923</v>
          </cell>
          <cell r="H4183" t="str">
            <v>Merchant Unregulated</v>
          </cell>
        </row>
        <row r="4184">
          <cell r="D4184" t="str">
            <v>Indeck Energy Services, Inc.</v>
          </cell>
          <cell r="E4184" t="str">
            <v>Gas</v>
          </cell>
          <cell r="G4184" t="str">
            <v>NA</v>
          </cell>
          <cell r="H4184" t="str">
            <v>Merchant Unregulated</v>
          </cell>
        </row>
        <row r="4185">
          <cell r="D4185" t="str">
            <v>Entergy Corporation</v>
          </cell>
          <cell r="E4185" t="str">
            <v>Coal</v>
          </cell>
          <cell r="G4185">
            <v>1634900</v>
          </cell>
          <cell r="H4185" t="str">
            <v>Regulated</v>
          </cell>
        </row>
        <row r="4186">
          <cell r="D4186" t="str">
            <v>Arkansas Electric Cooperative Corp.</v>
          </cell>
          <cell r="E4186" t="str">
            <v>Coal</v>
          </cell>
          <cell r="G4186">
            <v>3647006</v>
          </cell>
          <cell r="H4186" t="str">
            <v>Regulated</v>
          </cell>
        </row>
        <row r="4187">
          <cell r="D4187" t="str">
            <v>Conway Corporation</v>
          </cell>
          <cell r="E4187" t="str">
            <v>Coal</v>
          </cell>
          <cell r="G4187">
            <v>208401</v>
          </cell>
          <cell r="H4187" t="str">
            <v>Regulated</v>
          </cell>
        </row>
        <row r="4188">
          <cell r="D4188" t="str">
            <v>West Memphis City of</v>
          </cell>
          <cell r="E4188" t="str">
            <v>Coal</v>
          </cell>
          <cell r="G4188">
            <v>104198</v>
          </cell>
          <cell r="H4188" t="str">
            <v>Regulated</v>
          </cell>
        </row>
        <row r="4189">
          <cell r="D4189" t="str">
            <v>East Texas Electric Co-op, Inc.</v>
          </cell>
          <cell r="E4189" t="str">
            <v>Coal</v>
          </cell>
          <cell r="G4189">
            <v>370952</v>
          </cell>
          <cell r="H4189" t="str">
            <v>Regulated</v>
          </cell>
        </row>
        <row r="4190">
          <cell r="D4190" t="str">
            <v>Entergy Corporation</v>
          </cell>
          <cell r="E4190" t="str">
            <v>Coal</v>
          </cell>
          <cell r="G4190">
            <v>2605005</v>
          </cell>
          <cell r="H4190" t="str">
            <v>Regulated</v>
          </cell>
        </row>
        <row r="4191">
          <cell r="D4191" t="str">
            <v>Entergy Corporation</v>
          </cell>
          <cell r="E4191" t="str">
            <v>Coal</v>
          </cell>
          <cell r="G4191">
            <v>753368</v>
          </cell>
          <cell r="H4191" t="str">
            <v>Regulated</v>
          </cell>
        </row>
        <row r="4192">
          <cell r="D4192" t="str">
            <v>Osceola City of - AR</v>
          </cell>
          <cell r="E4192" t="str">
            <v>Coal</v>
          </cell>
          <cell r="G4192">
            <v>52101</v>
          </cell>
          <cell r="H4192" t="str">
            <v>Regulated</v>
          </cell>
        </row>
        <row r="4193">
          <cell r="D4193" t="str">
            <v>Jonesboro City of (AR)</v>
          </cell>
          <cell r="E4193" t="str">
            <v>Coal</v>
          </cell>
          <cell r="G4193">
            <v>1044085</v>
          </cell>
          <cell r="H4193" t="str">
            <v>Regulated</v>
          </cell>
        </row>
        <row r="4194">
          <cell r="D4194" t="str">
            <v>Independence City of IA</v>
          </cell>
          <cell r="E4194" t="str">
            <v>Oil</v>
          </cell>
          <cell r="G4194" t="str">
            <v>NA</v>
          </cell>
          <cell r="H4194" t="str">
            <v>Regulated</v>
          </cell>
        </row>
        <row r="4195">
          <cell r="D4195" t="str">
            <v>Dynegy Inc.</v>
          </cell>
          <cell r="E4195" t="str">
            <v>Gas</v>
          </cell>
          <cell r="G4195">
            <v>5462397</v>
          </cell>
          <cell r="H4195" t="str">
            <v>Merchant Unregulated</v>
          </cell>
        </row>
        <row r="4196">
          <cell r="D4196" t="str">
            <v>Homer Electric Association, Inc.</v>
          </cell>
          <cell r="E4196" t="str">
            <v>Gas</v>
          </cell>
          <cell r="G4196" t="str">
            <v>NA</v>
          </cell>
          <cell r="H4196" t="str">
            <v>Merchant Unregulated</v>
          </cell>
        </row>
        <row r="4197">
          <cell r="D4197" t="str">
            <v>Indian Falls Hydro Incorporation</v>
          </cell>
          <cell r="E4197" t="str">
            <v>Water</v>
          </cell>
          <cell r="G4197" t="str">
            <v>NA</v>
          </cell>
          <cell r="H4197" t="str">
            <v>Merchant Unregulated</v>
          </cell>
        </row>
        <row r="4198">
          <cell r="D4198" t="str">
            <v>NextEra Energy, Inc.</v>
          </cell>
          <cell r="E4198" t="str">
            <v>Wind</v>
          </cell>
          <cell r="G4198" t="str">
            <v>NA</v>
          </cell>
          <cell r="H4198" t="str">
            <v>Merchant Unregulated</v>
          </cell>
        </row>
        <row r="4199">
          <cell r="D4199" t="str">
            <v>Vestas Americas</v>
          </cell>
          <cell r="E4199" t="str">
            <v>Wind</v>
          </cell>
          <cell r="G4199" t="str">
            <v>NA</v>
          </cell>
          <cell r="H4199" t="str">
            <v>Merchant Unregulated</v>
          </cell>
        </row>
        <row r="4200">
          <cell r="D4200" t="str">
            <v>Industry Funds Management Ltd.</v>
          </cell>
          <cell r="E4200" t="str">
            <v>Water</v>
          </cell>
          <cell r="G4200" t="str">
            <v>NA</v>
          </cell>
          <cell r="H4200" t="str">
            <v>Merchant Unregulated</v>
          </cell>
        </row>
        <row r="4201">
          <cell r="D4201" t="str">
            <v>Ascend Performance Materials LLC</v>
          </cell>
          <cell r="E4201" t="str">
            <v>Coal</v>
          </cell>
          <cell r="G4201" t="str">
            <v>NA</v>
          </cell>
          <cell r="H4201" t="str">
            <v>Merchant Unregulated</v>
          </cell>
        </row>
        <row r="4202">
          <cell r="D4202" t="str">
            <v>Northeast Utilities</v>
          </cell>
          <cell r="E4202" t="str">
            <v>Solar</v>
          </cell>
          <cell r="G4202">
            <v>2966</v>
          </cell>
          <cell r="H4202" t="str">
            <v>Regulated</v>
          </cell>
        </row>
        <row r="4203">
          <cell r="D4203" t="str">
            <v>Entergy Corporation</v>
          </cell>
          <cell r="E4203" t="str">
            <v>Nuclear</v>
          </cell>
          <cell r="G4203">
            <v>7934995</v>
          </cell>
          <cell r="H4203" t="str">
            <v>Merchant Unregulated</v>
          </cell>
        </row>
        <row r="4204">
          <cell r="D4204" t="str">
            <v>Entergy Corporation</v>
          </cell>
          <cell r="E4204" t="str">
            <v>Nuclear</v>
          </cell>
          <cell r="G4204">
            <v>9002057</v>
          </cell>
          <cell r="H4204" t="str">
            <v>Merchant Unregulated</v>
          </cell>
        </row>
        <row r="4205">
          <cell r="D4205" t="str">
            <v>Entergy Corporation</v>
          </cell>
          <cell r="E4205" t="str">
            <v>Oil</v>
          </cell>
          <cell r="G4205" t="str">
            <v>NA</v>
          </cell>
          <cell r="H4205" t="str">
            <v>Merchant Unregulated</v>
          </cell>
        </row>
        <row r="4206">
          <cell r="D4206" t="str">
            <v>Entergy Corporation</v>
          </cell>
          <cell r="E4206" t="str">
            <v>Oil</v>
          </cell>
          <cell r="G4206" t="str">
            <v>NA</v>
          </cell>
          <cell r="H4206" t="str">
            <v>Merchant Unregulated</v>
          </cell>
        </row>
        <row r="4207">
          <cell r="D4207" t="str">
            <v>NRG Energy, Inc.</v>
          </cell>
          <cell r="E4207" t="str">
            <v>Coal</v>
          </cell>
          <cell r="G4207">
            <v>1406502</v>
          </cell>
          <cell r="H4207" t="str">
            <v>Merchant Unregulated</v>
          </cell>
        </row>
        <row r="4208">
          <cell r="D4208" t="str">
            <v>INEOS Bio</v>
          </cell>
          <cell r="E4208" t="str">
            <v>Biomass</v>
          </cell>
          <cell r="G4208" t="str">
            <v>NA</v>
          </cell>
          <cell r="H4208" t="str">
            <v>Merchant Unregulated</v>
          </cell>
        </row>
        <row r="4209">
          <cell r="D4209" t="str">
            <v>New Planet Energy LLC</v>
          </cell>
          <cell r="E4209" t="str">
            <v>Biomass</v>
          </cell>
          <cell r="G4209" t="str">
            <v>NA</v>
          </cell>
          <cell r="H4209" t="str">
            <v>Merchant Unregulated</v>
          </cell>
        </row>
        <row r="4210">
          <cell r="D4210" t="str">
            <v>Kissimmee Utility Authority</v>
          </cell>
          <cell r="E4210" t="str">
            <v>Gas</v>
          </cell>
          <cell r="G4210">
            <v>452</v>
          </cell>
          <cell r="H4210" t="str">
            <v>Regulated</v>
          </cell>
        </row>
        <row r="4211">
          <cell r="D4211" t="str">
            <v>Florida Municipal Power Agency</v>
          </cell>
          <cell r="E4211" t="str">
            <v>Gas</v>
          </cell>
          <cell r="G4211">
            <v>3492</v>
          </cell>
          <cell r="H4211" t="str">
            <v>Regulated</v>
          </cell>
        </row>
        <row r="4212">
          <cell r="D4212" t="str">
            <v>Orlando Utilities Commission</v>
          </cell>
          <cell r="E4212" t="str">
            <v>Gas</v>
          </cell>
          <cell r="G4212">
            <v>9513</v>
          </cell>
          <cell r="H4212" t="str">
            <v>Regulated</v>
          </cell>
        </row>
        <row r="4213">
          <cell r="D4213" t="str">
            <v>NRG Energy, Inc.</v>
          </cell>
          <cell r="E4213" t="str">
            <v>Oil</v>
          </cell>
          <cell r="G4213">
            <v>278</v>
          </cell>
          <cell r="H4213" t="str">
            <v>Merchant Unregulated</v>
          </cell>
        </row>
        <row r="4214">
          <cell r="D4214" t="str">
            <v>Swift River Company, Inc.</v>
          </cell>
          <cell r="E4214" t="str">
            <v>Water</v>
          </cell>
          <cell r="G4214" t="str">
            <v>NA</v>
          </cell>
          <cell r="H4214" t="str">
            <v>Merchant Unregulated</v>
          </cell>
        </row>
        <row r="4215">
          <cell r="D4215" t="str">
            <v>Sitka City of &amp; Borough of</v>
          </cell>
          <cell r="E4215" t="str">
            <v>Oil</v>
          </cell>
          <cell r="G4215" t="str">
            <v>NA</v>
          </cell>
          <cell r="H4215" t="str">
            <v>Regulated</v>
          </cell>
        </row>
        <row r="4216">
          <cell r="D4216" t="str">
            <v>Indian Valley Hydroel Partners</v>
          </cell>
          <cell r="E4216" t="str">
            <v>Water</v>
          </cell>
          <cell r="G4216" t="str">
            <v>NA</v>
          </cell>
          <cell r="H4216" t="str">
            <v>Merchant Unregulated</v>
          </cell>
        </row>
        <row r="4217">
          <cell r="D4217" t="str">
            <v>Primary Energy Recycling Corporation</v>
          </cell>
          <cell r="E4217" t="str">
            <v>Other Nonrenewable</v>
          </cell>
          <cell r="G4217">
            <v>65448</v>
          </cell>
          <cell r="H4217" t="str">
            <v>Merchant Unregulated</v>
          </cell>
        </row>
        <row r="4218">
          <cell r="D4218" t="str">
            <v>ArcelorMittal</v>
          </cell>
          <cell r="E4218" t="str">
            <v>Other Nonrenewable</v>
          </cell>
          <cell r="G4218">
            <v>181288</v>
          </cell>
          <cell r="H4218" t="str">
            <v>Merchant Unregulated</v>
          </cell>
        </row>
        <row r="4219">
          <cell r="D4219" t="str">
            <v>Indiana University of Pennsylvania</v>
          </cell>
          <cell r="E4219" t="str">
            <v>Gas</v>
          </cell>
          <cell r="G4219" t="str">
            <v>NA</v>
          </cell>
          <cell r="H4219" t="str">
            <v>Merchant Unregulated</v>
          </cell>
        </row>
        <row r="4220">
          <cell r="D4220" t="str">
            <v>Indianola Municipal Utilities</v>
          </cell>
          <cell r="E4220" t="str">
            <v>Oil</v>
          </cell>
          <cell r="G4220">
            <v>-420</v>
          </cell>
          <cell r="H4220" t="str">
            <v>Regulated</v>
          </cell>
        </row>
        <row r="4221">
          <cell r="D4221" t="str">
            <v>Indianola Municipal Utilities</v>
          </cell>
          <cell r="E4221" t="str">
            <v>Oil</v>
          </cell>
          <cell r="G4221">
            <v>-550</v>
          </cell>
          <cell r="H4221" t="str">
            <v>Regulated</v>
          </cell>
        </row>
        <row r="4222">
          <cell r="D4222" t="str">
            <v>EIF Management, LLC</v>
          </cell>
          <cell r="E4222" t="str">
            <v>Coal</v>
          </cell>
          <cell r="G4222">
            <v>160506</v>
          </cell>
          <cell r="H4222" t="str">
            <v>Merchant Unregulated</v>
          </cell>
        </row>
        <row r="4223">
          <cell r="D4223" t="str">
            <v>EIF Management, LLC</v>
          </cell>
          <cell r="E4223" t="str">
            <v>Coal</v>
          </cell>
          <cell r="G4223">
            <v>642026</v>
          </cell>
          <cell r="H4223" t="str">
            <v>Merchant Unregulated</v>
          </cell>
        </row>
        <row r="4224">
          <cell r="D4224" t="str">
            <v>Mitsubishi Corporation</v>
          </cell>
          <cell r="E4224" t="str">
            <v>Gas</v>
          </cell>
          <cell r="G4224" t="str">
            <v>NA</v>
          </cell>
          <cell r="H4224" t="str">
            <v>Merchant Unregulated</v>
          </cell>
        </row>
        <row r="4225">
          <cell r="D4225" t="str">
            <v>Industrial Finishes &amp; Systems, Inc.</v>
          </cell>
          <cell r="E4225" t="str">
            <v>Solar</v>
          </cell>
          <cell r="G4225" t="str">
            <v>NA</v>
          </cell>
          <cell r="H4225" t="str">
            <v>Merchant Unregulated</v>
          </cell>
        </row>
        <row r="4226">
          <cell r="D4226" t="str">
            <v>Rock Falls City of</v>
          </cell>
          <cell r="E4226" t="str">
            <v>Oil</v>
          </cell>
          <cell r="G4226" t="str">
            <v>NA</v>
          </cell>
          <cell r="H4226" t="str">
            <v>Regulated</v>
          </cell>
        </row>
        <row r="4227">
          <cell r="D4227" t="str">
            <v>Minnkota Power Coop, Inc</v>
          </cell>
          <cell r="E4227" t="str">
            <v>Wind</v>
          </cell>
          <cell r="G4227" t="str">
            <v>NA</v>
          </cell>
          <cell r="H4227" t="str">
            <v>Merchant Unregulated</v>
          </cell>
        </row>
        <row r="4228">
          <cell r="D4228" t="str">
            <v>Minnkota Power Coop, Inc</v>
          </cell>
          <cell r="E4228" t="str">
            <v>Wind</v>
          </cell>
          <cell r="G4228" t="str">
            <v>NA</v>
          </cell>
          <cell r="H4228" t="str">
            <v>Merchant Unregulated</v>
          </cell>
        </row>
        <row r="4229">
          <cell r="D4229" t="str">
            <v>Cousins Properties Incorporated</v>
          </cell>
          <cell r="E4229" t="str">
            <v>Oil</v>
          </cell>
          <cell r="G4229" t="str">
            <v>NA</v>
          </cell>
          <cell r="H4229" t="str">
            <v>Merchant Unregulated</v>
          </cell>
        </row>
        <row r="4230">
          <cell r="D4230" t="str">
            <v>Ingersoll Milling</v>
          </cell>
          <cell r="E4230" t="str">
            <v>Gas</v>
          </cell>
          <cell r="G4230" t="str">
            <v>NA</v>
          </cell>
          <cell r="H4230" t="str">
            <v>Merchant Unregulated</v>
          </cell>
        </row>
        <row r="4231">
          <cell r="D4231" t="str">
            <v>Brookfield Renewable Energy Partners L.P.</v>
          </cell>
          <cell r="E4231" t="str">
            <v>Water</v>
          </cell>
          <cell r="G4231" t="str">
            <v>NA</v>
          </cell>
          <cell r="H4231" t="str">
            <v>Merchant Unregulated</v>
          </cell>
        </row>
        <row r="4232">
          <cell r="D4232" t="str">
            <v>Brookfield Asset Management Inc.</v>
          </cell>
          <cell r="E4232" t="str">
            <v>Water</v>
          </cell>
          <cell r="G4232" t="str">
            <v>NA</v>
          </cell>
          <cell r="H4232" t="str">
            <v>Merchant Unregulated</v>
          </cell>
        </row>
        <row r="4233">
          <cell r="D4233" t="str">
            <v>Occidental Petroleum Corporation</v>
          </cell>
          <cell r="E4233" t="str">
            <v>Gas</v>
          </cell>
          <cell r="G4233">
            <v>2758432</v>
          </cell>
          <cell r="H4233" t="str">
            <v>Merchant Unregulated</v>
          </cell>
        </row>
        <row r="4234">
          <cell r="D4234" t="str">
            <v>Lower Colorado River Authority</v>
          </cell>
          <cell r="E4234" t="str">
            <v>Water</v>
          </cell>
          <cell r="G4234" t="str">
            <v>NA</v>
          </cell>
          <cell r="H4234" t="str">
            <v>Merchant Unregulated</v>
          </cell>
        </row>
        <row r="4235">
          <cell r="D4235" t="str">
            <v>General Electric Company</v>
          </cell>
          <cell r="E4235" t="str">
            <v>Gas</v>
          </cell>
          <cell r="G4235">
            <v>3530060</v>
          </cell>
          <cell r="H4235" t="str">
            <v>Merchant Unregulated</v>
          </cell>
        </row>
        <row r="4236">
          <cell r="D4236" t="str">
            <v>Temple-Inland, Inc.</v>
          </cell>
          <cell r="E4236" t="str">
            <v>Biomass</v>
          </cell>
          <cell r="G4236" t="str">
            <v>NA</v>
          </cell>
          <cell r="H4236" t="str">
            <v>Merchant Unregulated</v>
          </cell>
        </row>
        <row r="4237">
          <cell r="D4237" t="str">
            <v>I-N-N Electric Cooperative, Inc.</v>
          </cell>
          <cell r="E4237" t="str">
            <v>Oil</v>
          </cell>
          <cell r="G4237" t="str">
            <v>NA</v>
          </cell>
          <cell r="H4237" t="str">
            <v>Merchant Unregulated</v>
          </cell>
        </row>
        <row r="4238">
          <cell r="D4238" t="str">
            <v>Trigen Inner Harbor East LLC</v>
          </cell>
          <cell r="E4238" t="str">
            <v>Gas</v>
          </cell>
          <cell r="G4238" t="str">
            <v>NA</v>
          </cell>
          <cell r="H4238" t="str">
            <v>Merchant Unregulated</v>
          </cell>
        </row>
        <row r="4239">
          <cell r="D4239" t="str">
            <v>Enpower Corp.</v>
          </cell>
          <cell r="E4239" t="str">
            <v>Biomass</v>
          </cell>
          <cell r="G4239" t="str">
            <v>NA</v>
          </cell>
          <cell r="H4239" t="str">
            <v>Merchant Unregulated</v>
          </cell>
        </row>
        <row r="4240">
          <cell r="D4240" t="str">
            <v>Innovative Energy Systems Inc.</v>
          </cell>
          <cell r="E4240" t="str">
            <v>Biomass</v>
          </cell>
          <cell r="G4240" t="str">
            <v>NA</v>
          </cell>
          <cell r="H4240" t="str">
            <v>Merchant Unregulated</v>
          </cell>
        </row>
        <row r="4241">
          <cell r="D4241" t="str">
            <v>EIF Management, LLC</v>
          </cell>
          <cell r="E4241" t="str">
            <v>Biomass</v>
          </cell>
          <cell r="G4241" t="str">
            <v>NA</v>
          </cell>
          <cell r="H4241" t="str">
            <v>Merchant Unregulated</v>
          </cell>
        </row>
        <row r="4242">
          <cell r="D4242" t="str">
            <v>Enpower Corp.</v>
          </cell>
          <cell r="E4242" t="str">
            <v>Biomass</v>
          </cell>
          <cell r="G4242" t="str">
            <v>NA</v>
          </cell>
          <cell r="H4242" t="str">
            <v>Merchant Unregulated</v>
          </cell>
        </row>
        <row r="4243">
          <cell r="D4243" t="str">
            <v>EIF Management, LLC</v>
          </cell>
          <cell r="E4243" t="str">
            <v>Biomass</v>
          </cell>
          <cell r="G4243" t="str">
            <v>NA</v>
          </cell>
          <cell r="H4243" t="str">
            <v>Merchant Unregulated</v>
          </cell>
        </row>
        <row r="4244">
          <cell r="D4244" t="str">
            <v>Innovative Energy Systems Inc.</v>
          </cell>
          <cell r="E4244" t="str">
            <v>Biomass</v>
          </cell>
          <cell r="G4244" t="str">
            <v>NA</v>
          </cell>
          <cell r="H4244" t="str">
            <v>Merchant Unregulated</v>
          </cell>
        </row>
        <row r="4245">
          <cell r="D4245" t="str">
            <v>PG&amp;E Corporation</v>
          </cell>
          <cell r="E4245" t="str">
            <v>Water</v>
          </cell>
          <cell r="G4245">
            <v>36571</v>
          </cell>
          <cell r="H4245" t="str">
            <v>Regulated</v>
          </cell>
        </row>
        <row r="4246">
          <cell r="D4246" t="str">
            <v>Duke Energy Corporation</v>
          </cell>
          <cell r="E4246" t="str">
            <v>Gas</v>
          </cell>
          <cell r="G4246">
            <v>143401</v>
          </cell>
          <cell r="H4246" t="str">
            <v>Regulated</v>
          </cell>
        </row>
        <row r="4247">
          <cell r="D4247" t="str">
            <v>Southern Company</v>
          </cell>
          <cell r="E4247" t="str">
            <v>Gas</v>
          </cell>
          <cell r="G4247">
            <v>13776</v>
          </cell>
          <cell r="H4247" t="str">
            <v>Regulated</v>
          </cell>
        </row>
        <row r="4248">
          <cell r="D4248" t="str">
            <v>Intermountain Power Agency</v>
          </cell>
          <cell r="E4248" t="str">
            <v>Coal</v>
          </cell>
          <cell r="G4248">
            <v>9763629</v>
          </cell>
          <cell r="H4248" t="str">
            <v>Merchant Unregulated</v>
          </cell>
        </row>
        <row r="4249">
          <cell r="D4249" t="str">
            <v>Chugach Electric Association, Inc.</v>
          </cell>
          <cell r="E4249" t="str">
            <v>Gas</v>
          </cell>
          <cell r="G4249">
            <v>56163</v>
          </cell>
          <cell r="H4249" t="str">
            <v>Merchant Unregulated</v>
          </cell>
        </row>
        <row r="4250">
          <cell r="D4250" t="str">
            <v>Boise Cascade, LLC</v>
          </cell>
          <cell r="E4250" t="str">
            <v>Water</v>
          </cell>
          <cell r="G4250" t="str">
            <v>NA</v>
          </cell>
          <cell r="H4250" t="str">
            <v>Merchant Unregulated</v>
          </cell>
        </row>
        <row r="4251">
          <cell r="D4251" t="str">
            <v>Springfield City of - (IL)</v>
          </cell>
          <cell r="E4251" t="str">
            <v>Gas</v>
          </cell>
          <cell r="G4251" t="str">
            <v>NA</v>
          </cell>
          <cell r="H4251" t="str">
            <v>Regulated</v>
          </cell>
        </row>
        <row r="4252">
          <cell r="D4252" t="str">
            <v>Berkshire Hathaway Inc.</v>
          </cell>
          <cell r="E4252" t="str">
            <v>Wind</v>
          </cell>
          <cell r="G4252">
            <v>481808</v>
          </cell>
          <cell r="H4252" t="str">
            <v>Regulated</v>
          </cell>
        </row>
        <row r="4253">
          <cell r="D4253" t="str">
            <v>MidAmerican Energy Holdings Company</v>
          </cell>
          <cell r="E4253" t="str">
            <v>Wind</v>
          </cell>
          <cell r="G4253">
            <v>54727</v>
          </cell>
          <cell r="H4253" t="str">
            <v>Regulated</v>
          </cell>
        </row>
        <row r="4254">
          <cell r="D4254" t="str">
            <v>Xcel Energy Inc.</v>
          </cell>
          <cell r="E4254" t="str">
            <v>Gas</v>
          </cell>
          <cell r="G4254">
            <v>40503</v>
          </cell>
          <cell r="H4254" t="str">
            <v>Regulated</v>
          </cell>
        </row>
        <row r="4255">
          <cell r="D4255" t="str">
            <v>Xcel Energy Inc.</v>
          </cell>
          <cell r="E4255" t="str">
            <v>Oil</v>
          </cell>
          <cell r="G4255" t="str">
            <v>NA</v>
          </cell>
          <cell r="H4255" t="str">
            <v>Regulated</v>
          </cell>
        </row>
        <row r="4256">
          <cell r="D4256" t="str">
            <v>Iola City of</v>
          </cell>
          <cell r="E4256" t="str">
            <v>Oil</v>
          </cell>
          <cell r="G4256" t="str">
            <v>NA</v>
          </cell>
          <cell r="H4256" t="str">
            <v>Regulated</v>
          </cell>
        </row>
        <row r="4257">
          <cell r="D4257" t="str">
            <v>Westfield Town of</v>
          </cell>
          <cell r="E4257" t="str">
            <v>Wind</v>
          </cell>
          <cell r="G4257" t="str">
            <v>NA</v>
          </cell>
          <cell r="H4257" t="str">
            <v>Regulated</v>
          </cell>
        </row>
        <row r="4258">
          <cell r="D4258" t="str">
            <v>Montezuma City of IA</v>
          </cell>
          <cell r="E4258" t="str">
            <v>Wind</v>
          </cell>
          <cell r="G4258" t="str">
            <v>NA</v>
          </cell>
          <cell r="H4258" t="str">
            <v>Regulated</v>
          </cell>
        </row>
        <row r="4259">
          <cell r="D4259" t="str">
            <v>Fonda City of</v>
          </cell>
          <cell r="E4259" t="str">
            <v>Wind</v>
          </cell>
          <cell r="G4259" t="str">
            <v>NA</v>
          </cell>
          <cell r="H4259" t="str">
            <v>Regulated</v>
          </cell>
        </row>
        <row r="4260">
          <cell r="D4260" t="str">
            <v>Estherville City of</v>
          </cell>
          <cell r="E4260" t="str">
            <v>Wind</v>
          </cell>
          <cell r="G4260" t="str">
            <v>NA</v>
          </cell>
          <cell r="H4260" t="str">
            <v>Regulated</v>
          </cell>
        </row>
        <row r="4261">
          <cell r="D4261" t="str">
            <v>Ellsworth City of</v>
          </cell>
          <cell r="E4261" t="str">
            <v>Wind</v>
          </cell>
          <cell r="G4261" t="str">
            <v>NA</v>
          </cell>
          <cell r="H4261" t="str">
            <v>Regulated</v>
          </cell>
        </row>
        <row r="4262">
          <cell r="D4262" t="str">
            <v>Algona City of</v>
          </cell>
          <cell r="E4262" t="str">
            <v>Wind</v>
          </cell>
          <cell r="G4262" t="str">
            <v>NA</v>
          </cell>
          <cell r="H4262" t="str">
            <v>Regulated</v>
          </cell>
        </row>
        <row r="4263">
          <cell r="D4263" t="str">
            <v>Cedar Falls Utilities</v>
          </cell>
          <cell r="E4263" t="str">
            <v>Wind</v>
          </cell>
          <cell r="G4263" t="str">
            <v>NA</v>
          </cell>
          <cell r="H4263" t="str">
            <v>Regulated</v>
          </cell>
        </row>
        <row r="4264">
          <cell r="D4264" t="str">
            <v>Renewable World Energies, LLC</v>
          </cell>
          <cell r="E4264" t="str">
            <v>Water</v>
          </cell>
          <cell r="G4264" t="str">
            <v>NA</v>
          </cell>
          <cell r="H4264" t="str">
            <v>Merchant Unregulated</v>
          </cell>
        </row>
        <row r="4265">
          <cell r="D4265" t="str">
            <v>Native Energy, Inc</v>
          </cell>
          <cell r="E4265" t="str">
            <v>Wind</v>
          </cell>
          <cell r="G4265" t="str">
            <v>NA</v>
          </cell>
          <cell r="H4265" t="str">
            <v>Merchant Unregulated</v>
          </cell>
        </row>
        <row r="4266">
          <cell r="D4266" t="str">
            <v>5045 Wind Partners, LLC</v>
          </cell>
          <cell r="E4266" t="str">
            <v>Wind</v>
          </cell>
          <cell r="G4266" t="str">
            <v>NA</v>
          </cell>
          <cell r="H4266" t="str">
            <v>Merchant Unregulated</v>
          </cell>
        </row>
        <row r="4267">
          <cell r="D4267" t="str">
            <v>Iowa Lakes Community College</v>
          </cell>
          <cell r="E4267" t="str">
            <v>Wind</v>
          </cell>
          <cell r="G4267" t="str">
            <v>NA</v>
          </cell>
          <cell r="H4267" t="str">
            <v>Merchant Unregulated</v>
          </cell>
        </row>
        <row r="4268">
          <cell r="D4268" t="str">
            <v>Iowa Lakes Electric Coop</v>
          </cell>
          <cell r="E4268" t="str">
            <v>Wind</v>
          </cell>
          <cell r="G4268" t="str">
            <v>NA</v>
          </cell>
          <cell r="H4268" t="str">
            <v>Merchant Unregulated</v>
          </cell>
        </row>
        <row r="4269">
          <cell r="D4269" t="str">
            <v>Iowa Lakes Electric Coop</v>
          </cell>
          <cell r="E4269" t="str">
            <v>Wind</v>
          </cell>
          <cell r="G4269" t="str">
            <v>NA</v>
          </cell>
          <cell r="H4269" t="str">
            <v>Merchant Unregulated</v>
          </cell>
        </row>
        <row r="4270">
          <cell r="D4270" t="str">
            <v>Iowa Methodist Medical Center</v>
          </cell>
          <cell r="E4270" t="str">
            <v>Oil</v>
          </cell>
          <cell r="G4270" t="str">
            <v>NA</v>
          </cell>
          <cell r="H4270" t="str">
            <v>Merchant Unregulated</v>
          </cell>
        </row>
        <row r="4271">
          <cell r="D4271" t="str">
            <v>Iowa State University</v>
          </cell>
          <cell r="E4271" t="str">
            <v>Coal</v>
          </cell>
          <cell r="G4271" t="str">
            <v>NA</v>
          </cell>
          <cell r="H4271" t="str">
            <v>Merchant Unregulated</v>
          </cell>
        </row>
        <row r="4272">
          <cell r="D4272" t="str">
            <v>Ipnatchiaq Electric Company</v>
          </cell>
          <cell r="E4272" t="str">
            <v>Oil</v>
          </cell>
          <cell r="G4272" t="str">
            <v>NA</v>
          </cell>
          <cell r="H4272" t="str">
            <v>Regulated</v>
          </cell>
        </row>
        <row r="4273">
          <cell r="D4273" t="str">
            <v>Ipswich Public Schools</v>
          </cell>
          <cell r="E4273" t="str">
            <v>Wind</v>
          </cell>
          <cell r="G4273" t="str">
            <v>NA</v>
          </cell>
          <cell r="H4273" t="str">
            <v>Merchant Unregulated</v>
          </cell>
        </row>
        <row r="4274">
          <cell r="D4274" t="str">
            <v>Ipswich Municipal Light Department</v>
          </cell>
          <cell r="E4274" t="str">
            <v>Wind</v>
          </cell>
          <cell r="G4274" t="str">
            <v>NA</v>
          </cell>
          <cell r="H4274" t="str">
            <v>Merchant Unregulated</v>
          </cell>
        </row>
        <row r="4275">
          <cell r="D4275" t="str">
            <v>D &amp; C Construction Co., Inc</v>
          </cell>
          <cell r="E4275" t="str">
            <v>Wind</v>
          </cell>
          <cell r="G4275" t="str">
            <v>NA</v>
          </cell>
          <cell r="H4275" t="str">
            <v>Merchant Unregulated</v>
          </cell>
        </row>
        <row r="4276">
          <cell r="D4276" t="str">
            <v>Garkane Energy Cooperative Inc.</v>
          </cell>
          <cell r="E4276" t="str">
            <v>Oil</v>
          </cell>
          <cell r="G4276" t="str">
            <v>NA</v>
          </cell>
          <cell r="H4276" t="str">
            <v>Merchant Unregulated</v>
          </cell>
        </row>
        <row r="4277">
          <cell r="D4277" t="str">
            <v>Arthur J. Gallagher &amp; Co.</v>
          </cell>
          <cell r="E4277" t="str">
            <v>Biomass</v>
          </cell>
          <cell r="G4277" t="str">
            <v>NA</v>
          </cell>
          <cell r="H4277" t="str">
            <v>Merchant Unregulated</v>
          </cell>
        </row>
        <row r="4278">
          <cell r="D4278" t="str">
            <v>DTE Energy Company</v>
          </cell>
          <cell r="E4278" t="str">
            <v>Biomass</v>
          </cell>
          <cell r="G4278" t="str">
            <v>NA</v>
          </cell>
          <cell r="H4278" t="str">
            <v>Merchant Unregulated</v>
          </cell>
        </row>
        <row r="4279">
          <cell r="D4279" t="str">
            <v>Berkshire Hathaway Inc.</v>
          </cell>
          <cell r="E4279" t="str">
            <v>Water</v>
          </cell>
          <cell r="G4279">
            <v>90480</v>
          </cell>
          <cell r="H4279" t="str">
            <v>Regulated</v>
          </cell>
        </row>
        <row r="4280">
          <cell r="D4280" t="str">
            <v>MidAmerican Energy Holdings Company</v>
          </cell>
          <cell r="E4280" t="str">
            <v>Water</v>
          </cell>
          <cell r="G4280">
            <v>10277</v>
          </cell>
          <cell r="H4280" t="str">
            <v>Regulated</v>
          </cell>
        </row>
        <row r="4281">
          <cell r="D4281" t="str">
            <v>Sumitomo Corporation</v>
          </cell>
          <cell r="E4281" t="str">
            <v>Wind</v>
          </cell>
          <cell r="G4281">
            <v>78598</v>
          </cell>
          <cell r="H4281" t="str">
            <v>Merchant Unregulated</v>
          </cell>
        </row>
        <row r="4282">
          <cell r="D4282" t="str">
            <v>Duke Energy Corporation</v>
          </cell>
          <cell r="E4282" t="str">
            <v>Wind</v>
          </cell>
          <cell r="G4282">
            <v>78598</v>
          </cell>
          <cell r="H4282" t="str">
            <v>Merchant Unregulated</v>
          </cell>
        </row>
        <row r="4283">
          <cell r="D4283" t="str">
            <v>Capital Group Companies, Inc.</v>
          </cell>
          <cell r="E4283" t="str">
            <v>Solar</v>
          </cell>
          <cell r="G4283" t="str">
            <v>NA</v>
          </cell>
          <cell r="H4283" t="str">
            <v>Merchant Unregulated</v>
          </cell>
        </row>
        <row r="4284">
          <cell r="D4284" t="str">
            <v>SunEdison, Inc.</v>
          </cell>
          <cell r="E4284" t="str">
            <v>Solar</v>
          </cell>
          <cell r="G4284" t="str">
            <v>NA</v>
          </cell>
          <cell r="H4284" t="str">
            <v>Merchant Unregulated</v>
          </cell>
        </row>
        <row r="4285">
          <cell r="D4285" t="str">
            <v>Isabella Partners</v>
          </cell>
          <cell r="E4285" t="str">
            <v>Water</v>
          </cell>
          <cell r="G4285" t="str">
            <v>NA</v>
          </cell>
          <cell r="H4285" t="str">
            <v>Merchant Unregulated</v>
          </cell>
        </row>
        <row r="4286">
          <cell r="D4286" t="str">
            <v>Integrys Energy Group, Inc.</v>
          </cell>
          <cell r="E4286" t="str">
            <v>Solar</v>
          </cell>
          <cell r="G4286" t="str">
            <v>NA</v>
          </cell>
          <cell r="H4286" t="str">
            <v>Merchant Unregulated</v>
          </cell>
        </row>
        <row r="4287">
          <cell r="D4287" t="str">
            <v>Duke Energy Corporation</v>
          </cell>
          <cell r="E4287" t="str">
            <v>Solar</v>
          </cell>
          <cell r="G4287" t="str">
            <v>NA</v>
          </cell>
          <cell r="H4287" t="str">
            <v>Merchant Unregulated</v>
          </cell>
        </row>
        <row r="4288">
          <cell r="D4288" t="str">
            <v>Integrys Energy Group, Inc.</v>
          </cell>
          <cell r="E4288" t="str">
            <v>Solar</v>
          </cell>
          <cell r="G4288" t="str">
            <v>NA</v>
          </cell>
          <cell r="H4288" t="str">
            <v>Merchant Unregulated</v>
          </cell>
        </row>
        <row r="4289">
          <cell r="D4289" t="str">
            <v>Duke Energy Corporation</v>
          </cell>
          <cell r="E4289" t="str">
            <v>Solar</v>
          </cell>
          <cell r="G4289" t="str">
            <v>NA</v>
          </cell>
          <cell r="H4289" t="str">
            <v>Merchant Unregulated</v>
          </cell>
        </row>
        <row r="4290">
          <cell r="D4290" t="str">
            <v>SunEdison, Inc.</v>
          </cell>
          <cell r="E4290" t="str">
            <v>Solar</v>
          </cell>
          <cell r="G4290" t="str">
            <v>NA</v>
          </cell>
          <cell r="H4290" t="str">
            <v>Merchant Unregulated</v>
          </cell>
        </row>
        <row r="4291">
          <cell r="D4291" t="str">
            <v>Fall River Rural Elec Coop Inc</v>
          </cell>
          <cell r="E4291" t="str">
            <v>Water</v>
          </cell>
          <cell r="G4291" t="str">
            <v>NA</v>
          </cell>
          <cell r="H4291" t="str">
            <v>Merchant Unregulated</v>
          </cell>
        </row>
        <row r="4292">
          <cell r="D4292" t="str">
            <v>WPPI Energy</v>
          </cell>
          <cell r="E4292" t="str">
            <v>Gas</v>
          </cell>
          <cell r="G4292" t="str">
            <v>NA</v>
          </cell>
          <cell r="H4292" t="str">
            <v>Merchant Unregulated</v>
          </cell>
        </row>
        <row r="4293">
          <cell r="D4293" t="str">
            <v>Homestead City of</v>
          </cell>
          <cell r="E4293" t="str">
            <v>Gas</v>
          </cell>
          <cell r="G4293" t="str">
            <v>NA</v>
          </cell>
          <cell r="H4293" t="str">
            <v>Regulated</v>
          </cell>
        </row>
        <row r="4294">
          <cell r="D4294" t="str">
            <v>Procter &amp; Gamble Co.</v>
          </cell>
          <cell r="E4294" t="str">
            <v>Coal</v>
          </cell>
          <cell r="G4294" t="str">
            <v>NA</v>
          </cell>
          <cell r="H4294" t="str">
            <v>Merchant Unregulated</v>
          </cell>
        </row>
        <row r="4295">
          <cell r="D4295" t="str">
            <v>J &amp; L Electric</v>
          </cell>
          <cell r="E4295" t="str">
            <v>Biomass</v>
          </cell>
          <cell r="G4295" t="str">
            <v>NA</v>
          </cell>
          <cell r="H4295" t="str">
            <v>Merchant Unregulated</v>
          </cell>
        </row>
        <row r="4296">
          <cell r="D4296" t="str">
            <v>Lincoln Electric System</v>
          </cell>
          <cell r="E4296" t="str">
            <v>Gas</v>
          </cell>
          <cell r="G4296" t="str">
            <v>NA</v>
          </cell>
          <cell r="H4296" t="str">
            <v>Regulated</v>
          </cell>
        </row>
        <row r="4297">
          <cell r="D4297" t="str">
            <v>American Electric Power Company, Inc.</v>
          </cell>
          <cell r="E4297" t="str">
            <v>Gas</v>
          </cell>
          <cell r="G4297">
            <v>3552982</v>
          </cell>
          <cell r="H4297" t="str">
            <v>Regulated</v>
          </cell>
        </row>
        <row r="4298">
          <cell r="D4298" t="str">
            <v>Lubbock City of</v>
          </cell>
          <cell r="E4298" t="str">
            <v>Other Nonrenewable</v>
          </cell>
          <cell r="G4298" t="str">
            <v>NA</v>
          </cell>
          <cell r="H4298" t="str">
            <v>Regulated</v>
          </cell>
        </row>
        <row r="4299">
          <cell r="D4299" t="str">
            <v>East Kentucky Power Cooperative Inc.</v>
          </cell>
          <cell r="E4299" t="str">
            <v>Coal</v>
          </cell>
          <cell r="G4299">
            <v>1462885</v>
          </cell>
          <cell r="H4299" t="str">
            <v>Merchant Unregulated</v>
          </cell>
        </row>
        <row r="4300">
          <cell r="D4300" t="str">
            <v>United States Government</v>
          </cell>
          <cell r="E4300" t="str">
            <v>Water</v>
          </cell>
          <cell r="G4300">
            <v>310391</v>
          </cell>
          <cell r="H4300" t="str">
            <v>Merchant Unregulated</v>
          </cell>
        </row>
        <row r="4301">
          <cell r="D4301" t="str">
            <v>Grand Haven City of</v>
          </cell>
          <cell r="E4301" t="str">
            <v>Coal</v>
          </cell>
          <cell r="G4301" t="str">
            <v>NA</v>
          </cell>
          <cell r="H4301" t="str">
            <v>Regulated</v>
          </cell>
        </row>
        <row r="4302">
          <cell r="D4302" t="str">
            <v>Gaz Métro Limited Partnership</v>
          </cell>
          <cell r="E4302" t="str">
            <v>Biomass</v>
          </cell>
          <cell r="G4302" t="str">
            <v>NA</v>
          </cell>
          <cell r="H4302" t="str">
            <v>Regulated</v>
          </cell>
        </row>
        <row r="4303">
          <cell r="D4303" t="str">
            <v>Burlington City of VT</v>
          </cell>
          <cell r="E4303" t="str">
            <v>Biomass</v>
          </cell>
          <cell r="G4303" t="str">
            <v>NA</v>
          </cell>
          <cell r="H4303" t="str">
            <v>Regulated</v>
          </cell>
        </row>
        <row r="4304">
          <cell r="D4304" t="str">
            <v>Vermont Public Power Supply Authority</v>
          </cell>
          <cell r="E4304" t="str">
            <v>Biomass</v>
          </cell>
          <cell r="G4304" t="str">
            <v>NA</v>
          </cell>
          <cell r="H4304" t="str">
            <v>Regulated</v>
          </cell>
        </row>
        <row r="4305">
          <cell r="D4305" t="str">
            <v>CMS Energy Corporation</v>
          </cell>
          <cell r="E4305" t="str">
            <v>Coal</v>
          </cell>
          <cell r="G4305">
            <v>1565740</v>
          </cell>
          <cell r="H4305" t="str">
            <v>Regulated</v>
          </cell>
        </row>
        <row r="4306">
          <cell r="D4306" t="str">
            <v>CMS Energy Corporation</v>
          </cell>
          <cell r="E4306" t="str">
            <v>Gas</v>
          </cell>
          <cell r="G4306">
            <v>0</v>
          </cell>
          <cell r="H4306" t="str">
            <v>Regulated</v>
          </cell>
        </row>
        <row r="4307">
          <cell r="D4307" t="str">
            <v>JEA</v>
          </cell>
          <cell r="E4307" t="str">
            <v>Gas</v>
          </cell>
          <cell r="G4307">
            <v>108070</v>
          </cell>
          <cell r="H4307" t="str">
            <v>Regulated</v>
          </cell>
        </row>
        <row r="4308">
          <cell r="D4308" t="str">
            <v>PPL Corporation</v>
          </cell>
          <cell r="E4308" t="str">
            <v>Coal</v>
          </cell>
          <cell r="G4308" t="str">
            <v>NA</v>
          </cell>
          <cell r="H4308" t="str">
            <v>Merchant Unregulated</v>
          </cell>
        </row>
        <row r="4309">
          <cell r="D4309" t="str">
            <v>Wolverine Power Marketing Cooperative</v>
          </cell>
          <cell r="E4309" t="str">
            <v>Coal</v>
          </cell>
          <cell r="G4309">
            <v>14728</v>
          </cell>
          <cell r="H4309" t="str">
            <v>Regulated</v>
          </cell>
        </row>
        <row r="4310">
          <cell r="D4310" t="str">
            <v>Presque Isle Electric &amp; Gas Coop</v>
          </cell>
          <cell r="E4310" t="str">
            <v>Coal</v>
          </cell>
          <cell r="G4310">
            <v>11628</v>
          </cell>
          <cell r="H4310" t="str">
            <v>Regulated</v>
          </cell>
        </row>
        <row r="4311">
          <cell r="D4311" t="str">
            <v>Midwest Energy Cooperative</v>
          </cell>
          <cell r="E4311" t="str">
            <v>Coal</v>
          </cell>
          <cell r="G4311">
            <v>11628</v>
          </cell>
          <cell r="H4311" t="str">
            <v>Regulated</v>
          </cell>
        </row>
        <row r="4312">
          <cell r="D4312" t="str">
            <v>HomeWorks Tri-County Electric Cooperative</v>
          </cell>
          <cell r="E4312" t="str">
            <v>Coal</v>
          </cell>
          <cell r="G4312">
            <v>11628</v>
          </cell>
          <cell r="H4312" t="str">
            <v>Regulated</v>
          </cell>
        </row>
        <row r="4313">
          <cell r="D4313" t="str">
            <v>Great Lakes Energy Cooperative</v>
          </cell>
          <cell r="E4313" t="str">
            <v>Coal</v>
          </cell>
          <cell r="G4313">
            <v>11628</v>
          </cell>
          <cell r="H4313" t="str">
            <v>Regulated</v>
          </cell>
        </row>
        <row r="4314">
          <cell r="D4314" t="str">
            <v>Spartan Renewable Energy, Inc.</v>
          </cell>
          <cell r="E4314" t="str">
            <v>Coal</v>
          </cell>
          <cell r="G4314">
            <v>11628</v>
          </cell>
          <cell r="H4314" t="str">
            <v>Regulated</v>
          </cell>
        </row>
        <row r="4315">
          <cell r="D4315" t="str">
            <v>Cherryland Electric Cooperative Inc.</v>
          </cell>
          <cell r="E4315" t="str">
            <v>Coal</v>
          </cell>
          <cell r="G4315">
            <v>11628</v>
          </cell>
          <cell r="H4315" t="str">
            <v>Regulated</v>
          </cell>
        </row>
        <row r="4316">
          <cell r="D4316" t="str">
            <v>Michigan Public Power Agency</v>
          </cell>
          <cell r="E4316" t="str">
            <v>Coal</v>
          </cell>
          <cell r="G4316">
            <v>213163</v>
          </cell>
          <cell r="H4316" t="str">
            <v>Regulated</v>
          </cell>
        </row>
        <row r="4317">
          <cell r="D4317" t="str">
            <v>CMS Energy Corporation</v>
          </cell>
          <cell r="E4317" t="str">
            <v>Coal</v>
          </cell>
          <cell r="G4317">
            <v>7453697</v>
          </cell>
          <cell r="H4317" t="str">
            <v>Regulated</v>
          </cell>
        </row>
        <row r="4318">
          <cell r="D4318" t="str">
            <v>CMS Energy Corporation</v>
          </cell>
          <cell r="E4318" t="str">
            <v>Oil</v>
          </cell>
          <cell r="G4318">
            <v>2</v>
          </cell>
          <cell r="H4318" t="str">
            <v>Regulated</v>
          </cell>
        </row>
        <row r="4319">
          <cell r="D4319" t="str">
            <v>Berkshire Hathaway Inc.</v>
          </cell>
          <cell r="E4319" t="str">
            <v>Geothermal</v>
          </cell>
          <cell r="G4319" t="str">
            <v>NA</v>
          </cell>
          <cell r="H4319" t="str">
            <v>Merchant Unregulated</v>
          </cell>
        </row>
        <row r="4320">
          <cell r="D4320" t="str">
            <v>MidAmerican Energy Holdings Company</v>
          </cell>
          <cell r="E4320" t="str">
            <v>Geothermal</v>
          </cell>
          <cell r="G4320" t="str">
            <v>NA</v>
          </cell>
          <cell r="H4320" t="str">
            <v>Merchant Unregulated</v>
          </cell>
        </row>
        <row r="4321">
          <cell r="D4321" t="str">
            <v>TransAlta Corporation</v>
          </cell>
          <cell r="E4321" t="str">
            <v>Geothermal</v>
          </cell>
          <cell r="G4321" t="str">
            <v>NA</v>
          </cell>
          <cell r="H4321" t="str">
            <v>Merchant Unregulated</v>
          </cell>
        </row>
        <row r="4322">
          <cell r="D4322" t="str">
            <v>East Kentucky Power Cooperative Inc.</v>
          </cell>
          <cell r="E4322" t="str">
            <v>Gas</v>
          </cell>
          <cell r="G4322">
            <v>885323</v>
          </cell>
          <cell r="H4322" t="str">
            <v>Merchant Unregulated</v>
          </cell>
        </row>
        <row r="4323">
          <cell r="D4323" t="str">
            <v>CPS Energy</v>
          </cell>
          <cell r="E4323" t="str">
            <v>Coal</v>
          </cell>
          <cell r="G4323">
            <v>9332089</v>
          </cell>
          <cell r="H4323" t="str">
            <v>Regulated</v>
          </cell>
        </row>
        <row r="4324">
          <cell r="D4324" t="str">
            <v>J M Huber Corporation</v>
          </cell>
          <cell r="E4324" t="str">
            <v>Gas</v>
          </cell>
          <cell r="G4324" t="str">
            <v>NA</v>
          </cell>
          <cell r="H4324" t="str">
            <v>Merchant Unregulated</v>
          </cell>
        </row>
        <row r="4325">
          <cell r="D4325" t="str">
            <v>Berkshire Hathaway Inc.</v>
          </cell>
          <cell r="E4325" t="str">
            <v>Geothermal</v>
          </cell>
          <cell r="G4325" t="str">
            <v>NA</v>
          </cell>
          <cell r="H4325" t="str">
            <v>Merchant Unregulated</v>
          </cell>
        </row>
        <row r="4326">
          <cell r="D4326" t="str">
            <v>MidAmerican Energy Holdings Company</v>
          </cell>
          <cell r="E4326" t="str">
            <v>Geothermal</v>
          </cell>
          <cell r="G4326" t="str">
            <v>NA</v>
          </cell>
          <cell r="H4326" t="str">
            <v>Merchant Unregulated</v>
          </cell>
        </row>
        <row r="4327">
          <cell r="D4327" t="str">
            <v>TransAlta Corporation</v>
          </cell>
          <cell r="E4327" t="str">
            <v>Geothermal</v>
          </cell>
          <cell r="G4327" t="str">
            <v>NA</v>
          </cell>
          <cell r="H4327" t="str">
            <v>Merchant Unregulated</v>
          </cell>
        </row>
        <row r="4328">
          <cell r="D4328" t="str">
            <v>American Electric Power Company, Inc.</v>
          </cell>
          <cell r="E4328" t="str">
            <v>Coal</v>
          </cell>
          <cell r="G4328">
            <v>2991203</v>
          </cell>
          <cell r="H4328" t="str">
            <v>Regulated</v>
          </cell>
        </row>
        <row r="4329">
          <cell r="D4329" t="str">
            <v>AES Corporation</v>
          </cell>
          <cell r="E4329" t="str">
            <v>Coal</v>
          </cell>
          <cell r="G4329">
            <v>4026618</v>
          </cell>
          <cell r="H4329" t="str">
            <v>Regulated</v>
          </cell>
        </row>
        <row r="4330">
          <cell r="D4330" t="str">
            <v>Duke Energy Corporation</v>
          </cell>
          <cell r="E4330" t="str">
            <v>Coal</v>
          </cell>
          <cell r="G4330">
            <v>4486803</v>
          </cell>
          <cell r="H4330" t="str">
            <v>Regulated</v>
          </cell>
        </row>
        <row r="4331">
          <cell r="D4331" t="str">
            <v>American Electric Power Company, Inc.</v>
          </cell>
          <cell r="E4331" t="str">
            <v>Oil</v>
          </cell>
          <cell r="G4331">
            <v>108</v>
          </cell>
          <cell r="H4331" t="str">
            <v>Regulated</v>
          </cell>
        </row>
        <row r="4332">
          <cell r="D4332" t="str">
            <v>AES Corporation</v>
          </cell>
          <cell r="E4332" t="str">
            <v>Oil</v>
          </cell>
          <cell r="G4332">
            <v>147</v>
          </cell>
          <cell r="H4332" t="str">
            <v>Regulated</v>
          </cell>
        </row>
        <row r="4333">
          <cell r="D4333" t="str">
            <v>Duke Energy Corporation</v>
          </cell>
          <cell r="E4333" t="str">
            <v>Oil</v>
          </cell>
          <cell r="G4333">
            <v>165</v>
          </cell>
          <cell r="H4333" t="str">
            <v>Regulated</v>
          </cell>
        </row>
        <row r="4334">
          <cell r="D4334" t="str">
            <v>United States Government</v>
          </cell>
          <cell r="E4334" t="str">
            <v>Water</v>
          </cell>
          <cell r="G4334" t="str">
            <v>NA</v>
          </cell>
          <cell r="H4334" t="str">
            <v>Merchant Unregulated</v>
          </cell>
        </row>
        <row r="4335">
          <cell r="D4335" t="str">
            <v>CMS Energy Corporation</v>
          </cell>
          <cell r="E4335" t="str">
            <v>Coal</v>
          </cell>
          <cell r="G4335">
            <v>1344059</v>
          </cell>
          <cell r="H4335" t="str">
            <v>Regulated</v>
          </cell>
        </row>
        <row r="4336">
          <cell r="D4336" t="str">
            <v>CMS Energy Corporation</v>
          </cell>
          <cell r="E4336" t="str">
            <v>Oil</v>
          </cell>
          <cell r="G4336">
            <v>0</v>
          </cell>
          <cell r="H4336" t="str">
            <v>Regulated</v>
          </cell>
        </row>
        <row r="4337">
          <cell r="D4337" t="str">
            <v>J R Wood Inc</v>
          </cell>
          <cell r="E4337" t="str">
            <v>Gas</v>
          </cell>
          <cell r="G4337" t="str">
            <v>NA</v>
          </cell>
          <cell r="H4337" t="str">
            <v>Merchant Unregulated</v>
          </cell>
        </row>
        <row r="4338">
          <cell r="D4338" t="str">
            <v>Edison International</v>
          </cell>
          <cell r="E4338" t="str">
            <v>Water</v>
          </cell>
          <cell r="G4338">
            <v>378694</v>
          </cell>
          <cell r="H4338" t="str">
            <v>Regulated</v>
          </cell>
        </row>
        <row r="4339">
          <cell r="D4339" t="str">
            <v>CPS Energy</v>
          </cell>
          <cell r="E4339" t="str">
            <v>Coal</v>
          </cell>
          <cell r="G4339">
            <v>3765341</v>
          </cell>
          <cell r="H4339" t="str">
            <v>Regulated</v>
          </cell>
        </row>
        <row r="4340">
          <cell r="D4340" t="str">
            <v>Brazos Electric Power Cooperative Inc.</v>
          </cell>
          <cell r="E4340" t="str">
            <v>Gas</v>
          </cell>
          <cell r="G4340">
            <v>5521747</v>
          </cell>
          <cell r="H4340" t="str">
            <v>Merchant Unregulated</v>
          </cell>
        </row>
        <row r="4341">
          <cell r="D4341" t="str">
            <v>Jack Lodermeier</v>
          </cell>
          <cell r="E4341" t="str">
            <v>Wind</v>
          </cell>
          <cell r="G4341" t="str">
            <v>NA</v>
          </cell>
          <cell r="H4341" t="str">
            <v>Merchant Unregulated</v>
          </cell>
        </row>
        <row r="4342">
          <cell r="D4342" t="str">
            <v>Southern Company</v>
          </cell>
          <cell r="E4342" t="str">
            <v>Gas</v>
          </cell>
          <cell r="G4342">
            <v>11939367</v>
          </cell>
          <cell r="H4342" t="str">
            <v>Regulated</v>
          </cell>
        </row>
        <row r="4343">
          <cell r="D4343" t="str">
            <v>Southern Company</v>
          </cell>
          <cell r="E4343" t="str">
            <v>Gas</v>
          </cell>
          <cell r="G4343">
            <v>-186</v>
          </cell>
          <cell r="H4343" t="str">
            <v>Regulated</v>
          </cell>
        </row>
        <row r="4344">
          <cell r="D4344" t="str">
            <v>Navitas Energy, Inc.</v>
          </cell>
          <cell r="E4344" t="str">
            <v>Wind</v>
          </cell>
          <cell r="G4344" t="str">
            <v>NA</v>
          </cell>
          <cell r="H4344" t="str">
            <v>Merchant Unregulated</v>
          </cell>
        </row>
        <row r="4345">
          <cell r="D4345" t="str">
            <v>Gamesa Corporacion Tecnologica S.A.</v>
          </cell>
          <cell r="E4345" t="str">
            <v>Wind</v>
          </cell>
          <cell r="G4345" t="str">
            <v>NA</v>
          </cell>
          <cell r="H4345" t="str">
            <v>Merchant Unregulated</v>
          </cell>
        </row>
        <row r="4346">
          <cell r="D4346" t="str">
            <v>Enel S.p.A.</v>
          </cell>
          <cell r="E4346" t="str">
            <v>Wind</v>
          </cell>
          <cell r="G4346" t="str">
            <v>NA</v>
          </cell>
          <cell r="H4346" t="str">
            <v>Merchant Unregulated</v>
          </cell>
        </row>
        <row r="4347">
          <cell r="D4347" t="str">
            <v>Southern Company</v>
          </cell>
          <cell r="E4347" t="str">
            <v>Coal</v>
          </cell>
          <cell r="G4347">
            <v>1960671</v>
          </cell>
          <cell r="H4347" t="str">
            <v>Regulated</v>
          </cell>
        </row>
        <row r="4348">
          <cell r="D4348" t="str">
            <v>Southern Company</v>
          </cell>
          <cell r="E4348" t="str">
            <v>Gas</v>
          </cell>
          <cell r="G4348">
            <v>-82</v>
          </cell>
          <cell r="H4348" t="str">
            <v>Regulated</v>
          </cell>
        </row>
        <row r="4349">
          <cell r="D4349" t="str">
            <v>Northeast Utilities</v>
          </cell>
          <cell r="E4349" t="str">
            <v>Water</v>
          </cell>
          <cell r="G4349">
            <v>8553</v>
          </cell>
          <cell r="H4349" t="str">
            <v>Regulated</v>
          </cell>
        </row>
        <row r="4350">
          <cell r="D4350" t="str">
            <v>Tallahassee City of</v>
          </cell>
          <cell r="E4350" t="str">
            <v>Water</v>
          </cell>
          <cell r="G4350" t="str">
            <v>NA</v>
          </cell>
          <cell r="H4350" t="str">
            <v>Regulated</v>
          </cell>
        </row>
        <row r="4351">
          <cell r="D4351" t="str">
            <v>American Municipal Power, Inc.</v>
          </cell>
          <cell r="E4351" t="str">
            <v>Oil</v>
          </cell>
          <cell r="G4351" t="str">
            <v>NA</v>
          </cell>
          <cell r="H4351" t="str">
            <v>Merchant Unregulated</v>
          </cell>
        </row>
        <row r="4352">
          <cell r="D4352" t="str">
            <v>Jackson County Res Recovery</v>
          </cell>
          <cell r="E4352" t="str">
            <v>Biomass</v>
          </cell>
          <cell r="G4352" t="str">
            <v>NA</v>
          </cell>
          <cell r="H4352" t="str">
            <v>Merchant Unregulated</v>
          </cell>
        </row>
        <row r="4353">
          <cell r="D4353" t="str">
            <v>JPMorgan Chase &amp; Co.</v>
          </cell>
          <cell r="E4353" t="str">
            <v>Gas</v>
          </cell>
          <cell r="G4353">
            <v>1677443</v>
          </cell>
          <cell r="H4353" t="str">
            <v>Merchant Unregulated</v>
          </cell>
        </row>
        <row r="4354">
          <cell r="D4354" t="str">
            <v>JPMorgan Chase &amp; Co.</v>
          </cell>
          <cell r="E4354" t="str">
            <v>Gas</v>
          </cell>
          <cell r="G4354" t="str">
            <v>NA</v>
          </cell>
          <cell r="H4354" t="str">
            <v>Merchant Unregulated</v>
          </cell>
        </row>
        <row r="4355">
          <cell r="D4355" t="str">
            <v>Independence City of MO</v>
          </cell>
          <cell r="E4355" t="str">
            <v>Oil</v>
          </cell>
          <cell r="G4355" t="str">
            <v>NA</v>
          </cell>
          <cell r="H4355" t="str">
            <v>Regulated</v>
          </cell>
        </row>
        <row r="4356">
          <cell r="D4356" t="str">
            <v>Jackson City of MO</v>
          </cell>
          <cell r="E4356" t="str">
            <v>Oil</v>
          </cell>
          <cell r="G4356" t="str">
            <v>NA</v>
          </cell>
          <cell r="H4356" t="str">
            <v>Regulated</v>
          </cell>
        </row>
        <row r="4357">
          <cell r="D4357" t="str">
            <v>American Municipal Power, Inc.</v>
          </cell>
          <cell r="E4357" t="str">
            <v>Oil</v>
          </cell>
          <cell r="G4357" t="str">
            <v>NA</v>
          </cell>
          <cell r="H4357" t="str">
            <v>Merchant Unregulated</v>
          </cell>
        </row>
        <row r="4358">
          <cell r="D4358" t="str">
            <v>Anheuser-Busch, Inc.</v>
          </cell>
          <cell r="E4358" t="str">
            <v>Gas</v>
          </cell>
          <cell r="G4358" t="str">
            <v>NA</v>
          </cell>
          <cell r="H4358" t="str">
            <v>Merchant Unregulated</v>
          </cell>
        </row>
        <row r="4359">
          <cell r="D4359" t="str">
            <v>Jacobs Energy Corp</v>
          </cell>
          <cell r="E4359" t="str">
            <v>Biomass</v>
          </cell>
          <cell r="G4359" t="str">
            <v>NA</v>
          </cell>
          <cell r="H4359" t="str">
            <v>Merchant Unregulated</v>
          </cell>
        </row>
        <row r="4360">
          <cell r="D4360" t="str">
            <v>County of San Diego</v>
          </cell>
          <cell r="E4360" t="str">
            <v>Biomass</v>
          </cell>
          <cell r="G4360" t="str">
            <v>NA</v>
          </cell>
          <cell r="H4360" t="str">
            <v>Merchant Unregulated</v>
          </cell>
        </row>
        <row r="4361">
          <cell r="D4361" t="str">
            <v>NextEra Energy, Inc.</v>
          </cell>
          <cell r="E4361" t="str">
            <v>Oil</v>
          </cell>
          <cell r="G4361" t="str">
            <v>NA</v>
          </cell>
          <cell r="H4361" t="str">
            <v>Merchant Unregulated</v>
          </cell>
        </row>
        <row r="4362">
          <cell r="D4362" t="str">
            <v>Entergy Corporation</v>
          </cell>
          <cell r="E4362" t="str">
            <v>Nuclear</v>
          </cell>
          <cell r="G4362">
            <v>6070526</v>
          </cell>
          <cell r="H4362" t="str">
            <v>Merchant Unregulated</v>
          </cell>
        </row>
        <row r="4363">
          <cell r="D4363" t="str">
            <v>PG&amp;E Corporation</v>
          </cell>
          <cell r="E4363" t="str">
            <v>Water</v>
          </cell>
          <cell r="G4363">
            <v>626587</v>
          </cell>
          <cell r="H4363" t="str">
            <v>Regulated</v>
          </cell>
        </row>
        <row r="4364">
          <cell r="D4364" t="str">
            <v>Holland City of</v>
          </cell>
          <cell r="E4364" t="str">
            <v>Coal</v>
          </cell>
          <cell r="G4364" t="str">
            <v>NA</v>
          </cell>
          <cell r="H4364" t="str">
            <v>Regulated</v>
          </cell>
        </row>
        <row r="4365">
          <cell r="D4365" t="str">
            <v>Southern Company</v>
          </cell>
          <cell r="E4365" t="str">
            <v>Coal</v>
          </cell>
          <cell r="G4365">
            <v>16906636</v>
          </cell>
          <cell r="H4365" t="str">
            <v>Regulated</v>
          </cell>
        </row>
        <row r="4366">
          <cell r="D4366" t="str">
            <v>PowerSouth Energy Cooperative</v>
          </cell>
          <cell r="E4366" t="str">
            <v>Coal</v>
          </cell>
          <cell r="G4366">
            <v>719131</v>
          </cell>
          <cell r="H4366" t="str">
            <v>Regulated</v>
          </cell>
        </row>
        <row r="4367">
          <cell r="D4367" t="str">
            <v>Quantum Energy Partners</v>
          </cell>
          <cell r="E4367" t="str">
            <v>Coal</v>
          </cell>
          <cell r="G4367" t="str">
            <v>NA</v>
          </cell>
          <cell r="H4367" t="str">
            <v>Merchant Unregulated</v>
          </cell>
        </row>
        <row r="4368">
          <cell r="D4368" t="str">
            <v>Carlyle Group L.P.</v>
          </cell>
          <cell r="E4368" t="str">
            <v>Coal</v>
          </cell>
          <cell r="G4368" t="str">
            <v>NA</v>
          </cell>
          <cell r="H4368" t="str">
            <v>Merchant Unregulated</v>
          </cell>
        </row>
        <row r="4369">
          <cell r="D4369" t="str">
            <v>Berkshire Hathaway Inc.</v>
          </cell>
          <cell r="E4369" t="str">
            <v>Biomass</v>
          </cell>
          <cell r="G4369">
            <v>64118</v>
          </cell>
          <cell r="H4369" t="str">
            <v>Regulated</v>
          </cell>
        </row>
        <row r="4370">
          <cell r="D4370" t="str">
            <v>MidAmerican Energy Holdings Company</v>
          </cell>
          <cell r="E4370" t="str">
            <v>Biomass</v>
          </cell>
          <cell r="G4370">
            <v>7285</v>
          </cell>
          <cell r="H4370" t="str">
            <v>Regulated</v>
          </cell>
        </row>
        <row r="4371">
          <cell r="D4371" t="str">
            <v>City Utilities of Springfield</v>
          </cell>
          <cell r="E4371" t="str">
            <v>Coal</v>
          </cell>
          <cell r="G4371">
            <v>651033</v>
          </cell>
          <cell r="H4371" t="str">
            <v>Regulated</v>
          </cell>
        </row>
        <row r="4372">
          <cell r="D4372" t="str">
            <v>City Utilities of Springfield</v>
          </cell>
          <cell r="E4372" t="str">
            <v>Gas</v>
          </cell>
          <cell r="G4372">
            <v>42265</v>
          </cell>
          <cell r="H4372" t="str">
            <v>Regulated</v>
          </cell>
        </row>
        <row r="4373">
          <cell r="D4373" t="str">
            <v>WTG Gas Processing, L.P.</v>
          </cell>
          <cell r="E4373" t="str">
            <v>Gas</v>
          </cell>
          <cell r="G4373" t="str">
            <v>NA</v>
          </cell>
          <cell r="H4373" t="str">
            <v>Merchant Unregulated</v>
          </cell>
        </row>
        <row r="4374">
          <cell r="D4374" t="str">
            <v>Otter Tail Corporation</v>
          </cell>
          <cell r="E4374" t="str">
            <v>Oil</v>
          </cell>
          <cell r="G4374">
            <v>1369</v>
          </cell>
          <cell r="H4374" t="str">
            <v>Regulated</v>
          </cell>
        </row>
        <row r="4375">
          <cell r="D4375" t="str">
            <v>EcoPlexus, Inc</v>
          </cell>
          <cell r="E4375" t="str">
            <v>Solar</v>
          </cell>
          <cell r="G4375" t="str">
            <v>NA</v>
          </cell>
          <cell r="H4375" t="str">
            <v>Merchant Unregulated</v>
          </cell>
        </row>
        <row r="4376">
          <cell r="D4376" t="str">
            <v>Janesville City of</v>
          </cell>
          <cell r="E4376" t="str">
            <v>Oil</v>
          </cell>
          <cell r="G4376" t="str">
            <v>NA</v>
          </cell>
          <cell r="H4376" t="str">
            <v>Regulated</v>
          </cell>
        </row>
        <row r="4377">
          <cell r="D4377" t="str">
            <v>Jasper City of IN</v>
          </cell>
          <cell r="E4377" t="str">
            <v>Coal</v>
          </cell>
          <cell r="G4377" t="str">
            <v>NA</v>
          </cell>
          <cell r="H4377" t="str">
            <v>Regulated</v>
          </cell>
        </row>
        <row r="4378">
          <cell r="D4378" t="str">
            <v>SCANA Corporation</v>
          </cell>
          <cell r="E4378" t="str">
            <v>Gas</v>
          </cell>
          <cell r="G4378">
            <v>4815441</v>
          </cell>
          <cell r="H4378" t="str">
            <v>Regulated</v>
          </cell>
        </row>
        <row r="4379">
          <cell r="D4379" t="str">
            <v>Wabash Valley Power Association, Inc.</v>
          </cell>
          <cell r="E4379" t="str">
            <v>Biomass</v>
          </cell>
          <cell r="G4379">
            <v>17333</v>
          </cell>
          <cell r="H4379" t="str">
            <v>Merchant Unregulated</v>
          </cell>
        </row>
        <row r="4380">
          <cell r="D4380" t="str">
            <v>Verso Paper Holdings LLC</v>
          </cell>
          <cell r="E4380" t="str">
            <v>Water</v>
          </cell>
          <cell r="G4380" t="str">
            <v>NA</v>
          </cell>
          <cell r="H4380" t="str">
            <v>Merchant Unregulated</v>
          </cell>
        </row>
        <row r="4381">
          <cell r="D4381" t="str">
            <v>Sacramento Municipal Utility District</v>
          </cell>
          <cell r="E4381" t="str">
            <v>Water</v>
          </cell>
          <cell r="G4381">
            <v>446981</v>
          </cell>
          <cell r="H4381" t="str">
            <v>Regulated</v>
          </cell>
        </row>
        <row r="4382">
          <cell r="D4382" t="str">
            <v>Huntsman Corp</v>
          </cell>
          <cell r="E4382" t="str">
            <v>Gas</v>
          </cell>
          <cell r="G4382" t="str">
            <v>NA</v>
          </cell>
          <cell r="H4382" t="str">
            <v>Merchant Unregulated</v>
          </cell>
        </row>
        <row r="4383">
          <cell r="D4383" t="str">
            <v>Integrys Energy Group, Inc.</v>
          </cell>
          <cell r="E4383" t="str">
            <v>Solar</v>
          </cell>
          <cell r="G4383" t="str">
            <v>NA</v>
          </cell>
          <cell r="H4383" t="str">
            <v>Merchant Unregulated</v>
          </cell>
        </row>
        <row r="4384">
          <cell r="D4384" t="str">
            <v>Integrys Energy Group, Inc.</v>
          </cell>
          <cell r="E4384" t="str">
            <v>Solar</v>
          </cell>
          <cell r="G4384" t="str">
            <v>NA</v>
          </cell>
          <cell r="H4384" t="str">
            <v>Merchant Unregulated</v>
          </cell>
        </row>
        <row r="4385">
          <cell r="D4385" t="str">
            <v>South Carolina Public Service Authority</v>
          </cell>
          <cell r="E4385" t="str">
            <v>Oil</v>
          </cell>
          <cell r="G4385">
            <v>310422</v>
          </cell>
          <cell r="H4385" t="str">
            <v>Regulated</v>
          </cell>
        </row>
        <row r="4386">
          <cell r="D4386" t="str">
            <v>South Carolina Public Service Authority</v>
          </cell>
          <cell r="E4386" t="str">
            <v>Water</v>
          </cell>
          <cell r="G4386">
            <v>222388</v>
          </cell>
          <cell r="H4386" t="str">
            <v>Regulated</v>
          </cell>
        </row>
        <row r="4387">
          <cell r="D4387" t="str">
            <v>Summit Wind, LLC</v>
          </cell>
          <cell r="E4387" t="str">
            <v>Wind</v>
          </cell>
          <cell r="G4387">
            <v>174</v>
          </cell>
          <cell r="H4387" t="str">
            <v>Merchant Unregulated</v>
          </cell>
        </row>
        <row r="4388">
          <cell r="D4388" t="str">
            <v>Edison International</v>
          </cell>
          <cell r="E4388" t="str">
            <v>Wind</v>
          </cell>
          <cell r="G4388">
            <v>172234</v>
          </cell>
          <cell r="H4388" t="str">
            <v>Merchant Unregulated</v>
          </cell>
        </row>
        <row r="4389">
          <cell r="D4389" t="str">
            <v>SI Group, Inc.</v>
          </cell>
          <cell r="E4389" t="str">
            <v>Biomass</v>
          </cell>
          <cell r="G4389" t="str">
            <v>NA</v>
          </cell>
          <cell r="H4389" t="str">
            <v>Merchant Unregulated</v>
          </cell>
        </row>
        <row r="4390">
          <cell r="D4390" t="str">
            <v>Rock-Tenn Co</v>
          </cell>
          <cell r="E4390" t="str">
            <v>Coal</v>
          </cell>
          <cell r="G4390" t="str">
            <v>NA</v>
          </cell>
          <cell r="H4390" t="str">
            <v>Merchant Unregulated</v>
          </cell>
        </row>
        <row r="4391">
          <cell r="D4391" t="str">
            <v>Graphic Packaging Holding Company</v>
          </cell>
          <cell r="E4391" t="str">
            <v>Gas</v>
          </cell>
          <cell r="G4391" t="str">
            <v>NA</v>
          </cell>
          <cell r="H4391" t="str">
            <v>Merchant Unregulated</v>
          </cell>
        </row>
        <row r="4392">
          <cell r="D4392" t="str">
            <v>Central Nebraska Public Power &amp; Irrigation District</v>
          </cell>
          <cell r="E4392" t="str">
            <v>Water</v>
          </cell>
          <cell r="G4392" t="str">
            <v>NA</v>
          </cell>
          <cell r="H4392" t="str">
            <v>Merchant Unregulated</v>
          </cell>
        </row>
        <row r="4393">
          <cell r="D4393" t="str">
            <v>Westar Energy, Inc.</v>
          </cell>
          <cell r="E4393" t="str">
            <v>Coal</v>
          </cell>
          <cell r="G4393">
            <v>8211265</v>
          </cell>
          <cell r="H4393" t="str">
            <v>Regulated</v>
          </cell>
        </row>
        <row r="4394">
          <cell r="D4394" t="str">
            <v>Great Plains Energy Inc.</v>
          </cell>
          <cell r="E4394" t="str">
            <v>Coal</v>
          </cell>
          <cell r="G4394">
            <v>912362</v>
          </cell>
          <cell r="H4394" t="str">
            <v>Regulated</v>
          </cell>
        </row>
        <row r="4395">
          <cell r="D4395" t="str">
            <v>Westar Energy, Inc.</v>
          </cell>
          <cell r="E4395" t="str">
            <v>Coal</v>
          </cell>
          <cell r="G4395">
            <v>2280907</v>
          </cell>
          <cell r="H4395" t="str">
            <v>Regulated</v>
          </cell>
        </row>
        <row r="4396">
          <cell r="D4396" t="str">
            <v>PPL Corporation</v>
          </cell>
          <cell r="E4396" t="str">
            <v>Oil</v>
          </cell>
          <cell r="G4396" t="str">
            <v>NA</v>
          </cell>
          <cell r="H4396" t="str">
            <v>Merchant Unregulated</v>
          </cell>
        </row>
        <row r="4397">
          <cell r="D4397" t="str">
            <v>U.S. Bancorp</v>
          </cell>
          <cell r="E4397" t="str">
            <v>Solar</v>
          </cell>
          <cell r="G4397" t="str">
            <v>NA</v>
          </cell>
          <cell r="H4397" t="str">
            <v>Regulated</v>
          </cell>
        </row>
        <row r="4398">
          <cell r="D4398" t="str">
            <v>Portland General Electric Company</v>
          </cell>
          <cell r="E4398" t="str">
            <v>Solar</v>
          </cell>
          <cell r="G4398" t="str">
            <v>NA</v>
          </cell>
          <cell r="H4398" t="str">
            <v>Regulated</v>
          </cell>
        </row>
        <row r="4399">
          <cell r="D4399" t="str">
            <v>U.S. Bancorp</v>
          </cell>
          <cell r="E4399" t="str">
            <v>Solar</v>
          </cell>
          <cell r="G4399" t="str">
            <v>NA</v>
          </cell>
          <cell r="H4399" t="str">
            <v>Regulated</v>
          </cell>
        </row>
        <row r="4400">
          <cell r="D4400" t="str">
            <v>Portland General Electric Company</v>
          </cell>
          <cell r="E4400" t="str">
            <v>Solar</v>
          </cell>
          <cell r="G4400" t="str">
            <v>NA</v>
          </cell>
          <cell r="H4400" t="str">
            <v>Regulated</v>
          </cell>
        </row>
        <row r="4401">
          <cell r="D4401" t="str">
            <v>Portland General Electric Company</v>
          </cell>
          <cell r="E4401" t="str">
            <v>Solar</v>
          </cell>
          <cell r="G4401" t="str">
            <v>NA</v>
          </cell>
          <cell r="H4401" t="str">
            <v>Regulated</v>
          </cell>
        </row>
        <row r="4402">
          <cell r="D4402" t="str">
            <v>U.S. Bancorp</v>
          </cell>
          <cell r="E4402" t="str">
            <v>Solar</v>
          </cell>
          <cell r="G4402" t="str">
            <v>NA</v>
          </cell>
          <cell r="H4402" t="str">
            <v>Regulated</v>
          </cell>
        </row>
        <row r="4403">
          <cell r="D4403" t="str">
            <v>Manitoba Hydro</v>
          </cell>
          <cell r="E4403" t="str">
            <v>Water</v>
          </cell>
          <cell r="G4403" t="str">
            <v>NA</v>
          </cell>
          <cell r="H4403" t="str">
            <v>Foreign</v>
          </cell>
        </row>
        <row r="4404">
          <cell r="D4404" t="str">
            <v>South Dakota Wind Partners, LLC</v>
          </cell>
          <cell r="E4404" t="str">
            <v>Wind</v>
          </cell>
          <cell r="G4404" t="str">
            <v>NA</v>
          </cell>
          <cell r="H4404" t="str">
            <v>Merchant Unregulated</v>
          </cell>
        </row>
        <row r="4405">
          <cell r="D4405" t="str">
            <v>Integrys Energy Group, Inc.</v>
          </cell>
          <cell r="E4405" t="str">
            <v>Water</v>
          </cell>
          <cell r="G4405">
            <v>2130</v>
          </cell>
          <cell r="H4405" t="str">
            <v>Regulated</v>
          </cell>
        </row>
        <row r="4406">
          <cell r="D4406" t="str">
            <v>Ormat Industries Ltd.</v>
          </cell>
          <cell r="E4406" t="str">
            <v>Geothermal</v>
          </cell>
          <cell r="G4406" t="str">
            <v>NA</v>
          </cell>
          <cell r="H4406" t="str">
            <v>Merchant Unregulated</v>
          </cell>
        </row>
        <row r="4407">
          <cell r="D4407" t="str">
            <v>Ormat Technologies, Inc.</v>
          </cell>
          <cell r="E4407" t="str">
            <v>Geothermal</v>
          </cell>
          <cell r="G4407" t="str">
            <v>NA</v>
          </cell>
          <cell r="H4407" t="str">
            <v>Merchant Unregulated</v>
          </cell>
        </row>
        <row r="4408">
          <cell r="D4408" t="str">
            <v>Fortis Inc.</v>
          </cell>
          <cell r="E4408" t="str">
            <v>Wind</v>
          </cell>
          <cell r="G4408" t="str">
            <v>NA</v>
          </cell>
          <cell r="H4408" t="str">
            <v>Merchant Unregulated</v>
          </cell>
        </row>
        <row r="4409">
          <cell r="D4409" t="str">
            <v>Iberdrola, S.A.</v>
          </cell>
          <cell r="E4409" t="str">
            <v>Wind</v>
          </cell>
          <cell r="G4409" t="str">
            <v>NA</v>
          </cell>
          <cell r="H4409" t="str">
            <v>Merchant Unregulated</v>
          </cell>
        </row>
        <row r="4410">
          <cell r="D4410" t="str">
            <v>JPMorgan Chase &amp; Co.</v>
          </cell>
          <cell r="E4410" t="str">
            <v>Wind</v>
          </cell>
          <cell r="G4410" t="str">
            <v>NA</v>
          </cell>
          <cell r="H4410" t="str">
            <v>Merchant Unregulated</v>
          </cell>
        </row>
        <row r="4411">
          <cell r="D4411" t="str">
            <v>Infigen Energy Limited</v>
          </cell>
          <cell r="E4411" t="str">
            <v>Wind</v>
          </cell>
          <cell r="G4411" t="str">
            <v>NA</v>
          </cell>
          <cell r="H4411" t="str">
            <v>Merchant Unregulated</v>
          </cell>
        </row>
        <row r="4412">
          <cell r="D4412" t="str">
            <v>Navitas Energy, Inc.</v>
          </cell>
          <cell r="E4412" t="str">
            <v>Wind</v>
          </cell>
          <cell r="G4412" t="str">
            <v>NA</v>
          </cell>
          <cell r="H4412" t="str">
            <v>Merchant Unregulated</v>
          </cell>
        </row>
        <row r="4413">
          <cell r="D4413" t="str">
            <v>Gamesa Corporacion Tecnologica S.A.</v>
          </cell>
          <cell r="E4413" t="str">
            <v>Wind</v>
          </cell>
          <cell r="G4413" t="str">
            <v>NA</v>
          </cell>
          <cell r="H4413" t="str">
            <v>Merchant Unregulated</v>
          </cell>
        </row>
        <row r="4414">
          <cell r="D4414" t="str">
            <v>Enel S.p.A.</v>
          </cell>
          <cell r="E4414" t="str">
            <v>Wind</v>
          </cell>
          <cell r="G4414" t="str">
            <v>NA</v>
          </cell>
          <cell r="H4414" t="str">
            <v>Merchant Unregulated</v>
          </cell>
        </row>
        <row r="4415">
          <cell r="D4415" t="str">
            <v>Rayonier Inc.</v>
          </cell>
          <cell r="E4415" t="str">
            <v>Biomass</v>
          </cell>
          <cell r="G4415">
            <v>527712</v>
          </cell>
          <cell r="H4415" t="str">
            <v>Merchant Unregulated</v>
          </cell>
        </row>
        <row r="4416">
          <cell r="D4416" t="str">
            <v>Jetmore City of</v>
          </cell>
          <cell r="E4416" t="str">
            <v>Oil</v>
          </cell>
          <cell r="G4416" t="str">
            <v>NA</v>
          </cell>
          <cell r="H4416" t="str">
            <v>Regulated</v>
          </cell>
        </row>
        <row r="4417">
          <cell r="D4417" t="str">
            <v>Jetmore City of</v>
          </cell>
          <cell r="E4417" t="str">
            <v>Wind</v>
          </cell>
          <cell r="G4417" t="str">
            <v>NA</v>
          </cell>
          <cell r="H4417" t="str">
            <v>Regulated</v>
          </cell>
        </row>
        <row r="4418">
          <cell r="D4418" t="str">
            <v>Connecticut Municipal Electric Energy Cooperative</v>
          </cell>
          <cell r="E4418" t="str">
            <v>Oil</v>
          </cell>
          <cell r="G4418" t="str">
            <v>NA</v>
          </cell>
          <cell r="H4418" t="str">
            <v>Regulated</v>
          </cell>
        </row>
        <row r="4419">
          <cell r="D4419" t="str">
            <v>Berkshire Hathaway Inc.</v>
          </cell>
          <cell r="E4419" t="str">
            <v>Coal</v>
          </cell>
          <cell r="G4419">
            <v>8157370</v>
          </cell>
          <cell r="H4419" t="str">
            <v>Regulated</v>
          </cell>
        </row>
        <row r="4420">
          <cell r="D4420" t="str">
            <v>MidAmerican Energy Holdings Company</v>
          </cell>
          <cell r="E4420" t="str">
            <v>Coal</v>
          </cell>
          <cell r="G4420">
            <v>926509</v>
          </cell>
          <cell r="H4420" t="str">
            <v>Regulated</v>
          </cell>
        </row>
        <row r="4421">
          <cell r="D4421" t="str">
            <v>IDACORP, Inc.</v>
          </cell>
          <cell r="E4421" t="str">
            <v>Coal</v>
          </cell>
          <cell r="G4421">
            <v>4541258</v>
          </cell>
          <cell r="H4421" t="str">
            <v>Regulated</v>
          </cell>
        </row>
        <row r="4422">
          <cell r="D4422" t="str">
            <v>Xcel Energy Inc.</v>
          </cell>
          <cell r="E4422" t="str">
            <v>Water</v>
          </cell>
          <cell r="G4422">
            <v>87871</v>
          </cell>
          <cell r="H4422" t="str">
            <v>Regulated</v>
          </cell>
        </row>
        <row r="4423">
          <cell r="D4423" t="str">
            <v>Jiminy Peak Mountain Resort</v>
          </cell>
          <cell r="E4423" t="str">
            <v>Wind</v>
          </cell>
          <cell r="G4423" t="str">
            <v>NA</v>
          </cell>
          <cell r="H4423" t="str">
            <v>Merchant Unregulated</v>
          </cell>
        </row>
        <row r="4424">
          <cell r="D4424" t="str">
            <v>JJN Wind Farm LLC</v>
          </cell>
          <cell r="E4424" t="str">
            <v>Wind</v>
          </cell>
          <cell r="G4424" t="str">
            <v>NA</v>
          </cell>
          <cell r="H4424" t="str">
            <v>Merchant Unregulated</v>
          </cell>
        </row>
        <row r="4425">
          <cell r="D4425" t="str">
            <v>Duke Energy Corporation</v>
          </cell>
          <cell r="E4425" t="str">
            <v>Water</v>
          </cell>
          <cell r="G4425">
            <v>928617</v>
          </cell>
          <cell r="H4425" t="str">
            <v>Regulated</v>
          </cell>
        </row>
        <row r="4426">
          <cell r="D4426" t="str">
            <v>UBS AG</v>
          </cell>
          <cell r="E4426" t="str">
            <v>Coal</v>
          </cell>
          <cell r="G4426" t="str">
            <v>NA</v>
          </cell>
          <cell r="H4426" t="str">
            <v>Merchant Unregulated</v>
          </cell>
        </row>
        <row r="4427">
          <cell r="D4427" t="str">
            <v>Ontario Teachers' Pension Plan Board</v>
          </cell>
          <cell r="E4427" t="str">
            <v>Coal</v>
          </cell>
          <cell r="G4427" t="str">
            <v>NA</v>
          </cell>
          <cell r="H4427" t="str">
            <v>Merchant Unregulated</v>
          </cell>
        </row>
        <row r="4428">
          <cell r="D4428" t="str">
            <v>RI-CORP Development Inc.</v>
          </cell>
          <cell r="E4428" t="str">
            <v>Coal</v>
          </cell>
          <cell r="G4428" t="str">
            <v>NA</v>
          </cell>
          <cell r="H4428" t="str">
            <v>Merchant Unregulated</v>
          </cell>
        </row>
        <row r="4429">
          <cell r="D4429" t="str">
            <v>Goldman Sachs Group, Inc.</v>
          </cell>
          <cell r="E4429" t="str">
            <v>Coal</v>
          </cell>
          <cell r="G4429" t="str">
            <v>NA</v>
          </cell>
          <cell r="H4429" t="str">
            <v>Merchant Unregulated</v>
          </cell>
        </row>
        <row r="4430">
          <cell r="D4430" t="str">
            <v>NextEra Energy, Inc.</v>
          </cell>
          <cell r="E4430" t="str">
            <v>Coal</v>
          </cell>
          <cell r="G4430" t="str">
            <v>NA</v>
          </cell>
          <cell r="H4430" t="str">
            <v>Merchant Unregulated</v>
          </cell>
        </row>
        <row r="4431">
          <cell r="D4431" t="str">
            <v>Berkshire Hathaway Inc.</v>
          </cell>
          <cell r="E4431" t="str">
            <v>Water</v>
          </cell>
          <cell r="G4431">
            <v>215912</v>
          </cell>
          <cell r="H4431" t="str">
            <v>Regulated</v>
          </cell>
        </row>
        <row r="4432">
          <cell r="D4432" t="str">
            <v>MidAmerican Energy Holdings Company</v>
          </cell>
          <cell r="E4432" t="str">
            <v>Water</v>
          </cell>
          <cell r="G4432">
            <v>24524</v>
          </cell>
          <cell r="H4432" t="str">
            <v>Regulated</v>
          </cell>
        </row>
        <row r="4433">
          <cell r="D4433" t="str">
            <v>United States Government</v>
          </cell>
          <cell r="E4433" t="str">
            <v>Water</v>
          </cell>
          <cell r="G4433">
            <v>10445910</v>
          </cell>
          <cell r="H4433" t="str">
            <v>Merchant Unregulated</v>
          </cell>
        </row>
        <row r="4434">
          <cell r="D4434" t="str">
            <v>Perryville, Village of</v>
          </cell>
          <cell r="E4434" t="str">
            <v>Oil</v>
          </cell>
          <cell r="G4434" t="str">
            <v>NA</v>
          </cell>
          <cell r="H4434" t="str">
            <v>Merchant Unregulated</v>
          </cell>
        </row>
        <row r="4435">
          <cell r="D4435" t="str">
            <v>Deere &amp; Company</v>
          </cell>
          <cell r="E4435" t="str">
            <v>Oil</v>
          </cell>
          <cell r="G4435" t="str">
            <v>NA</v>
          </cell>
          <cell r="H4435" t="str">
            <v>Merchant Unregulated</v>
          </cell>
        </row>
        <row r="4436">
          <cell r="D4436" t="str">
            <v>Deere &amp; Company</v>
          </cell>
          <cell r="E4436" t="str">
            <v>Coal</v>
          </cell>
          <cell r="G4436" t="str">
            <v>NA</v>
          </cell>
          <cell r="H4436" t="str">
            <v>Merchant Unregulated</v>
          </cell>
        </row>
        <row r="4437">
          <cell r="D4437" t="str">
            <v>American Electric Power Company, Inc.</v>
          </cell>
          <cell r="E4437" t="str">
            <v>Coal</v>
          </cell>
          <cell r="G4437">
            <v>3877746</v>
          </cell>
          <cell r="H4437" t="str">
            <v>Regulated</v>
          </cell>
        </row>
        <row r="4438">
          <cell r="D4438" t="str">
            <v>American Electric Power Company, Inc.</v>
          </cell>
          <cell r="E4438" t="str">
            <v>Coal</v>
          </cell>
          <cell r="G4438">
            <v>9091300</v>
          </cell>
          <cell r="H4438" t="str">
            <v>Regulated</v>
          </cell>
        </row>
        <row r="4439">
          <cell r="D4439" t="str">
            <v>United States Government</v>
          </cell>
          <cell r="E4439" t="str">
            <v>Water</v>
          </cell>
          <cell r="G4439">
            <v>239634</v>
          </cell>
          <cell r="H4439" t="str">
            <v>Merchant Unregulated</v>
          </cell>
        </row>
        <row r="4440">
          <cell r="D4440" t="str">
            <v>Traxys North America LLC</v>
          </cell>
          <cell r="E4440" t="str">
            <v>Biomass</v>
          </cell>
          <cell r="G4440" t="str">
            <v>NA</v>
          </cell>
          <cell r="H4440" t="str">
            <v>Merchant Unregulated</v>
          </cell>
        </row>
        <row r="4441">
          <cell r="D4441" t="str">
            <v>Arkansas Electric Cooperative Corp.</v>
          </cell>
          <cell r="E4441" t="str">
            <v>Gas</v>
          </cell>
          <cell r="G4441">
            <v>199295</v>
          </cell>
          <cell r="H4441" t="str">
            <v>Merchant Unregulated</v>
          </cell>
        </row>
        <row r="4442">
          <cell r="D4442" t="str">
            <v>Hannon Armstrong</v>
          </cell>
          <cell r="E4442" t="str">
            <v>Geothermal</v>
          </cell>
          <cell r="G4442">
            <v>225</v>
          </cell>
          <cell r="H4442" t="str">
            <v>Merchant Unregulated</v>
          </cell>
        </row>
        <row r="4443">
          <cell r="D4443" t="str">
            <v>Catalyst Renewables Corporation</v>
          </cell>
          <cell r="E4443" t="str">
            <v>Geothermal</v>
          </cell>
          <cell r="G4443">
            <v>225</v>
          </cell>
          <cell r="H4443" t="str">
            <v>Merchant Unregulated</v>
          </cell>
        </row>
        <row r="4444">
          <cell r="D4444" t="str">
            <v>Dairyland Power Co-op</v>
          </cell>
          <cell r="E4444" t="str">
            <v>Coal</v>
          </cell>
          <cell r="G4444">
            <v>1932549</v>
          </cell>
          <cell r="H4444" t="str">
            <v>Merchant Unregulated</v>
          </cell>
        </row>
        <row r="4445">
          <cell r="D4445" t="str">
            <v>Gainesville Regional Utilities</v>
          </cell>
          <cell r="E4445" t="str">
            <v>Gas</v>
          </cell>
          <cell r="G4445">
            <v>0</v>
          </cell>
          <cell r="H4445" t="str">
            <v>Regulated</v>
          </cell>
        </row>
        <row r="4446">
          <cell r="D4446" t="str">
            <v>Gainesville Regional Utilities</v>
          </cell>
          <cell r="E4446" t="str">
            <v>Gas</v>
          </cell>
          <cell r="G4446">
            <v>521816</v>
          </cell>
          <cell r="H4446" t="str">
            <v>Regulated</v>
          </cell>
        </row>
        <row r="4447">
          <cell r="D4447" t="str">
            <v>Gainesville Regional Utilities</v>
          </cell>
          <cell r="E4447" t="str">
            <v>Gas</v>
          </cell>
          <cell r="G4447">
            <v>94</v>
          </cell>
          <cell r="H4447" t="str">
            <v>Regulated</v>
          </cell>
        </row>
        <row r="4448">
          <cell r="D4448" t="str">
            <v>South Carolina Public Service Authority</v>
          </cell>
          <cell r="E4448" t="str">
            <v>Gas</v>
          </cell>
          <cell r="G4448">
            <v>3371945</v>
          </cell>
          <cell r="H4448" t="str">
            <v>Regulated</v>
          </cell>
        </row>
        <row r="4449">
          <cell r="D4449" t="str">
            <v>Tennessee Valley Authority</v>
          </cell>
          <cell r="E4449" t="str">
            <v>Gas</v>
          </cell>
          <cell r="G4449">
            <v>3100710</v>
          </cell>
          <cell r="H4449" t="str">
            <v>Merchant Unregulated</v>
          </cell>
        </row>
        <row r="4450">
          <cell r="D4450" t="str">
            <v>Connecticut Municipal Electric Energy Cooperative</v>
          </cell>
          <cell r="E4450" t="str">
            <v>Oil</v>
          </cell>
          <cell r="G4450" t="str">
            <v>NA</v>
          </cell>
          <cell r="H4450" t="str">
            <v>Regulated</v>
          </cell>
        </row>
        <row r="4451">
          <cell r="D4451" t="str">
            <v>City Utilities of Springfield</v>
          </cell>
          <cell r="E4451" t="str">
            <v>Gas</v>
          </cell>
          <cell r="G4451">
            <v>7854</v>
          </cell>
          <cell r="H4451" t="str">
            <v>Regulated</v>
          </cell>
        </row>
        <row r="4452">
          <cell r="D4452" t="str">
            <v>City Utilities of Springfield</v>
          </cell>
          <cell r="E4452" t="str">
            <v>Coal</v>
          </cell>
          <cell r="G4452">
            <v>1974251</v>
          </cell>
          <cell r="H4452" t="str">
            <v>Regulated</v>
          </cell>
        </row>
        <row r="4453">
          <cell r="D4453" t="str">
            <v>United States Government</v>
          </cell>
          <cell r="E4453" t="str">
            <v>Water</v>
          </cell>
          <cell r="G4453">
            <v>46938</v>
          </cell>
          <cell r="H4453" t="str">
            <v>Merchant Unregulated</v>
          </cell>
        </row>
        <row r="4454">
          <cell r="D4454" t="str">
            <v>American Electric Power Company, Inc.</v>
          </cell>
          <cell r="E4454" t="str">
            <v>Coal</v>
          </cell>
          <cell r="G4454">
            <v>216305</v>
          </cell>
          <cell r="H4454" t="str">
            <v>Regulated</v>
          </cell>
        </row>
        <row r="4455">
          <cell r="D4455" t="str">
            <v>Arkansas Electric Cooperative Corp.</v>
          </cell>
          <cell r="E4455" t="str">
            <v>Coal</v>
          </cell>
          <cell r="G4455">
            <v>34424</v>
          </cell>
          <cell r="H4455" t="str">
            <v>Regulated</v>
          </cell>
        </row>
        <row r="4456">
          <cell r="D4456" t="str">
            <v>East Texas Electric Co-op, Inc.</v>
          </cell>
          <cell r="E4456" t="str">
            <v>Coal</v>
          </cell>
          <cell r="G4456">
            <v>24571</v>
          </cell>
          <cell r="H4456" t="str">
            <v>Regulated</v>
          </cell>
        </row>
        <row r="4457">
          <cell r="D4457" t="str">
            <v>Oklahoma Municipal Power Authority</v>
          </cell>
          <cell r="E4457" t="str">
            <v>Coal</v>
          </cell>
          <cell r="G4457">
            <v>19675</v>
          </cell>
          <cell r="H4457" t="str">
            <v>Regulated</v>
          </cell>
        </row>
        <row r="4458">
          <cell r="D4458" t="str">
            <v>Johnson City of</v>
          </cell>
          <cell r="E4458" t="str">
            <v>Oil</v>
          </cell>
          <cell r="G4458" t="str">
            <v>NA</v>
          </cell>
          <cell r="H4458" t="str">
            <v>Regulated</v>
          </cell>
        </row>
        <row r="4459">
          <cell r="D4459" t="str">
            <v>Central Nebraska Public Power &amp; Irrigation District</v>
          </cell>
          <cell r="E4459" t="str">
            <v>Water</v>
          </cell>
          <cell r="G4459" t="str">
            <v>NA</v>
          </cell>
          <cell r="H4459" t="str">
            <v>Merchant Unregulated</v>
          </cell>
        </row>
        <row r="4460">
          <cell r="D4460" t="str">
            <v>Central Nebraska Public Power &amp; Irrigation District</v>
          </cell>
          <cell r="E4460" t="str">
            <v>Water</v>
          </cell>
          <cell r="G4460" t="str">
            <v>NA</v>
          </cell>
          <cell r="H4460" t="str">
            <v>Merchant Unregulated</v>
          </cell>
        </row>
        <row r="4461">
          <cell r="D4461" t="str">
            <v>Brazos Electric Power Cooperative Inc.</v>
          </cell>
          <cell r="E4461" t="str">
            <v>Gas</v>
          </cell>
          <cell r="G4461">
            <v>880387</v>
          </cell>
          <cell r="H4461" t="str">
            <v>Merchant Unregulated</v>
          </cell>
        </row>
        <row r="4462">
          <cell r="D4462" t="str">
            <v>Integrys Energy Group, Inc.</v>
          </cell>
          <cell r="E4462" t="str">
            <v>Water</v>
          </cell>
          <cell r="G4462">
            <v>7226</v>
          </cell>
          <cell r="H4462" t="str">
            <v>Regulated</v>
          </cell>
        </row>
        <row r="4463">
          <cell r="D4463" t="str">
            <v>South Jersey Industries, Inc.</v>
          </cell>
          <cell r="E4463" t="str">
            <v>Biomass</v>
          </cell>
          <cell r="G4463" t="str">
            <v>NA</v>
          </cell>
          <cell r="H4463" t="str">
            <v>Merchant Unregulated</v>
          </cell>
        </row>
        <row r="4464">
          <cell r="D4464" t="str">
            <v>Exelon Corporation</v>
          </cell>
          <cell r="E4464" t="str">
            <v>Solar</v>
          </cell>
          <cell r="G4464" t="str">
            <v>NA</v>
          </cell>
          <cell r="H4464" t="str">
            <v>Merchant Unregulated</v>
          </cell>
        </row>
        <row r="4465">
          <cell r="D4465" t="str">
            <v>Domtar Corp.</v>
          </cell>
          <cell r="E4465" t="str">
            <v>Biomass</v>
          </cell>
          <cell r="G4465">
            <v>257513</v>
          </cell>
          <cell r="H4465" t="str">
            <v>Merchant Unregulated</v>
          </cell>
        </row>
        <row r="4466">
          <cell r="D4466" t="str">
            <v>Tennessee Valley Authority</v>
          </cell>
          <cell r="E4466" t="str">
            <v>Coal</v>
          </cell>
          <cell r="G4466">
            <v>2876602</v>
          </cell>
          <cell r="H4466" t="str">
            <v>Merchant Unregulated</v>
          </cell>
        </row>
        <row r="4467">
          <cell r="D4467" t="str">
            <v>Brookfield Renewable Energy Partners L.P.</v>
          </cell>
          <cell r="E4467" t="str">
            <v>Water</v>
          </cell>
          <cell r="G4467" t="str">
            <v>NA</v>
          </cell>
          <cell r="H4467" t="str">
            <v>Merchant Unregulated</v>
          </cell>
        </row>
        <row r="4468">
          <cell r="D4468" t="str">
            <v>Brookfield Asset Management Inc.</v>
          </cell>
          <cell r="E4468" t="str">
            <v>Water</v>
          </cell>
          <cell r="G4468" t="str">
            <v>NA</v>
          </cell>
          <cell r="H4468" t="str">
            <v>Merchant Unregulated</v>
          </cell>
        </row>
        <row r="4469">
          <cell r="D4469" t="str">
            <v>Tennessee Valley Authority</v>
          </cell>
          <cell r="E4469" t="str">
            <v>Gas</v>
          </cell>
          <cell r="G4469">
            <v>248990</v>
          </cell>
          <cell r="H4469" t="str">
            <v>Merchant Unregulated</v>
          </cell>
        </row>
        <row r="4470">
          <cell r="D4470" t="str">
            <v>C2i Methane Partners LLC</v>
          </cell>
          <cell r="E4470" t="str">
            <v>Biomass</v>
          </cell>
          <cell r="G4470" t="str">
            <v>NA</v>
          </cell>
          <cell r="H4470" t="str">
            <v>Merchant Unregulated</v>
          </cell>
        </row>
        <row r="4471">
          <cell r="D4471" t="str">
            <v>Macquarie Group Limited</v>
          </cell>
          <cell r="E4471" t="str">
            <v>Biomass</v>
          </cell>
          <cell r="G4471" t="str">
            <v>NA</v>
          </cell>
          <cell r="H4471" t="str">
            <v>Merchant Unregulated</v>
          </cell>
        </row>
        <row r="4472">
          <cell r="D4472" t="str">
            <v>Virginia Cogen Inc</v>
          </cell>
          <cell r="E4472" t="str">
            <v>Gas</v>
          </cell>
          <cell r="G4472" t="str">
            <v>NA</v>
          </cell>
          <cell r="H4472" t="str">
            <v>Merchant Unregulated</v>
          </cell>
        </row>
        <row r="4473">
          <cell r="D4473" t="str">
            <v>Edison International</v>
          </cell>
          <cell r="E4473" t="str">
            <v>Coal</v>
          </cell>
          <cell r="G4473">
            <v>5137259</v>
          </cell>
          <cell r="H4473" t="str">
            <v>Merchant Unregulated</v>
          </cell>
        </row>
        <row r="4474">
          <cell r="D4474" t="str">
            <v>Edison International</v>
          </cell>
          <cell r="E4474" t="str">
            <v>Coal</v>
          </cell>
          <cell r="G4474">
            <v>907152</v>
          </cell>
          <cell r="H4474" t="str">
            <v>Merchant Unregulated</v>
          </cell>
        </row>
        <row r="4475">
          <cell r="D4475" t="str">
            <v>Exxon Mobil Corporation</v>
          </cell>
          <cell r="E4475" t="str">
            <v>Other Nonrenewable</v>
          </cell>
          <cell r="G4475" t="str">
            <v>NA</v>
          </cell>
          <cell r="H4475" t="str">
            <v>Merchant Unregulated</v>
          </cell>
        </row>
        <row r="4476">
          <cell r="D4476" t="str">
            <v>Exxon Mobil Corporation</v>
          </cell>
          <cell r="E4476" t="str">
            <v>Other Nonrenewable</v>
          </cell>
          <cell r="G4476" t="str">
            <v>NA</v>
          </cell>
          <cell r="H4476" t="str">
            <v>Merchant Unregulated</v>
          </cell>
        </row>
        <row r="4477">
          <cell r="D4477" t="str">
            <v>Xcel Energy Inc.</v>
          </cell>
          <cell r="E4477" t="str">
            <v>Gas</v>
          </cell>
          <cell r="G4477">
            <v>1737879</v>
          </cell>
          <cell r="H4477" t="str">
            <v>Regulated</v>
          </cell>
        </row>
        <row r="4478">
          <cell r="D4478" t="str">
            <v>United States Government</v>
          </cell>
          <cell r="E4478" t="str">
            <v>Water</v>
          </cell>
          <cell r="G4478" t="str">
            <v>NA</v>
          </cell>
          <cell r="H4478" t="str">
            <v>Merchant Unregulated</v>
          </cell>
        </row>
        <row r="4479">
          <cell r="D4479" t="str">
            <v>Xcel Energy Inc.</v>
          </cell>
          <cell r="E4479" t="str">
            <v>Gas</v>
          </cell>
          <cell r="G4479">
            <v>130497</v>
          </cell>
          <cell r="H4479" t="str">
            <v>Regulated</v>
          </cell>
        </row>
        <row r="4480">
          <cell r="D4480" t="str">
            <v>Intel Corporation</v>
          </cell>
          <cell r="E4480" t="str">
            <v>Solar</v>
          </cell>
          <cell r="G4480" t="str">
            <v>NA</v>
          </cell>
          <cell r="H4480" t="str">
            <v>Merchant Unregulated</v>
          </cell>
        </row>
        <row r="4481">
          <cell r="D4481" t="str">
            <v>Sacramento Municipal Utility District</v>
          </cell>
          <cell r="E4481" t="str">
            <v>Water</v>
          </cell>
          <cell r="G4481" t="str">
            <v>NA</v>
          </cell>
          <cell r="H4481" t="str">
            <v>Regulated</v>
          </cell>
        </row>
        <row r="4482">
          <cell r="D4482" t="str">
            <v>Omaha Public Power District</v>
          </cell>
          <cell r="E4482" t="str">
            <v>Oil</v>
          </cell>
          <cell r="G4482">
            <v>-278</v>
          </cell>
          <cell r="H4482" t="str">
            <v>Regulated</v>
          </cell>
        </row>
        <row r="4483">
          <cell r="D4483" t="str">
            <v>PPL Corporation</v>
          </cell>
          <cell r="E4483" t="str">
            <v>Coal</v>
          </cell>
          <cell r="G4483">
            <v>1297813</v>
          </cell>
          <cell r="H4483" t="str">
            <v>Regulated</v>
          </cell>
        </row>
        <row r="4484">
          <cell r="D4484" t="str">
            <v>Ameren Corporation</v>
          </cell>
          <cell r="E4484" t="str">
            <v>Coal</v>
          </cell>
          <cell r="G4484">
            <v>5191251</v>
          </cell>
          <cell r="H4484" t="str">
            <v>Regulated</v>
          </cell>
        </row>
        <row r="4485">
          <cell r="D4485" t="str">
            <v>Southern Company</v>
          </cell>
          <cell r="E4485" t="str">
            <v>Water</v>
          </cell>
          <cell r="G4485">
            <v>201409</v>
          </cell>
          <cell r="H4485" t="str">
            <v>Regulated</v>
          </cell>
        </row>
        <row r="4486">
          <cell r="D4486" t="str">
            <v>Jordan Hydroelectric Limited Partnership</v>
          </cell>
          <cell r="E4486" t="str">
            <v>Water</v>
          </cell>
          <cell r="G4486" t="str">
            <v>NA</v>
          </cell>
          <cell r="H4486" t="str">
            <v>Merchant Unregulated</v>
          </cell>
        </row>
        <row r="4487">
          <cell r="D4487" t="str">
            <v>Central Utah Water Conservancy District</v>
          </cell>
          <cell r="E4487" t="str">
            <v>Water</v>
          </cell>
          <cell r="G4487" t="str">
            <v>NA</v>
          </cell>
          <cell r="H4487" t="str">
            <v>Merchant Unregulated</v>
          </cell>
        </row>
        <row r="4488">
          <cell r="D4488" t="str">
            <v>Morgan City City of</v>
          </cell>
          <cell r="E4488" t="str">
            <v>Gas</v>
          </cell>
          <cell r="G4488" t="str">
            <v>NA</v>
          </cell>
          <cell r="H4488" t="str">
            <v>Regulated</v>
          </cell>
        </row>
        <row r="4489">
          <cell r="D4489" t="str">
            <v>New York Power Authority</v>
          </cell>
          <cell r="E4489" t="str">
            <v>Gas</v>
          </cell>
          <cell r="G4489" t="str">
            <v>NA</v>
          </cell>
          <cell r="H4489" t="str">
            <v>Merchant Unregulated</v>
          </cell>
        </row>
        <row r="4490">
          <cell r="D4490" t="str">
            <v>Southern Company</v>
          </cell>
          <cell r="E4490" t="str">
            <v>Nuclear</v>
          </cell>
          <cell r="G4490">
            <v>14762977</v>
          </cell>
          <cell r="H4490" t="str">
            <v>Regulated</v>
          </cell>
        </row>
        <row r="4491">
          <cell r="D4491" t="str">
            <v>JRW Associates Ltd Partnership</v>
          </cell>
          <cell r="E4491" t="str">
            <v>Gas</v>
          </cell>
          <cell r="G4491" t="str">
            <v>NA</v>
          </cell>
          <cell r="H4491" t="str">
            <v>Merchant Unregulated</v>
          </cell>
        </row>
        <row r="4492">
          <cell r="D4492" t="str">
            <v>JRW Associates Ltd Partnership</v>
          </cell>
          <cell r="E4492" t="str">
            <v>Gas</v>
          </cell>
          <cell r="G4492" t="str">
            <v>NA</v>
          </cell>
          <cell r="H4492" t="str">
            <v>Merchant Unregulated</v>
          </cell>
        </row>
        <row r="4493">
          <cell r="D4493" t="str">
            <v>United States Government</v>
          </cell>
          <cell r="E4493" t="str">
            <v>Water</v>
          </cell>
          <cell r="G4493">
            <v>332379</v>
          </cell>
          <cell r="H4493" t="str">
            <v>Merchant Unregulated</v>
          </cell>
        </row>
        <row r="4494">
          <cell r="D4494" t="str">
            <v>Invenergy LLC</v>
          </cell>
          <cell r="E4494" t="str">
            <v>Wind</v>
          </cell>
          <cell r="G4494">
            <v>461372</v>
          </cell>
          <cell r="H4494" t="str">
            <v>Merchant Unregulated</v>
          </cell>
        </row>
        <row r="4495">
          <cell r="D4495" t="str">
            <v>Julesburg City of</v>
          </cell>
          <cell r="E4495" t="str">
            <v>Oil</v>
          </cell>
          <cell r="G4495" t="str">
            <v>NA</v>
          </cell>
          <cell r="H4495" t="str">
            <v>Regulated</v>
          </cell>
        </row>
        <row r="4496">
          <cell r="D4496" t="str">
            <v>Navitas Energy, Inc.</v>
          </cell>
          <cell r="E4496" t="str">
            <v>Wind</v>
          </cell>
          <cell r="G4496" t="str">
            <v>NA</v>
          </cell>
          <cell r="H4496" t="str">
            <v>Merchant Unregulated</v>
          </cell>
        </row>
        <row r="4497">
          <cell r="D4497" t="str">
            <v>Gamesa Corporacion Tecnologica S.A.</v>
          </cell>
          <cell r="E4497" t="str">
            <v>Wind</v>
          </cell>
          <cell r="G4497" t="str">
            <v>NA</v>
          </cell>
          <cell r="H4497" t="str">
            <v>Merchant Unregulated</v>
          </cell>
        </row>
        <row r="4498">
          <cell r="D4498" t="str">
            <v>Enel S.p.A.</v>
          </cell>
          <cell r="E4498" t="str">
            <v>Wind</v>
          </cell>
          <cell r="G4498" t="str">
            <v>NA</v>
          </cell>
          <cell r="H4498" t="str">
            <v>Merchant Unregulated</v>
          </cell>
        </row>
        <row r="4499">
          <cell r="D4499" t="str">
            <v>River Falls City of</v>
          </cell>
          <cell r="E4499" t="str">
            <v>Oil</v>
          </cell>
          <cell r="G4499" t="str">
            <v>NA</v>
          </cell>
          <cell r="H4499" t="str">
            <v>Regulated</v>
          </cell>
        </row>
        <row r="4500">
          <cell r="D4500" t="str">
            <v>Consulting Engineers Group Inc</v>
          </cell>
          <cell r="E4500" t="str">
            <v>Wind</v>
          </cell>
          <cell r="G4500" t="str">
            <v>NA</v>
          </cell>
          <cell r="H4500" t="str">
            <v>Merchant Unregulated</v>
          </cell>
        </row>
        <row r="4501">
          <cell r="D4501" t="str">
            <v>River Falls City of</v>
          </cell>
          <cell r="E4501" t="str">
            <v>Water</v>
          </cell>
          <cell r="G4501" t="str">
            <v>NA</v>
          </cell>
          <cell r="H4501" t="str">
            <v>Regulated</v>
          </cell>
        </row>
        <row r="4502">
          <cell r="D4502" t="str">
            <v>Alliant Energy Corporation</v>
          </cell>
          <cell r="E4502" t="str">
            <v>Oil</v>
          </cell>
          <cell r="G4502">
            <v>403</v>
          </cell>
          <cell r="H4502" t="str">
            <v>Regulated</v>
          </cell>
        </row>
        <row r="4503">
          <cell r="D4503" t="str">
            <v>Integrys Energy Group, Inc.</v>
          </cell>
          <cell r="E4503" t="str">
            <v>Oil</v>
          </cell>
          <cell r="G4503">
            <v>403</v>
          </cell>
          <cell r="H4503" t="str">
            <v>Regulated</v>
          </cell>
        </row>
        <row r="4504">
          <cell r="D4504" t="str">
            <v>Norfolk Southern Corporation</v>
          </cell>
          <cell r="E4504" t="str">
            <v>Coal</v>
          </cell>
          <cell r="G4504" t="str">
            <v>NA</v>
          </cell>
          <cell r="H4504" t="str">
            <v>Merchant Unregulated</v>
          </cell>
        </row>
        <row r="4505">
          <cell r="D4505" t="str">
            <v>Iberdrola, S.A.</v>
          </cell>
          <cell r="E4505" t="str">
            <v>Wind</v>
          </cell>
          <cell r="G4505">
            <v>283512</v>
          </cell>
          <cell r="H4505" t="str">
            <v>Merchant Unregulated</v>
          </cell>
        </row>
        <row r="4506">
          <cell r="D4506" t="str">
            <v>Central Oregon Irrigation Dist</v>
          </cell>
          <cell r="E4506" t="str">
            <v>Water</v>
          </cell>
          <cell r="G4506" t="str">
            <v>NA</v>
          </cell>
          <cell r="H4506" t="str">
            <v>Merchant Unregulated</v>
          </cell>
        </row>
        <row r="4507">
          <cell r="D4507" t="str">
            <v>County of Yolo, CA</v>
          </cell>
          <cell r="E4507" t="str">
            <v>Solar</v>
          </cell>
          <cell r="G4507" t="str">
            <v>NA</v>
          </cell>
          <cell r="H4507" t="str">
            <v>Merchant Unregulated</v>
          </cell>
        </row>
        <row r="4508">
          <cell r="D4508" t="str">
            <v>Exelon Corporation</v>
          </cell>
          <cell r="E4508" t="str">
            <v>Wind</v>
          </cell>
          <cell r="G4508" t="str">
            <v>NA</v>
          </cell>
          <cell r="H4508" t="str">
            <v>Merchant Unregulated</v>
          </cell>
        </row>
        <row r="4509">
          <cell r="D4509" t="str">
            <v>Dana Schmid</v>
          </cell>
          <cell r="E4509" t="str">
            <v>Wind</v>
          </cell>
          <cell r="G4509" t="str">
            <v>NA</v>
          </cell>
          <cell r="H4509" t="str">
            <v>Merchant Unregulated</v>
          </cell>
        </row>
        <row r="4510">
          <cell r="D4510" t="str">
            <v>Big Rivers Electric Corporation</v>
          </cell>
          <cell r="E4510" t="str">
            <v>Coal</v>
          </cell>
          <cell r="G4510">
            <v>3117206</v>
          </cell>
          <cell r="H4510" t="str">
            <v>Merchant Unregulated</v>
          </cell>
        </row>
        <row r="4511">
          <cell r="D4511" t="str">
            <v>K-W Co</v>
          </cell>
          <cell r="E4511" t="str">
            <v>Water</v>
          </cell>
          <cell r="G4511" t="str">
            <v>NA</v>
          </cell>
          <cell r="H4511" t="str">
            <v>Merchant Unregulated</v>
          </cell>
        </row>
        <row r="4512">
          <cell r="D4512" t="str">
            <v>Hawaiian Electric Industries, Inc.</v>
          </cell>
          <cell r="E4512" t="str">
            <v>Oil</v>
          </cell>
          <cell r="G4512">
            <v>3008824</v>
          </cell>
          <cell r="H4512" t="str">
            <v>Regulated</v>
          </cell>
        </row>
        <row r="4513">
          <cell r="D4513" t="str">
            <v>First Wind Holdings Inc.</v>
          </cell>
          <cell r="E4513" t="str">
            <v>Wind</v>
          </cell>
          <cell r="G4513">
            <v>14829</v>
          </cell>
          <cell r="H4513" t="str">
            <v>Merchant Unregulated</v>
          </cell>
        </row>
        <row r="4514">
          <cell r="D4514" t="str">
            <v>Makani Nui Associates</v>
          </cell>
          <cell r="E4514" t="str">
            <v>Wind</v>
          </cell>
          <cell r="G4514">
            <v>2585</v>
          </cell>
          <cell r="H4514" t="str">
            <v>Merchant Unregulated</v>
          </cell>
        </row>
        <row r="4515">
          <cell r="D4515" t="str">
            <v>First Wind Holdings Inc.</v>
          </cell>
          <cell r="E4515" t="str">
            <v>Wind</v>
          </cell>
          <cell r="G4515">
            <v>29727</v>
          </cell>
          <cell r="H4515" t="str">
            <v>Merchant Unregulated</v>
          </cell>
        </row>
        <row r="4516">
          <cell r="D4516" t="str">
            <v>Hawaiian Coml &amp; Sugar Co Ltd</v>
          </cell>
          <cell r="E4516" t="str">
            <v>Water</v>
          </cell>
          <cell r="G4516" t="str">
            <v>NA</v>
          </cell>
          <cell r="H4516" t="str">
            <v>Merchant Unregulated</v>
          </cell>
        </row>
        <row r="4517">
          <cell r="D4517" t="str">
            <v>Kahoka City of</v>
          </cell>
          <cell r="E4517" t="str">
            <v>Oil</v>
          </cell>
          <cell r="G4517" t="str">
            <v>NA</v>
          </cell>
          <cell r="H4517" t="str">
            <v>Regulated</v>
          </cell>
        </row>
        <row r="4518">
          <cell r="D4518" t="str">
            <v>Hawaiian Electric Industries, Inc.</v>
          </cell>
          <cell r="E4518" t="str">
            <v>Oil</v>
          </cell>
          <cell r="G4518" t="str">
            <v>NA</v>
          </cell>
          <cell r="H4518" t="str">
            <v>Regulated</v>
          </cell>
        </row>
        <row r="4519">
          <cell r="D4519" t="str">
            <v>Sharp Corporation</v>
          </cell>
          <cell r="E4519" t="str">
            <v>Solar</v>
          </cell>
          <cell r="G4519" t="str">
            <v>NA</v>
          </cell>
          <cell r="H4519" t="str">
            <v>Merchant Unregulated</v>
          </cell>
        </row>
        <row r="4520">
          <cell r="D4520" t="str">
            <v>Portland General Electric Company</v>
          </cell>
          <cell r="E4520" t="str">
            <v>Oil</v>
          </cell>
          <cell r="G4520">
            <v>85</v>
          </cell>
          <cell r="H4520" t="str">
            <v>Regulated</v>
          </cell>
        </row>
        <row r="4521">
          <cell r="D4521" t="str">
            <v>Inside Passage Electric Cooperative, Inc.</v>
          </cell>
          <cell r="E4521" t="str">
            <v>Oil</v>
          </cell>
          <cell r="G4521" t="str">
            <v>NA</v>
          </cell>
          <cell r="H4521" t="str">
            <v>Merchant Unregulated</v>
          </cell>
        </row>
        <row r="4522">
          <cell r="D4522" t="str">
            <v>North Slope Borough Power and Light</v>
          </cell>
          <cell r="E4522" t="str">
            <v>Oil</v>
          </cell>
          <cell r="G4522" t="str">
            <v>NA</v>
          </cell>
          <cell r="H4522" t="str">
            <v>Regulated</v>
          </cell>
        </row>
        <row r="4523">
          <cell r="D4523" t="str">
            <v>Harbert Management Corporation</v>
          </cell>
          <cell r="E4523" t="str">
            <v>Oil</v>
          </cell>
          <cell r="G4523">
            <v>663407</v>
          </cell>
          <cell r="H4523" t="str">
            <v>Merchant Unregulated</v>
          </cell>
        </row>
        <row r="4524">
          <cell r="D4524" t="str">
            <v>Public Service Enterprise Group Incorporated</v>
          </cell>
          <cell r="E4524" t="str">
            <v>Oil</v>
          </cell>
          <cell r="G4524">
            <v>660759</v>
          </cell>
          <cell r="H4524" t="str">
            <v>Merchant Unregulated</v>
          </cell>
        </row>
        <row r="4525">
          <cell r="D4525" t="str">
            <v>D. E. Shaw &amp; Co., L.P.</v>
          </cell>
          <cell r="E4525" t="str">
            <v>Solar</v>
          </cell>
          <cell r="G4525" t="str">
            <v>NA</v>
          </cell>
          <cell r="H4525" t="str">
            <v>Merchant Unregulated</v>
          </cell>
        </row>
        <row r="4526">
          <cell r="D4526" t="str">
            <v>Bright Plain Renewable Energy, LLC</v>
          </cell>
          <cell r="E4526" t="str">
            <v>Solar</v>
          </cell>
          <cell r="G4526" t="str">
            <v>NA</v>
          </cell>
          <cell r="H4526" t="str">
            <v>Merchant Unregulated</v>
          </cell>
        </row>
        <row r="4527">
          <cell r="D4527" t="str">
            <v>Keahole Solar Power LLC</v>
          </cell>
          <cell r="E4527" t="str">
            <v>Solar</v>
          </cell>
          <cell r="G4527" t="str">
            <v>NA</v>
          </cell>
          <cell r="H4527" t="str">
            <v>Merchant Unregulated</v>
          </cell>
        </row>
        <row r="4528">
          <cell r="D4528" t="str">
            <v>Alexander &amp; Baldwin, Inc.</v>
          </cell>
          <cell r="E4528" t="str">
            <v>Water</v>
          </cell>
          <cell r="G4528" t="str">
            <v>NA</v>
          </cell>
          <cell r="H4528" t="str">
            <v>Merchant Unregulated</v>
          </cell>
        </row>
        <row r="4529">
          <cell r="D4529" t="str">
            <v>CMS Energy Corporation</v>
          </cell>
          <cell r="E4529" t="str">
            <v>Gas</v>
          </cell>
          <cell r="G4529" t="str">
            <v>NA</v>
          </cell>
          <cell r="H4529" t="str">
            <v>Merchant Unregulated</v>
          </cell>
        </row>
        <row r="4530">
          <cell r="D4530" t="str">
            <v>Michigan Public Power Agency</v>
          </cell>
          <cell r="E4530" t="str">
            <v>Gas</v>
          </cell>
          <cell r="G4530" t="str">
            <v>NA</v>
          </cell>
          <cell r="H4530" t="str">
            <v>Merchant Unregulated</v>
          </cell>
        </row>
        <row r="4531">
          <cell r="D4531" t="str">
            <v>Merit Energy Company, LLC</v>
          </cell>
          <cell r="E4531" t="str">
            <v>Gas</v>
          </cell>
          <cell r="G4531" t="str">
            <v>NA</v>
          </cell>
          <cell r="H4531" t="str">
            <v>Merchant Unregulated</v>
          </cell>
        </row>
        <row r="4532">
          <cell r="D4532" t="str">
            <v>Alaska Village Electric Cooperative, Inc.</v>
          </cell>
          <cell r="E4532" t="str">
            <v>Oil</v>
          </cell>
          <cell r="G4532" t="str">
            <v>NA</v>
          </cell>
          <cell r="H4532" t="str">
            <v>Merchant Unregulated</v>
          </cell>
        </row>
        <row r="4533">
          <cell r="D4533" t="str">
            <v>Brookfield Renewable Energy Partners L.P.</v>
          </cell>
          <cell r="E4533" t="str">
            <v>Water</v>
          </cell>
          <cell r="G4533" t="str">
            <v>NA</v>
          </cell>
          <cell r="H4533" t="str">
            <v>Merchant Unregulated</v>
          </cell>
        </row>
        <row r="4534">
          <cell r="D4534" t="str">
            <v>Brookfield Asset Management Inc.</v>
          </cell>
          <cell r="E4534" t="str">
            <v>Water</v>
          </cell>
          <cell r="G4534" t="str">
            <v>NA</v>
          </cell>
          <cell r="H4534" t="str">
            <v>Merchant Unregulated</v>
          </cell>
        </row>
        <row r="4535">
          <cell r="D4535" t="str">
            <v>American Electric Power Company, Inc.</v>
          </cell>
          <cell r="E4535" t="str">
            <v>Coal</v>
          </cell>
          <cell r="G4535">
            <v>1784836</v>
          </cell>
          <cell r="H4535" t="str">
            <v>Regulated</v>
          </cell>
        </row>
        <row r="4536">
          <cell r="D4536" t="str">
            <v>EIF Management, LLC</v>
          </cell>
          <cell r="E4536" t="str">
            <v>Water</v>
          </cell>
          <cell r="G4536" t="str">
            <v>NA</v>
          </cell>
          <cell r="H4536" t="str">
            <v>Merchant Unregulated</v>
          </cell>
        </row>
        <row r="4537">
          <cell r="D4537" t="str">
            <v>American Electric Power Company, Inc.</v>
          </cell>
          <cell r="E4537" t="str">
            <v>Coal</v>
          </cell>
          <cell r="G4537">
            <v>999296</v>
          </cell>
          <cell r="H4537" t="str">
            <v>Regulated</v>
          </cell>
        </row>
        <row r="4538">
          <cell r="D4538" t="str">
            <v>Waste Management, Inc.</v>
          </cell>
          <cell r="E4538" t="str">
            <v>Biomass</v>
          </cell>
          <cell r="G4538" t="str">
            <v>NA</v>
          </cell>
          <cell r="H4538" t="str">
            <v>Merchant Unregulated</v>
          </cell>
        </row>
        <row r="4539">
          <cell r="D4539" t="str">
            <v>Kankakee City of</v>
          </cell>
          <cell r="E4539" t="str">
            <v>Water</v>
          </cell>
          <cell r="G4539" t="str">
            <v>NA</v>
          </cell>
          <cell r="H4539" t="str">
            <v>Merchant Unregulated</v>
          </cell>
        </row>
        <row r="4540">
          <cell r="D4540" t="str">
            <v>Hawaiian Electric Industries, Inc.</v>
          </cell>
          <cell r="E4540" t="str">
            <v>Oil</v>
          </cell>
          <cell r="G4540" t="str">
            <v>NA</v>
          </cell>
          <cell r="H4540" t="str">
            <v>Regulated</v>
          </cell>
        </row>
        <row r="4541">
          <cell r="D4541" t="str">
            <v>Hawaiian Electric Industries, Inc.</v>
          </cell>
          <cell r="E4541" t="str">
            <v>Oil</v>
          </cell>
          <cell r="G4541" t="str">
            <v>NA</v>
          </cell>
          <cell r="H4541" t="str">
            <v>Regulated</v>
          </cell>
        </row>
        <row r="4542">
          <cell r="D4542" t="str">
            <v>Kansas State University</v>
          </cell>
          <cell r="E4542" t="str">
            <v>Gas</v>
          </cell>
          <cell r="G4542" t="str">
            <v>NA</v>
          </cell>
          <cell r="H4542" t="str">
            <v>Merchant Unregulated</v>
          </cell>
        </row>
        <row r="4543">
          <cell r="D4543" t="str">
            <v>Enertech Incorporated</v>
          </cell>
          <cell r="E4543" t="str">
            <v>Wind</v>
          </cell>
          <cell r="G4543" t="str">
            <v>NA</v>
          </cell>
          <cell r="H4543" t="str">
            <v>Merchant Unregulated</v>
          </cell>
        </row>
        <row r="4544">
          <cell r="D4544" t="str">
            <v>Kapaa Solar LLC</v>
          </cell>
          <cell r="E4544" t="str">
            <v>Solar</v>
          </cell>
          <cell r="G4544" t="str">
            <v>NA</v>
          </cell>
          <cell r="H4544" t="str">
            <v>Merchant Unregulated</v>
          </cell>
        </row>
        <row r="4545">
          <cell r="D4545" t="str">
            <v>Kauai Island Utility Cooperative</v>
          </cell>
          <cell r="E4545" t="str">
            <v>Oil</v>
          </cell>
          <cell r="G4545" t="str">
            <v>NA</v>
          </cell>
          <cell r="H4545" t="str">
            <v>Merchant Unregulated</v>
          </cell>
        </row>
        <row r="4546">
          <cell r="D4546" t="str">
            <v>Forest City Enterprises, Inc.</v>
          </cell>
          <cell r="E4546" t="str">
            <v>Solar</v>
          </cell>
          <cell r="G4546" t="str">
            <v>NA</v>
          </cell>
          <cell r="H4546" t="str">
            <v>Merchant Unregulated</v>
          </cell>
        </row>
        <row r="4547">
          <cell r="D4547" t="str">
            <v>Hawaiian Electric Industries, Inc.</v>
          </cell>
          <cell r="E4547" t="str">
            <v>Oil</v>
          </cell>
          <cell r="G4547" t="str">
            <v>NA</v>
          </cell>
          <cell r="H4547" t="str">
            <v>Regulated</v>
          </cell>
        </row>
        <row r="4548">
          <cell r="D4548" t="str">
            <v>San Gorgonio Wind Farms Inc</v>
          </cell>
          <cell r="E4548" t="str">
            <v>Wind</v>
          </cell>
          <cell r="G4548" t="str">
            <v>NA</v>
          </cell>
          <cell r="H4548" t="str">
            <v>Merchant Unregulated</v>
          </cell>
        </row>
        <row r="4549">
          <cell r="D4549" t="str">
            <v>Kas Brothers Windfarm, LLC</v>
          </cell>
          <cell r="E4549" t="str">
            <v>Wind</v>
          </cell>
          <cell r="G4549" t="str">
            <v>NA</v>
          </cell>
          <cell r="H4549" t="str">
            <v>Merchant Unregulated</v>
          </cell>
        </row>
        <row r="4550">
          <cell r="D4550" t="str">
            <v>Inside Passage Electric Cooperative, Inc.</v>
          </cell>
          <cell r="E4550" t="str">
            <v>Oil</v>
          </cell>
          <cell r="G4550" t="str">
            <v>NA</v>
          </cell>
          <cell r="H4550" t="str">
            <v>Merchant Unregulated</v>
          </cell>
        </row>
        <row r="4551">
          <cell r="D4551" t="str">
            <v>Alaska Power &amp; Telephone Co.</v>
          </cell>
          <cell r="E4551" t="str">
            <v>Water</v>
          </cell>
          <cell r="G4551" t="str">
            <v>NA</v>
          </cell>
          <cell r="H4551" t="str">
            <v>Merchant Unregulated</v>
          </cell>
        </row>
        <row r="4552">
          <cell r="D4552" t="str">
            <v>Alaska Energy &amp; Resources Company</v>
          </cell>
          <cell r="E4552" t="str">
            <v>Water</v>
          </cell>
          <cell r="G4552" t="str">
            <v>NA</v>
          </cell>
          <cell r="H4552" t="str">
            <v>Merchant Unregulated</v>
          </cell>
        </row>
        <row r="4553">
          <cell r="D4553" t="str">
            <v>Alaska Village Electric Cooperative, Inc.</v>
          </cell>
          <cell r="E4553" t="str">
            <v>Wind</v>
          </cell>
          <cell r="G4553" t="str">
            <v>NA</v>
          </cell>
          <cell r="H4553" t="str">
            <v>Merchant Unregulated</v>
          </cell>
        </row>
        <row r="4554">
          <cell r="D4554" t="str">
            <v>Larsen Bay City of</v>
          </cell>
          <cell r="E4554" t="str">
            <v>Water</v>
          </cell>
          <cell r="G4554" t="str">
            <v>NA</v>
          </cell>
          <cell r="H4554" t="str">
            <v>Regulated</v>
          </cell>
        </row>
        <row r="4555">
          <cell r="D4555" t="str">
            <v>Kaukauna City of</v>
          </cell>
          <cell r="E4555" t="str">
            <v>Water</v>
          </cell>
          <cell r="G4555" t="str">
            <v>NA</v>
          </cell>
          <cell r="H4555" t="str">
            <v>Regulated</v>
          </cell>
        </row>
        <row r="4556">
          <cell r="D4556" t="str">
            <v>Kaukauna City of</v>
          </cell>
          <cell r="E4556" t="str">
            <v>Gas</v>
          </cell>
          <cell r="G4556" t="str">
            <v>NA</v>
          </cell>
          <cell r="H4556" t="str">
            <v>Regulated</v>
          </cell>
        </row>
        <row r="4557">
          <cell r="D4557" t="str">
            <v>Oklahoma Municipal Power Authority</v>
          </cell>
          <cell r="E4557" t="str">
            <v>Water</v>
          </cell>
          <cell r="G4557" t="str">
            <v>NA</v>
          </cell>
          <cell r="H4557" t="str">
            <v>Merchant Unregulated</v>
          </cell>
        </row>
        <row r="4558">
          <cell r="D4558" t="str">
            <v>Edison International</v>
          </cell>
          <cell r="E4558" t="str">
            <v>Water</v>
          </cell>
          <cell r="G4558">
            <v>7546</v>
          </cell>
          <cell r="H4558" t="str">
            <v>Regulated</v>
          </cell>
        </row>
        <row r="4559">
          <cell r="D4559" t="str">
            <v>Edison International</v>
          </cell>
          <cell r="E4559" t="str">
            <v>Water</v>
          </cell>
          <cell r="G4559">
            <v>6680</v>
          </cell>
          <cell r="H4559" t="str">
            <v>Regulated</v>
          </cell>
        </row>
        <row r="4560">
          <cell r="D4560" t="str">
            <v>Edison International</v>
          </cell>
          <cell r="E4560" t="str">
            <v>Water</v>
          </cell>
          <cell r="G4560">
            <v>7060</v>
          </cell>
          <cell r="H4560" t="str">
            <v>Regulated</v>
          </cell>
        </row>
        <row r="4561">
          <cell r="D4561" t="str">
            <v>Kaweah Delta Hospital</v>
          </cell>
          <cell r="E4561" t="str">
            <v>Gas</v>
          </cell>
          <cell r="G4561" t="str">
            <v>NA</v>
          </cell>
          <cell r="H4561" t="str">
            <v>Merchant Unregulated</v>
          </cell>
        </row>
        <row r="4562">
          <cell r="D4562" t="str">
            <v>Emera Incorporated</v>
          </cell>
          <cell r="E4562" t="str">
            <v>Water</v>
          </cell>
          <cell r="G4562" t="str">
            <v>NA</v>
          </cell>
          <cell r="H4562" t="str">
            <v>Merchant Unregulated</v>
          </cell>
        </row>
        <row r="4563">
          <cell r="D4563" t="str">
            <v>Algonquin Power &amp; Utilities Corp.</v>
          </cell>
          <cell r="E4563" t="str">
            <v>Water</v>
          </cell>
          <cell r="G4563" t="str">
            <v>NA</v>
          </cell>
          <cell r="H4563" t="str">
            <v>Merchant Unregulated</v>
          </cell>
        </row>
        <row r="4564">
          <cell r="D4564" t="str">
            <v>K-Brink Windfarm LLC</v>
          </cell>
          <cell r="E4564" t="str">
            <v>Wind</v>
          </cell>
          <cell r="G4564" t="str">
            <v>NA</v>
          </cell>
          <cell r="H4564" t="str">
            <v>Merchant Unregulated</v>
          </cell>
        </row>
        <row r="4565">
          <cell r="D4565" t="str">
            <v>Edison International</v>
          </cell>
          <cell r="E4565" t="str">
            <v>Wind</v>
          </cell>
          <cell r="G4565" t="str">
            <v>NA</v>
          </cell>
          <cell r="H4565" t="str">
            <v>Merchant Unregulated</v>
          </cell>
        </row>
        <row r="4566">
          <cell r="D4566" t="str">
            <v>Exelon Corporation</v>
          </cell>
          <cell r="E4566" t="str">
            <v>Wind</v>
          </cell>
          <cell r="G4566" t="str">
            <v>NA</v>
          </cell>
          <cell r="H4566" t="str">
            <v>Merchant Unregulated</v>
          </cell>
        </row>
        <row r="4567">
          <cell r="D4567" t="str">
            <v>Kathryn Christoffer</v>
          </cell>
          <cell r="E4567" t="str">
            <v>Wind</v>
          </cell>
          <cell r="G4567" t="str">
            <v>NA</v>
          </cell>
          <cell r="H4567" t="str">
            <v>Merchant Unregulated</v>
          </cell>
        </row>
        <row r="4568">
          <cell r="D4568" t="str">
            <v>Hawaiian Electric Industries, Inc.</v>
          </cell>
          <cell r="E4568" t="str">
            <v>Oil</v>
          </cell>
          <cell r="G4568" t="str">
            <v>NA</v>
          </cell>
          <cell r="H4568" t="str">
            <v>Regulated</v>
          </cell>
        </row>
        <row r="4569">
          <cell r="D4569" t="str">
            <v>Hawaiian Electric Industries, Inc.</v>
          </cell>
          <cell r="E4569" t="str">
            <v>Oil</v>
          </cell>
          <cell r="G4569" t="str">
            <v>NA</v>
          </cell>
          <cell r="H4569" t="str">
            <v>Regulated</v>
          </cell>
        </row>
        <row r="4570">
          <cell r="D4570" t="str">
            <v>Hawaiian Electric Industries, Inc.</v>
          </cell>
          <cell r="E4570" t="str">
            <v>Oil</v>
          </cell>
          <cell r="G4570" t="str">
            <v>NA</v>
          </cell>
          <cell r="H4570" t="str">
            <v>Regulated</v>
          </cell>
        </row>
        <row r="4571">
          <cell r="D4571" t="str">
            <v>Nebraska Public Power District</v>
          </cell>
          <cell r="E4571" t="str">
            <v>Water</v>
          </cell>
          <cell r="G4571" t="str">
            <v>NA</v>
          </cell>
          <cell r="H4571" t="str">
            <v>Regulated</v>
          </cell>
        </row>
        <row r="4572">
          <cell r="D4572" t="str">
            <v>NRG Energy, Inc.</v>
          </cell>
          <cell r="E4572" t="str">
            <v>Gas</v>
          </cell>
          <cell r="G4572" t="str">
            <v>NA</v>
          </cell>
          <cell r="H4572" t="str">
            <v>Merchant Unregulated</v>
          </cell>
        </row>
        <row r="4573">
          <cell r="D4573" t="str">
            <v>Public Service Enterprise Group Incorporated</v>
          </cell>
          <cell r="E4573" t="str">
            <v>Gas</v>
          </cell>
          <cell r="G4573">
            <v>292046</v>
          </cell>
          <cell r="H4573" t="str">
            <v>Merchant Unregulated</v>
          </cell>
        </row>
        <row r="4574">
          <cell r="D4574" t="str">
            <v>Public Service Enterprise Group Incorporated</v>
          </cell>
          <cell r="E4574" t="str">
            <v>Solar</v>
          </cell>
          <cell r="G4574" t="str">
            <v>NA</v>
          </cell>
          <cell r="H4574" t="str">
            <v>Regulated</v>
          </cell>
        </row>
        <row r="4575">
          <cell r="D4575" t="str">
            <v>SunEdison, Inc.</v>
          </cell>
          <cell r="E4575" t="str">
            <v>Solar</v>
          </cell>
          <cell r="G4575" t="str">
            <v>NA</v>
          </cell>
          <cell r="H4575" t="str">
            <v>Merchant Unregulated</v>
          </cell>
        </row>
        <row r="4576">
          <cell r="D4576" t="str">
            <v>EIF Management, LLC</v>
          </cell>
          <cell r="E4576" t="str">
            <v>Water</v>
          </cell>
          <cell r="G4576" t="str">
            <v>NA</v>
          </cell>
          <cell r="H4576" t="str">
            <v>Merchant Unregulated</v>
          </cell>
        </row>
        <row r="4577">
          <cell r="D4577" t="str">
            <v>Monsanto Company</v>
          </cell>
          <cell r="E4577" t="str">
            <v>Gas</v>
          </cell>
          <cell r="G4577" t="str">
            <v>NA</v>
          </cell>
          <cell r="H4577" t="str">
            <v>Merchant Unregulated</v>
          </cell>
        </row>
        <row r="4578">
          <cell r="D4578" t="str">
            <v>Enel S.p.A.</v>
          </cell>
          <cell r="E4578" t="str">
            <v>Water</v>
          </cell>
          <cell r="G4578" t="str">
            <v>NA</v>
          </cell>
          <cell r="H4578" t="str">
            <v>Merchant Unregulated</v>
          </cell>
        </row>
        <row r="4579">
          <cell r="D4579" t="str">
            <v>South Feather Water &amp; Power Agency</v>
          </cell>
          <cell r="E4579" t="str">
            <v>Water</v>
          </cell>
          <cell r="G4579" t="str">
            <v>NA</v>
          </cell>
          <cell r="H4579" t="str">
            <v>Merchant Unregulated</v>
          </cell>
        </row>
        <row r="4580">
          <cell r="D4580" t="str">
            <v>WGL Holdings, Inc.</v>
          </cell>
          <cell r="E4580" t="str">
            <v>Solar</v>
          </cell>
          <cell r="G4580" t="str">
            <v>NA</v>
          </cell>
          <cell r="H4580" t="str">
            <v>Merchant Unregulated</v>
          </cell>
        </row>
        <row r="4581">
          <cell r="D4581" t="str">
            <v>Manitoba Hydro</v>
          </cell>
          <cell r="E4581" t="str">
            <v>Water</v>
          </cell>
          <cell r="G4581" t="str">
            <v>NA</v>
          </cell>
          <cell r="H4581" t="str">
            <v>Foreign</v>
          </cell>
        </row>
        <row r="4582">
          <cell r="D4582" t="str">
            <v>Tennessee Valley Authority</v>
          </cell>
          <cell r="E4582" t="str">
            <v>Gas</v>
          </cell>
          <cell r="G4582">
            <v>330994</v>
          </cell>
          <cell r="H4582" t="str">
            <v>Merchant Unregulated</v>
          </cell>
        </row>
        <row r="4583">
          <cell r="D4583" t="str">
            <v>Kenansville Solar 2 LLC</v>
          </cell>
          <cell r="E4583" t="str">
            <v>Solar</v>
          </cell>
          <cell r="G4583" t="str">
            <v>NA</v>
          </cell>
          <cell r="H4583" t="str">
            <v>Merchant Unregulated</v>
          </cell>
        </row>
        <row r="4584">
          <cell r="D4584" t="str">
            <v>Enosburg Falls Village of</v>
          </cell>
          <cell r="E4584" t="str">
            <v>Water</v>
          </cell>
          <cell r="G4584" t="str">
            <v>NA</v>
          </cell>
          <cell r="H4584" t="str">
            <v>Regulated</v>
          </cell>
        </row>
        <row r="4585">
          <cell r="D4585" t="str">
            <v>Dynegy Inc.</v>
          </cell>
          <cell r="E4585" t="str">
            <v>Gas</v>
          </cell>
          <cell r="G4585">
            <v>4980599</v>
          </cell>
          <cell r="H4585" t="str">
            <v>Merchant Unregulated</v>
          </cell>
        </row>
        <row r="4586">
          <cell r="D4586" t="str">
            <v>NRG Energy, Inc.</v>
          </cell>
          <cell r="E4586" t="str">
            <v>Gas</v>
          </cell>
          <cell r="G4586">
            <v>50809</v>
          </cell>
          <cell r="H4586" t="str">
            <v>Merchant Unregulated</v>
          </cell>
        </row>
        <row r="4587">
          <cell r="D4587" t="str">
            <v>NRG Energy, Inc.</v>
          </cell>
          <cell r="E4587" t="str">
            <v>Oil</v>
          </cell>
          <cell r="G4587" t="str">
            <v>NA</v>
          </cell>
          <cell r="H4587" t="str">
            <v>Merchant Unregulated</v>
          </cell>
        </row>
        <row r="4588">
          <cell r="D4588" t="str">
            <v>Atlantic Power Corporation</v>
          </cell>
          <cell r="E4588" t="str">
            <v>Gas</v>
          </cell>
          <cell r="G4588" t="str">
            <v>NA</v>
          </cell>
          <cell r="H4588" t="str">
            <v>Merchant Unregulated</v>
          </cell>
        </row>
        <row r="4589">
          <cell r="D4589" t="str">
            <v>Brookfield Renewable Energy Partners L.P.</v>
          </cell>
          <cell r="E4589" t="str">
            <v>Water</v>
          </cell>
          <cell r="G4589" t="str">
            <v>NA</v>
          </cell>
          <cell r="H4589" t="str">
            <v>Merchant Unregulated</v>
          </cell>
        </row>
        <row r="4590">
          <cell r="D4590" t="str">
            <v>Brookfield Asset Management Inc.</v>
          </cell>
          <cell r="E4590" t="str">
            <v>Water</v>
          </cell>
          <cell r="G4590" t="str">
            <v>NA</v>
          </cell>
          <cell r="H4590" t="str">
            <v>Merchant Unregulated</v>
          </cell>
        </row>
        <row r="4591">
          <cell r="D4591" t="str">
            <v>Rio Tinto</v>
          </cell>
          <cell r="E4591" t="str">
            <v>Coal</v>
          </cell>
          <cell r="G4591">
            <v>583945</v>
          </cell>
          <cell r="H4591" t="str">
            <v>Merchant Unregulated</v>
          </cell>
        </row>
        <row r="4592">
          <cell r="D4592" t="str">
            <v>Calpine Corporation</v>
          </cell>
          <cell r="E4592" t="str">
            <v>Gas</v>
          </cell>
          <cell r="G4592" t="str">
            <v>NA</v>
          </cell>
          <cell r="H4592" t="str">
            <v>Merchant Unregulated</v>
          </cell>
        </row>
        <row r="4593">
          <cell r="D4593" t="str">
            <v>Kennett City of</v>
          </cell>
          <cell r="E4593" t="str">
            <v>Gas</v>
          </cell>
          <cell r="G4593" t="str">
            <v>NA</v>
          </cell>
          <cell r="H4593" t="str">
            <v>Regulated</v>
          </cell>
        </row>
        <row r="4594">
          <cell r="D4594" t="str">
            <v>Kent County of Michigan</v>
          </cell>
          <cell r="E4594" t="str">
            <v>Biomass</v>
          </cell>
          <cell r="G4594" t="str">
            <v>NA</v>
          </cell>
          <cell r="H4594" t="str">
            <v>Merchant Unregulated</v>
          </cell>
        </row>
        <row r="4595">
          <cell r="D4595" t="str">
            <v>Kent County (DE)</v>
          </cell>
          <cell r="E4595" t="str">
            <v>Solar</v>
          </cell>
          <cell r="G4595" t="str">
            <v>NA</v>
          </cell>
          <cell r="H4595" t="str">
            <v>Merchant Unregulated</v>
          </cell>
        </row>
        <row r="4596">
          <cell r="D4596" t="str">
            <v>Kent Denver School</v>
          </cell>
          <cell r="E4596" t="str">
            <v>Solar</v>
          </cell>
          <cell r="G4596" t="str">
            <v>NA</v>
          </cell>
          <cell r="H4596" t="str">
            <v>Merchant Unregulated</v>
          </cell>
        </row>
        <row r="4597">
          <cell r="D4597" t="str">
            <v>Iberdrola, S.A.</v>
          </cell>
          <cell r="E4597" t="str">
            <v>Water</v>
          </cell>
          <cell r="G4597">
            <v>56</v>
          </cell>
          <cell r="H4597" t="str">
            <v>Regulated</v>
          </cell>
        </row>
        <row r="4598">
          <cell r="D4598" t="str">
            <v>Danville City of VA</v>
          </cell>
          <cell r="E4598" t="str">
            <v>Oil</v>
          </cell>
          <cell r="G4598" t="str">
            <v>NA</v>
          </cell>
          <cell r="H4598" t="str">
            <v>Regulated</v>
          </cell>
        </row>
        <row r="4599">
          <cell r="D4599" t="str">
            <v>Tennessee Valley Authority</v>
          </cell>
          <cell r="E4599" t="str">
            <v>Water</v>
          </cell>
          <cell r="G4599">
            <v>1079575</v>
          </cell>
          <cell r="H4599" t="str">
            <v>Merchant Unregulated</v>
          </cell>
        </row>
        <row r="4600">
          <cell r="D4600" t="str">
            <v>Domtar Corp.</v>
          </cell>
          <cell r="E4600" t="str">
            <v>Biomass</v>
          </cell>
          <cell r="G4600">
            <v>233996</v>
          </cell>
          <cell r="H4600" t="str">
            <v>Merchant Unregulated</v>
          </cell>
        </row>
        <row r="4601">
          <cell r="D4601" t="str">
            <v>Kenyon Municipal Utilities</v>
          </cell>
          <cell r="E4601" t="str">
            <v>Oil</v>
          </cell>
          <cell r="G4601" t="str">
            <v>NA</v>
          </cell>
          <cell r="H4601" t="str">
            <v>Regulated</v>
          </cell>
        </row>
        <row r="4602">
          <cell r="D4602" t="str">
            <v>Ameren Corporation</v>
          </cell>
          <cell r="E4602" t="str">
            <v>Water</v>
          </cell>
          <cell r="G4602">
            <v>754072</v>
          </cell>
          <cell r="H4602" t="str">
            <v>Regulated</v>
          </cell>
        </row>
        <row r="4603">
          <cell r="D4603" t="str">
            <v>Duke Energy Corporation</v>
          </cell>
          <cell r="E4603" t="str">
            <v>Water</v>
          </cell>
          <cell r="G4603">
            <v>41997</v>
          </cell>
          <cell r="H4603" t="str">
            <v>Regulated</v>
          </cell>
        </row>
        <row r="4604">
          <cell r="D4604" t="str">
            <v>PG&amp;E Corporation</v>
          </cell>
          <cell r="E4604" t="str">
            <v>Water</v>
          </cell>
          <cell r="G4604">
            <v>0</v>
          </cell>
          <cell r="H4604" t="str">
            <v>Regulated</v>
          </cell>
        </row>
        <row r="4605">
          <cell r="D4605" t="str">
            <v>PG&amp;E Corporation</v>
          </cell>
          <cell r="E4605" t="str">
            <v>Water</v>
          </cell>
          <cell r="G4605">
            <v>270102</v>
          </cell>
          <cell r="H4605" t="str">
            <v>Regulated</v>
          </cell>
        </row>
        <row r="4606">
          <cell r="D4606" t="str">
            <v>PG&amp;E Corporation</v>
          </cell>
          <cell r="E4606" t="str">
            <v>Water</v>
          </cell>
          <cell r="G4606">
            <v>30521</v>
          </cell>
          <cell r="H4606" t="str">
            <v>Regulated</v>
          </cell>
        </row>
        <row r="4607">
          <cell r="D4607" t="str">
            <v>Juniper Generation, L.L.C.</v>
          </cell>
          <cell r="E4607" t="str">
            <v>Gas</v>
          </cell>
          <cell r="G4607" t="str">
            <v>NA</v>
          </cell>
          <cell r="H4607" t="str">
            <v>Merchant Unregulated</v>
          </cell>
        </row>
        <row r="4608">
          <cell r="D4608" t="str">
            <v>ArcLight Energy Partners Fund II, LP</v>
          </cell>
          <cell r="E4608" t="str">
            <v>Gas</v>
          </cell>
          <cell r="G4608" t="str">
            <v>NA</v>
          </cell>
          <cell r="H4608" t="str">
            <v>Merchant Unregulated</v>
          </cell>
        </row>
        <row r="4609">
          <cell r="D4609" t="str">
            <v>Kern Oil and Refining Company</v>
          </cell>
          <cell r="E4609" t="str">
            <v>Gas</v>
          </cell>
          <cell r="G4609" t="str">
            <v>NA</v>
          </cell>
          <cell r="H4609" t="str">
            <v>Merchant Unregulated</v>
          </cell>
        </row>
        <row r="4610">
          <cell r="D4610" t="str">
            <v>Edison International</v>
          </cell>
          <cell r="E4610" t="str">
            <v>Water</v>
          </cell>
          <cell r="G4610">
            <v>161215</v>
          </cell>
          <cell r="H4610" t="str">
            <v>Regulated</v>
          </cell>
        </row>
        <row r="4611">
          <cell r="D4611" t="str">
            <v>Edison International</v>
          </cell>
          <cell r="E4611" t="str">
            <v>Water</v>
          </cell>
          <cell r="G4611">
            <v>102303</v>
          </cell>
          <cell r="H4611" t="str">
            <v>Regulated</v>
          </cell>
        </row>
        <row r="4612">
          <cell r="D4612" t="str">
            <v>Edison International</v>
          </cell>
          <cell r="E4612" t="str">
            <v>Gas</v>
          </cell>
          <cell r="G4612">
            <v>647938</v>
          </cell>
          <cell r="H4612" t="str">
            <v>Merchant Unregulated</v>
          </cell>
        </row>
        <row r="4613">
          <cell r="D4613" t="str">
            <v>Chevron Corporation</v>
          </cell>
          <cell r="E4613" t="str">
            <v>Gas</v>
          </cell>
          <cell r="G4613">
            <v>647938</v>
          </cell>
          <cell r="H4613" t="str">
            <v>Merchant Unregulated</v>
          </cell>
        </row>
        <row r="4614">
          <cell r="D4614" t="str">
            <v>Chevron Corporation</v>
          </cell>
          <cell r="E4614" t="str">
            <v>Gas</v>
          </cell>
          <cell r="G4614" t="str">
            <v>NA</v>
          </cell>
          <cell r="H4614" t="str">
            <v>Merchant Unregulated</v>
          </cell>
        </row>
        <row r="4615">
          <cell r="D4615" t="str">
            <v>Chevron Corporation</v>
          </cell>
          <cell r="E4615" t="str">
            <v>Gas</v>
          </cell>
          <cell r="G4615" t="str">
            <v>NA</v>
          </cell>
          <cell r="H4615" t="str">
            <v>Merchant Unregulated</v>
          </cell>
        </row>
        <row r="4616">
          <cell r="D4616" t="str">
            <v>Chevron Corporation</v>
          </cell>
          <cell r="E4616" t="str">
            <v>Gas</v>
          </cell>
          <cell r="G4616" t="str">
            <v>NA</v>
          </cell>
          <cell r="H4616" t="str">
            <v>Merchant Unregulated</v>
          </cell>
        </row>
        <row r="4617">
          <cell r="D4617" t="str">
            <v>PPL Corporation</v>
          </cell>
          <cell r="E4617" t="str">
            <v>Water</v>
          </cell>
          <cell r="G4617">
            <v>1128646</v>
          </cell>
          <cell r="H4617" t="str">
            <v>Merchant Unregulated</v>
          </cell>
        </row>
        <row r="4618">
          <cell r="D4618" t="str">
            <v>Kennebunk Light &amp; Power Dist</v>
          </cell>
          <cell r="E4618" t="str">
            <v>Water</v>
          </cell>
          <cell r="G4618" t="str">
            <v>NA</v>
          </cell>
          <cell r="H4618" t="str">
            <v>Regulated</v>
          </cell>
        </row>
        <row r="4619">
          <cell r="D4619" t="str">
            <v>United States Government</v>
          </cell>
          <cell r="E4619" t="str">
            <v>Water</v>
          </cell>
          <cell r="G4619">
            <v>371798</v>
          </cell>
          <cell r="H4619" t="str">
            <v>Merchant Unregulated</v>
          </cell>
        </row>
        <row r="4620">
          <cell r="D4620" t="str">
            <v>Ketchikan Public Utilities</v>
          </cell>
          <cell r="E4620" t="str">
            <v>Water</v>
          </cell>
          <cell r="G4620" t="str">
            <v>NA</v>
          </cell>
          <cell r="H4620" t="str">
            <v>Regulated</v>
          </cell>
        </row>
        <row r="4621">
          <cell r="D4621" t="str">
            <v>Manitoba Hydro</v>
          </cell>
          <cell r="E4621" t="str">
            <v>Water</v>
          </cell>
          <cell r="G4621" t="str">
            <v>NA</v>
          </cell>
          <cell r="H4621" t="str">
            <v>Foreign</v>
          </cell>
        </row>
        <row r="4622">
          <cell r="D4622" t="str">
            <v>Cargill, Inc.</v>
          </cell>
          <cell r="E4622" t="str">
            <v>Biomass</v>
          </cell>
          <cell r="G4622" t="str">
            <v>NA</v>
          </cell>
          <cell r="H4622" t="str">
            <v>Merchant Unregulated</v>
          </cell>
        </row>
        <row r="4623">
          <cell r="D4623" t="str">
            <v>Avista Corporation</v>
          </cell>
          <cell r="E4623" t="str">
            <v>Biomass</v>
          </cell>
          <cell r="G4623">
            <v>209169</v>
          </cell>
          <cell r="H4623" t="str">
            <v>Regulated</v>
          </cell>
        </row>
        <row r="4624">
          <cell r="D4624" t="str">
            <v>Avista Corporation</v>
          </cell>
          <cell r="E4624" t="str">
            <v>Gas</v>
          </cell>
          <cell r="G4624">
            <v>860</v>
          </cell>
          <cell r="H4624" t="str">
            <v>Regulated</v>
          </cell>
        </row>
        <row r="4625">
          <cell r="D4625" t="str">
            <v>Kettle Foods</v>
          </cell>
          <cell r="E4625" t="str">
            <v>Solar</v>
          </cell>
          <cell r="G4625" t="str">
            <v>NA</v>
          </cell>
          <cell r="H4625" t="str">
            <v>Merchant Unregulated</v>
          </cell>
        </row>
        <row r="4626">
          <cell r="D4626" t="str">
            <v>Xcel Energy Inc.</v>
          </cell>
          <cell r="E4626" t="str">
            <v>Gas</v>
          </cell>
          <cell r="G4626">
            <v>1639</v>
          </cell>
          <cell r="H4626" t="str">
            <v>Regulated</v>
          </cell>
        </row>
        <row r="4627">
          <cell r="D4627" t="str">
            <v>NRG Energy, Inc.</v>
          </cell>
          <cell r="E4627" t="str">
            <v>Coal</v>
          </cell>
          <cell r="G4627" t="str">
            <v>NA</v>
          </cell>
          <cell r="H4627" t="str">
            <v>Merchant Unregulated</v>
          </cell>
        </row>
        <row r="4628">
          <cell r="D4628" t="str">
            <v>Exelon Corporation</v>
          </cell>
          <cell r="E4628" t="str">
            <v>Coal</v>
          </cell>
          <cell r="G4628" t="str">
            <v>NA</v>
          </cell>
          <cell r="H4628" t="str">
            <v>Merchant Unregulated</v>
          </cell>
        </row>
        <row r="4629">
          <cell r="D4629" t="str">
            <v>Duquesne Light Holdings, Inc.</v>
          </cell>
          <cell r="E4629" t="str">
            <v>Coal</v>
          </cell>
          <cell r="G4629" t="str">
            <v>NA</v>
          </cell>
          <cell r="H4629" t="str">
            <v>Merchant Unregulated</v>
          </cell>
        </row>
        <row r="4630">
          <cell r="D4630" t="str">
            <v>PPL Corporation</v>
          </cell>
          <cell r="E4630" t="str">
            <v>Coal</v>
          </cell>
          <cell r="G4630" t="str">
            <v>NA</v>
          </cell>
          <cell r="H4630" t="str">
            <v>Merchant Unregulated</v>
          </cell>
        </row>
        <row r="4631">
          <cell r="D4631" t="str">
            <v>Exelon Corporation</v>
          </cell>
          <cell r="E4631" t="str">
            <v>Coal</v>
          </cell>
          <cell r="G4631" t="str">
            <v>NA</v>
          </cell>
          <cell r="H4631" t="str">
            <v>Merchant Unregulated</v>
          </cell>
        </row>
        <row r="4632">
          <cell r="D4632" t="str">
            <v>NRG Energy, Inc.</v>
          </cell>
          <cell r="E4632" t="str">
            <v>Coal</v>
          </cell>
          <cell r="G4632" t="str">
            <v>NA</v>
          </cell>
          <cell r="H4632" t="str">
            <v>Merchant Unregulated</v>
          </cell>
        </row>
        <row r="4633">
          <cell r="D4633" t="str">
            <v>Public Service Enterprise Group Incorporated</v>
          </cell>
          <cell r="E4633" t="str">
            <v>Coal</v>
          </cell>
          <cell r="G4633" t="str">
            <v>NA</v>
          </cell>
          <cell r="H4633" t="str">
            <v>Merchant Unregulated</v>
          </cell>
        </row>
        <row r="4634">
          <cell r="D4634" t="str">
            <v>NRG Energy, Inc.</v>
          </cell>
          <cell r="E4634" t="str">
            <v>Oil</v>
          </cell>
          <cell r="G4634" t="str">
            <v>NA</v>
          </cell>
          <cell r="H4634" t="str">
            <v>Merchant Unregulated</v>
          </cell>
        </row>
        <row r="4635">
          <cell r="D4635" t="str">
            <v>Exelon Corporation</v>
          </cell>
          <cell r="E4635" t="str">
            <v>Oil</v>
          </cell>
          <cell r="G4635" t="str">
            <v>NA</v>
          </cell>
          <cell r="H4635" t="str">
            <v>Merchant Unregulated</v>
          </cell>
        </row>
        <row r="4636">
          <cell r="D4636" t="str">
            <v>Duquesne Light Holdings, Inc.</v>
          </cell>
          <cell r="E4636" t="str">
            <v>Oil</v>
          </cell>
          <cell r="G4636" t="str">
            <v>NA</v>
          </cell>
          <cell r="H4636" t="str">
            <v>Merchant Unregulated</v>
          </cell>
        </row>
        <row r="4637">
          <cell r="D4637" t="str">
            <v>PPL Corporation</v>
          </cell>
          <cell r="E4637" t="str">
            <v>Oil</v>
          </cell>
          <cell r="G4637" t="str">
            <v>NA</v>
          </cell>
          <cell r="H4637" t="str">
            <v>Merchant Unregulated</v>
          </cell>
        </row>
        <row r="4638">
          <cell r="D4638" t="str">
            <v>Exelon Corporation</v>
          </cell>
          <cell r="E4638" t="str">
            <v>Oil</v>
          </cell>
          <cell r="G4638" t="str">
            <v>NA</v>
          </cell>
          <cell r="H4638" t="str">
            <v>Merchant Unregulated</v>
          </cell>
        </row>
        <row r="4639">
          <cell r="D4639" t="str">
            <v>NRG Energy, Inc.</v>
          </cell>
          <cell r="E4639" t="str">
            <v>Oil</v>
          </cell>
          <cell r="G4639" t="str">
            <v>NA</v>
          </cell>
          <cell r="H4639" t="str">
            <v>Merchant Unregulated</v>
          </cell>
        </row>
        <row r="4640">
          <cell r="D4640" t="str">
            <v>Public Service Enterprise Group Incorporated</v>
          </cell>
          <cell r="E4640" t="str">
            <v>Oil</v>
          </cell>
          <cell r="G4640" t="str">
            <v>NA</v>
          </cell>
          <cell r="H4640" t="str">
            <v>Merchant Unregulated</v>
          </cell>
        </row>
        <row r="4641">
          <cell r="D4641" t="str">
            <v>United States Government</v>
          </cell>
          <cell r="E4641" t="str">
            <v>Water</v>
          </cell>
          <cell r="G4641" t="str">
            <v>NA</v>
          </cell>
          <cell r="H4641" t="str">
            <v>Merchant Unregulated</v>
          </cell>
        </row>
        <row r="4642">
          <cell r="D4642" t="str">
            <v>Keystone Recovery Inc</v>
          </cell>
          <cell r="E4642" t="str">
            <v>Biomass</v>
          </cell>
          <cell r="G4642" t="str">
            <v>NA</v>
          </cell>
          <cell r="H4642" t="str">
            <v>Merchant Unregulated</v>
          </cell>
        </row>
        <row r="4643">
          <cell r="D4643" t="str">
            <v>D. E. Shaw &amp; Co., L.P.</v>
          </cell>
          <cell r="E4643" t="str">
            <v>Solar</v>
          </cell>
          <cell r="G4643" t="str">
            <v>NA</v>
          </cell>
          <cell r="H4643" t="str">
            <v>Merchant Unregulated</v>
          </cell>
        </row>
        <row r="4644">
          <cell r="D4644" t="str">
            <v>Bright Plain Renewable Energy, LLC</v>
          </cell>
          <cell r="E4644" t="str">
            <v>Solar</v>
          </cell>
          <cell r="G4644" t="str">
            <v>NA</v>
          </cell>
          <cell r="H4644" t="str">
            <v>Merchant Unregulated</v>
          </cell>
        </row>
        <row r="4645">
          <cell r="D4645" t="str">
            <v>Tenaska Inc.</v>
          </cell>
          <cell r="E4645" t="str">
            <v>Gas</v>
          </cell>
          <cell r="G4645">
            <v>339</v>
          </cell>
          <cell r="H4645" t="str">
            <v>Merchant Unregulated</v>
          </cell>
        </row>
        <row r="4646">
          <cell r="D4646" t="str">
            <v>Tenaska Energy Holdings, LLC</v>
          </cell>
          <cell r="E4646" t="str">
            <v>Gas</v>
          </cell>
          <cell r="G4646">
            <v>315</v>
          </cell>
          <cell r="H4646" t="str">
            <v>Merchant Unregulated</v>
          </cell>
        </row>
        <row r="4647">
          <cell r="D4647" t="str">
            <v>TC Oklahoma LP,LLC</v>
          </cell>
          <cell r="E4647" t="str">
            <v>Gas</v>
          </cell>
          <cell r="G4647">
            <v>1514468</v>
          </cell>
          <cell r="H4647" t="str">
            <v>Merchant Unregulated</v>
          </cell>
        </row>
        <row r="4648">
          <cell r="D4648" t="str">
            <v>Chubu Electric Power Co. Inc.</v>
          </cell>
          <cell r="E4648" t="str">
            <v>Gas</v>
          </cell>
          <cell r="G4648">
            <v>7430</v>
          </cell>
          <cell r="H4648" t="str">
            <v>Merchant Unregulated</v>
          </cell>
        </row>
        <row r="4649">
          <cell r="D4649" t="str">
            <v>ITOCHU Corporation</v>
          </cell>
          <cell r="E4649" t="str">
            <v>Gas</v>
          </cell>
          <cell r="G4649">
            <v>7868</v>
          </cell>
          <cell r="H4649" t="str">
            <v>Merchant Unregulated</v>
          </cell>
        </row>
        <row r="4650">
          <cell r="D4650" t="str">
            <v>Alaska Village Electric Cooperative, Inc.</v>
          </cell>
          <cell r="E4650" t="str">
            <v>Oil</v>
          </cell>
          <cell r="G4650" t="str">
            <v>NA</v>
          </cell>
          <cell r="H4650" t="str">
            <v>Merchant Unregulated</v>
          </cell>
        </row>
        <row r="4651">
          <cell r="D4651" t="str">
            <v>TransCanada Corporation</v>
          </cell>
          <cell r="E4651" t="str">
            <v>Wind</v>
          </cell>
          <cell r="G4651">
            <v>263419</v>
          </cell>
          <cell r="H4651" t="str">
            <v>Merchant Unregulated</v>
          </cell>
        </row>
        <row r="4652">
          <cell r="D4652" t="str">
            <v>Enpower Corp.</v>
          </cell>
          <cell r="E4652" t="str">
            <v>Biomass</v>
          </cell>
          <cell r="G4652" t="str">
            <v>NA</v>
          </cell>
          <cell r="H4652" t="str">
            <v>Regulated</v>
          </cell>
        </row>
        <row r="4653">
          <cell r="D4653" t="str">
            <v>EIF Management, LLC</v>
          </cell>
          <cell r="E4653" t="str">
            <v>Biomass</v>
          </cell>
          <cell r="G4653" t="str">
            <v>NA</v>
          </cell>
          <cell r="H4653" t="str">
            <v>Regulated</v>
          </cell>
        </row>
        <row r="4654">
          <cell r="D4654" t="str">
            <v>DTE Energy Company</v>
          </cell>
          <cell r="E4654" t="str">
            <v>Biomass</v>
          </cell>
          <cell r="G4654" t="str">
            <v>NA</v>
          </cell>
          <cell r="H4654" t="str">
            <v>Regulated</v>
          </cell>
        </row>
        <row r="4655">
          <cell r="D4655" t="str">
            <v>County of Sacramento</v>
          </cell>
          <cell r="E4655" t="str">
            <v>Biomass</v>
          </cell>
          <cell r="G4655" t="str">
            <v>NA</v>
          </cell>
          <cell r="H4655" t="str">
            <v>Regulated</v>
          </cell>
        </row>
        <row r="4656">
          <cell r="D4656" t="str">
            <v>PG&amp;E Corporation</v>
          </cell>
          <cell r="E4656" t="str">
            <v>Water</v>
          </cell>
          <cell r="G4656">
            <v>14916</v>
          </cell>
          <cell r="H4656" t="str">
            <v>Regulated</v>
          </cell>
        </row>
        <row r="4657">
          <cell r="D4657" t="str">
            <v>Alliant Energy Corporation</v>
          </cell>
          <cell r="E4657" t="str">
            <v>Water</v>
          </cell>
          <cell r="G4657">
            <v>42672</v>
          </cell>
          <cell r="H4657" t="str">
            <v>Regulated</v>
          </cell>
        </row>
        <row r="4658">
          <cell r="D4658" t="str">
            <v>AES Corporation</v>
          </cell>
          <cell r="E4658" t="str">
            <v>Oil</v>
          </cell>
          <cell r="G4658">
            <v>105</v>
          </cell>
          <cell r="H4658" t="str">
            <v>Regulated</v>
          </cell>
        </row>
        <row r="4659">
          <cell r="D4659" t="str">
            <v>Duke Energy Corporation</v>
          </cell>
          <cell r="E4659" t="str">
            <v>Oil</v>
          </cell>
          <cell r="G4659">
            <v>51</v>
          </cell>
          <cell r="H4659" t="str">
            <v>Regulated</v>
          </cell>
        </row>
        <row r="4660">
          <cell r="D4660" t="str">
            <v>AES Corporation</v>
          </cell>
          <cell r="E4660" t="str">
            <v>Coal</v>
          </cell>
          <cell r="G4660">
            <v>2415593</v>
          </cell>
          <cell r="H4660" t="str">
            <v>Regulated</v>
          </cell>
        </row>
        <row r="4661">
          <cell r="D4661" t="str">
            <v>Duke Energy Corporation</v>
          </cell>
          <cell r="E4661" t="str">
            <v>Coal</v>
          </cell>
          <cell r="G4661">
            <v>1189771</v>
          </cell>
          <cell r="H4661" t="str">
            <v>Regulated</v>
          </cell>
        </row>
        <row r="4662">
          <cell r="D4662" t="str">
            <v>SunEdison, Inc.</v>
          </cell>
          <cell r="E4662" t="str">
            <v>Solar</v>
          </cell>
          <cell r="G4662" t="str">
            <v>NA</v>
          </cell>
          <cell r="H4662" t="str">
            <v>Merchant Unregulated</v>
          </cell>
        </row>
        <row r="4663">
          <cell r="D4663" t="str">
            <v>Goldman Sachs Group, Inc.</v>
          </cell>
          <cell r="E4663" t="str">
            <v>Solar</v>
          </cell>
          <cell r="G4663" t="str">
            <v>NA</v>
          </cell>
          <cell r="H4663" t="str">
            <v>Merchant Unregulated</v>
          </cell>
        </row>
        <row r="4664">
          <cell r="D4664" t="str">
            <v>Kimball City of</v>
          </cell>
          <cell r="E4664" t="str">
            <v>Gas</v>
          </cell>
          <cell r="G4664" t="str">
            <v>NA</v>
          </cell>
          <cell r="H4664" t="str">
            <v>Regulated</v>
          </cell>
        </row>
        <row r="4665">
          <cell r="D4665" t="str">
            <v>Municipal Energy Agency of NE</v>
          </cell>
          <cell r="E4665" t="str">
            <v>Wind</v>
          </cell>
          <cell r="G4665" t="str">
            <v>NA</v>
          </cell>
          <cell r="H4665" t="str">
            <v>Regulated</v>
          </cell>
        </row>
        <row r="4666">
          <cell r="D4666" t="str">
            <v>Kimballton City of</v>
          </cell>
          <cell r="E4666" t="str">
            <v>Oil</v>
          </cell>
          <cell r="G4666" t="str">
            <v>NA</v>
          </cell>
          <cell r="H4666" t="str">
            <v>Regulated</v>
          </cell>
        </row>
        <row r="4667">
          <cell r="D4667" t="str">
            <v>AREVA</v>
          </cell>
          <cell r="E4667" t="str">
            <v>Solar</v>
          </cell>
          <cell r="G4667" t="str">
            <v>NA</v>
          </cell>
          <cell r="H4667" t="str">
            <v>Merchant Unregulated</v>
          </cell>
        </row>
        <row r="4668">
          <cell r="D4668" t="str">
            <v>Clean Energy Systems, Inc.</v>
          </cell>
          <cell r="E4668" t="str">
            <v>Gas</v>
          </cell>
          <cell r="G4668" t="str">
            <v>NA</v>
          </cell>
          <cell r="H4668" t="str">
            <v>Merchant Unregulated</v>
          </cell>
        </row>
        <row r="4669">
          <cell r="D4669" t="str">
            <v>Kimberly-Clark Corporation</v>
          </cell>
          <cell r="E4669" t="str">
            <v>Gas</v>
          </cell>
          <cell r="G4669" t="str">
            <v>NA</v>
          </cell>
          <cell r="H4669" t="str">
            <v>Merchant Unregulated</v>
          </cell>
        </row>
        <row r="4670">
          <cell r="D4670" t="str">
            <v>Energy Capital Partners LLC</v>
          </cell>
          <cell r="E4670" t="str">
            <v>Coal</v>
          </cell>
          <cell r="G4670" t="str">
            <v>NA</v>
          </cell>
          <cell r="H4670" t="str">
            <v>Merchant Unregulated</v>
          </cell>
        </row>
        <row r="4671">
          <cell r="D4671" t="str">
            <v>Kindred School District 2</v>
          </cell>
          <cell r="E4671" t="str">
            <v>Oil</v>
          </cell>
          <cell r="G4671" t="str">
            <v>NA</v>
          </cell>
          <cell r="H4671" t="str">
            <v>Merchant Unregulated</v>
          </cell>
        </row>
        <row r="4672">
          <cell r="D4672" t="str">
            <v>Waste Management, Inc.</v>
          </cell>
          <cell r="E4672" t="str">
            <v>Biomass</v>
          </cell>
          <cell r="G4672" t="str">
            <v>NA</v>
          </cell>
          <cell r="H4672" t="str">
            <v>Merchant Unregulated</v>
          </cell>
        </row>
        <row r="4673">
          <cell r="D4673" t="str">
            <v>Calpine Corporation</v>
          </cell>
          <cell r="E4673" t="str">
            <v>Gas</v>
          </cell>
          <cell r="G4673" t="str">
            <v>NA</v>
          </cell>
          <cell r="H4673" t="str">
            <v>Merchant Unregulated</v>
          </cell>
        </row>
        <row r="4674">
          <cell r="D4674" t="str">
            <v>Calpine Corporation</v>
          </cell>
          <cell r="E4674" t="str">
            <v>Gas</v>
          </cell>
          <cell r="G4674" t="str">
            <v>NA</v>
          </cell>
          <cell r="H4674" t="str">
            <v>Merchant Unregulated</v>
          </cell>
        </row>
        <row r="4675">
          <cell r="D4675" t="str">
            <v>Peter Pan Seafoods</v>
          </cell>
          <cell r="E4675" t="str">
            <v>Oil</v>
          </cell>
          <cell r="G4675" t="str">
            <v>NA</v>
          </cell>
          <cell r="H4675" t="str">
            <v>Merchant Unregulated</v>
          </cell>
        </row>
        <row r="4676">
          <cell r="D4676" t="str">
            <v>King Cove City of</v>
          </cell>
          <cell r="E4676" t="str">
            <v>Water</v>
          </cell>
          <cell r="G4676" t="str">
            <v>NA</v>
          </cell>
          <cell r="H4676" t="str">
            <v>Regulated</v>
          </cell>
        </row>
        <row r="4677">
          <cell r="D4677" t="str">
            <v>King Cove City of</v>
          </cell>
          <cell r="E4677" t="str">
            <v>Oil</v>
          </cell>
          <cell r="G4677" t="str">
            <v>NA</v>
          </cell>
          <cell r="H4677" t="str">
            <v>Regulated</v>
          </cell>
        </row>
        <row r="4678">
          <cell r="D4678" t="str">
            <v>Waste Management, Inc.</v>
          </cell>
          <cell r="E4678" t="str">
            <v>Biomass</v>
          </cell>
          <cell r="G4678" t="str">
            <v>NA</v>
          </cell>
          <cell r="H4678" t="str">
            <v>Merchant Unregulated</v>
          </cell>
        </row>
        <row r="4679">
          <cell r="D4679" t="str">
            <v>NextEra Energy, Inc.</v>
          </cell>
          <cell r="E4679" t="str">
            <v>Wind</v>
          </cell>
          <cell r="G4679">
            <v>616884</v>
          </cell>
          <cell r="H4679" t="str">
            <v>Merchant Unregulated</v>
          </cell>
        </row>
        <row r="4680">
          <cell r="D4680" t="str">
            <v>Gaz Métro Limited Partnership</v>
          </cell>
          <cell r="E4680" t="str">
            <v>Wind</v>
          </cell>
          <cell r="G4680">
            <v>13780</v>
          </cell>
          <cell r="H4680" t="str">
            <v>Regulated</v>
          </cell>
        </row>
        <row r="4681">
          <cell r="D4681" t="str">
            <v>Kingfisher City of</v>
          </cell>
          <cell r="E4681" t="str">
            <v>Gas</v>
          </cell>
          <cell r="G4681" t="str">
            <v>NA</v>
          </cell>
          <cell r="H4681" t="str">
            <v>Regulated</v>
          </cell>
        </row>
        <row r="4682">
          <cell r="D4682" t="str">
            <v>Kingman City of</v>
          </cell>
          <cell r="E4682" t="str">
            <v>Gas</v>
          </cell>
          <cell r="G4682" t="str">
            <v>NA</v>
          </cell>
          <cell r="H4682" t="str">
            <v>Regulated</v>
          </cell>
        </row>
        <row r="4683">
          <cell r="D4683" t="str">
            <v>Brookfield Renewable Energy Partners L.P.</v>
          </cell>
          <cell r="E4683" t="str">
            <v>Solar</v>
          </cell>
          <cell r="G4683" t="str">
            <v>NA</v>
          </cell>
          <cell r="H4683" t="str">
            <v>Merchant Unregulated</v>
          </cell>
        </row>
        <row r="4684">
          <cell r="D4684" t="str">
            <v>Brookfield Asset Management Inc.</v>
          </cell>
          <cell r="E4684" t="str">
            <v>Solar</v>
          </cell>
          <cell r="G4684" t="str">
            <v>NA</v>
          </cell>
          <cell r="H4684" t="str">
            <v>Merchant Unregulated</v>
          </cell>
        </row>
        <row r="4685">
          <cell r="D4685" t="str">
            <v>Brookfield Renewable Energy Partners L.P.</v>
          </cell>
          <cell r="E4685" t="str">
            <v>Wind</v>
          </cell>
          <cell r="G4685" t="str">
            <v>NA</v>
          </cell>
          <cell r="H4685" t="str">
            <v>Merchant Unregulated</v>
          </cell>
        </row>
        <row r="4686">
          <cell r="D4686" t="str">
            <v>Brookfield Asset Management Inc.</v>
          </cell>
          <cell r="E4686" t="str">
            <v>Wind</v>
          </cell>
          <cell r="G4686" t="str">
            <v>NA</v>
          </cell>
          <cell r="H4686" t="str">
            <v>Merchant Unregulated</v>
          </cell>
        </row>
        <row r="4687">
          <cell r="D4687" t="str">
            <v>Algonquin Power &amp; Utilities Corp.</v>
          </cell>
          <cell r="E4687" t="str">
            <v>Oil</v>
          </cell>
          <cell r="G4687" t="str">
            <v>NA</v>
          </cell>
          <cell r="H4687" t="str">
            <v>Merchant Unregulated</v>
          </cell>
        </row>
        <row r="4688">
          <cell r="D4688" t="str">
            <v>Emera Incorporated</v>
          </cell>
          <cell r="E4688" t="str">
            <v>Oil</v>
          </cell>
          <cell r="G4688" t="str">
            <v>NA</v>
          </cell>
          <cell r="H4688" t="str">
            <v>Merchant Unregulated</v>
          </cell>
        </row>
        <row r="4689">
          <cell r="D4689" t="str">
            <v>Emera Incorporated</v>
          </cell>
          <cell r="E4689" t="str">
            <v>Water</v>
          </cell>
          <cell r="G4689" t="str">
            <v>NA</v>
          </cell>
          <cell r="H4689" t="str">
            <v>Merchant Unregulated</v>
          </cell>
        </row>
        <row r="4690">
          <cell r="D4690" t="str">
            <v>Algonquin Power &amp; Utilities Corp.</v>
          </cell>
          <cell r="E4690" t="str">
            <v>Water</v>
          </cell>
          <cell r="G4690" t="str">
            <v>NA</v>
          </cell>
          <cell r="H4690" t="str">
            <v>Merchant Unregulated</v>
          </cell>
        </row>
        <row r="4691">
          <cell r="D4691" t="str">
            <v>Strata Solar LLC</v>
          </cell>
          <cell r="E4691" t="str">
            <v>Solar</v>
          </cell>
          <cell r="G4691" t="str">
            <v>NA</v>
          </cell>
          <cell r="H4691" t="str">
            <v>Merchant Unregulated</v>
          </cell>
        </row>
        <row r="4692">
          <cell r="D4692" t="str">
            <v>PG&amp;E Corporation</v>
          </cell>
          <cell r="E4692" t="str">
            <v>Water</v>
          </cell>
          <cell r="G4692">
            <v>100413</v>
          </cell>
          <cell r="H4692" t="str">
            <v>Regulated</v>
          </cell>
        </row>
        <row r="4693">
          <cell r="D4693" t="str">
            <v>Kings River Conservation District</v>
          </cell>
          <cell r="E4693" t="str">
            <v>Gas</v>
          </cell>
          <cell r="G4693" t="str">
            <v>NA</v>
          </cell>
          <cell r="H4693" t="str">
            <v>Regulated</v>
          </cell>
        </row>
        <row r="4694">
          <cell r="D4694" t="str">
            <v>Enel S.p.A.</v>
          </cell>
          <cell r="E4694" t="str">
            <v>Water</v>
          </cell>
          <cell r="G4694" t="str">
            <v>NA</v>
          </cell>
          <cell r="H4694" t="str">
            <v>Merchant Unregulated</v>
          </cell>
        </row>
        <row r="4695">
          <cell r="D4695" t="str">
            <v>General Electric Company</v>
          </cell>
          <cell r="E4695" t="str">
            <v>Gas</v>
          </cell>
          <cell r="G4695" t="str">
            <v>NA</v>
          </cell>
          <cell r="H4695" t="str">
            <v>Merchant Unregulated</v>
          </cell>
        </row>
        <row r="4696">
          <cell r="D4696" t="str">
            <v>Wisconsin Energy Corporation</v>
          </cell>
          <cell r="E4696" t="str">
            <v>Water</v>
          </cell>
          <cell r="G4696">
            <v>19399</v>
          </cell>
          <cell r="H4696" t="str">
            <v>Regulated</v>
          </cell>
        </row>
        <row r="4697">
          <cell r="D4697" t="str">
            <v>Central Nebraska Public Power &amp; Irrigation District</v>
          </cell>
          <cell r="E4697" t="str">
            <v>Water</v>
          </cell>
          <cell r="G4697" t="str">
            <v>NA</v>
          </cell>
          <cell r="H4697" t="str">
            <v>Merchant Unregulated</v>
          </cell>
        </row>
        <row r="4698">
          <cell r="D4698" t="str">
            <v>Domtar Corp.</v>
          </cell>
          <cell r="E4698" t="str">
            <v>Biomass</v>
          </cell>
          <cell r="G4698" t="str">
            <v>NA</v>
          </cell>
          <cell r="H4698" t="str">
            <v>Merchant Unregulated</v>
          </cell>
        </row>
        <row r="4699">
          <cell r="D4699" t="str">
            <v>Tennessee Valley Authority</v>
          </cell>
          <cell r="E4699" t="str">
            <v>Coal</v>
          </cell>
          <cell r="G4699">
            <v>3939364</v>
          </cell>
          <cell r="H4699" t="str">
            <v>Merchant Unregulated</v>
          </cell>
        </row>
        <row r="4700">
          <cell r="D4700" t="str">
            <v>Kingston Wind Independence LLC</v>
          </cell>
          <cell r="E4700" t="str">
            <v>Wind</v>
          </cell>
          <cell r="G4700" t="str">
            <v>NA</v>
          </cell>
          <cell r="H4700" t="str">
            <v>Merchant Unregulated</v>
          </cell>
        </row>
        <row r="4701">
          <cell r="D4701" t="str">
            <v>No Fossil Fuel LLC</v>
          </cell>
          <cell r="E4701" t="str">
            <v>Wind</v>
          </cell>
          <cell r="G4701" t="str">
            <v>NA</v>
          </cell>
          <cell r="H4701" t="str">
            <v>Merchant Unregulated</v>
          </cell>
        </row>
        <row r="4702">
          <cell r="D4702" t="str">
            <v>Ameren Corporation</v>
          </cell>
          <cell r="E4702" t="str">
            <v>Gas</v>
          </cell>
          <cell r="G4702">
            <v>15794</v>
          </cell>
          <cell r="H4702" t="str">
            <v>Regulated</v>
          </cell>
        </row>
        <row r="4703">
          <cell r="D4703" t="str">
            <v>Enel S.p.A.</v>
          </cell>
          <cell r="E4703" t="str">
            <v>Water</v>
          </cell>
          <cell r="G4703" t="str">
            <v>NA</v>
          </cell>
          <cell r="H4703" t="str">
            <v>Merchant Unregulated</v>
          </cell>
        </row>
        <row r="4704">
          <cell r="D4704" t="str">
            <v>Kinsley's Landfill Inc</v>
          </cell>
          <cell r="E4704" t="str">
            <v>Biomass</v>
          </cell>
          <cell r="G4704" t="str">
            <v>NA</v>
          </cell>
          <cell r="H4704" t="str">
            <v>Merchant Unregulated</v>
          </cell>
        </row>
        <row r="4705">
          <cell r="D4705" t="str">
            <v>Ameren Corporation</v>
          </cell>
          <cell r="E4705" t="str">
            <v>Gas</v>
          </cell>
          <cell r="G4705">
            <v>315</v>
          </cell>
          <cell r="H4705" t="str">
            <v>Regulated</v>
          </cell>
        </row>
        <row r="4706">
          <cell r="D4706" t="str">
            <v>Kirkwood Community College</v>
          </cell>
          <cell r="E4706" t="str">
            <v>Wind</v>
          </cell>
          <cell r="G4706" t="str">
            <v>NA</v>
          </cell>
          <cell r="H4706" t="str">
            <v>Merchant Unregulated</v>
          </cell>
        </row>
        <row r="4707">
          <cell r="D4707" t="str">
            <v>Kirkwood Meadows Public Utility District</v>
          </cell>
          <cell r="E4707" t="str">
            <v>Oil</v>
          </cell>
          <cell r="G4707" t="str">
            <v>NA</v>
          </cell>
          <cell r="H4707" t="str">
            <v>Merchant Unregulated</v>
          </cell>
        </row>
        <row r="4708">
          <cell r="D4708" t="str">
            <v>Kit Carson Electric Cooperative Inc.</v>
          </cell>
          <cell r="E4708" t="str">
            <v>Solar</v>
          </cell>
          <cell r="G4708" t="str">
            <v>NA</v>
          </cell>
          <cell r="H4708" t="str">
            <v>Merchant Unregulated</v>
          </cell>
        </row>
        <row r="4709">
          <cell r="D4709" t="str">
            <v>Duke Energy Corporation</v>
          </cell>
          <cell r="E4709" t="str">
            <v>Wind</v>
          </cell>
          <cell r="G4709">
            <v>201211</v>
          </cell>
          <cell r="H4709" t="str">
            <v>Merchant Unregulated</v>
          </cell>
        </row>
        <row r="4710">
          <cell r="D4710" t="str">
            <v>PARPÚBLICA - Participações Públicas (SGPS), S.A.</v>
          </cell>
          <cell r="E4710" t="str">
            <v>Wind</v>
          </cell>
          <cell r="G4710">
            <v>3354</v>
          </cell>
          <cell r="H4710" t="str">
            <v>Merchant Unregulated</v>
          </cell>
        </row>
        <row r="4711">
          <cell r="D4711" t="str">
            <v>HidroCantábrico Energia S.A.</v>
          </cell>
          <cell r="E4711" t="str">
            <v>Wind</v>
          </cell>
          <cell r="G4711">
            <v>554</v>
          </cell>
          <cell r="H4711" t="str">
            <v>Merchant Unregulated</v>
          </cell>
        </row>
        <row r="4712">
          <cell r="D4712" t="str">
            <v>EDP - Energias de Portugal SA</v>
          </cell>
          <cell r="E4712" t="str">
            <v>Wind</v>
          </cell>
          <cell r="G4712">
            <v>67963</v>
          </cell>
          <cell r="H4712" t="str">
            <v>Merchant Unregulated</v>
          </cell>
        </row>
        <row r="4713">
          <cell r="D4713" t="str">
            <v>China Three Gorges Corporation</v>
          </cell>
          <cell r="E4713" t="str">
            <v>Wind</v>
          </cell>
          <cell r="G4713">
            <v>19366</v>
          </cell>
          <cell r="H4713" t="str">
            <v>Merchant Unregulated</v>
          </cell>
        </row>
        <row r="4714">
          <cell r="D4714" t="str">
            <v>EDP Renováveis</v>
          </cell>
          <cell r="E4714" t="str">
            <v>Wind</v>
          </cell>
          <cell r="G4714">
            <v>26489</v>
          </cell>
          <cell r="H4714" t="str">
            <v>Merchant Unregulated</v>
          </cell>
        </row>
        <row r="4715">
          <cell r="D4715" t="str">
            <v>Alaska Village Electric Cooperative, Inc.</v>
          </cell>
          <cell r="E4715" t="str">
            <v>Oil</v>
          </cell>
          <cell r="G4715" t="str">
            <v>NA</v>
          </cell>
          <cell r="H4715" t="str">
            <v>Merchant Unregulated</v>
          </cell>
        </row>
        <row r="4716">
          <cell r="D4716" t="str">
            <v>Iberdrola, S.A.</v>
          </cell>
          <cell r="E4716" t="str">
            <v>Gas</v>
          </cell>
          <cell r="G4716">
            <v>2224837</v>
          </cell>
          <cell r="H4716" t="str">
            <v>Merchant Unregulated</v>
          </cell>
        </row>
        <row r="4717">
          <cell r="D4717" t="str">
            <v>Iberdrola, S.A.</v>
          </cell>
          <cell r="E4717" t="str">
            <v>Gas</v>
          </cell>
          <cell r="G4717" t="str">
            <v>NA</v>
          </cell>
          <cell r="H4717" t="str">
            <v>Merchant Unregulated</v>
          </cell>
        </row>
        <row r="4718">
          <cell r="D4718" t="str">
            <v>Tower Kleber Limited Partnership</v>
          </cell>
          <cell r="E4718" t="str">
            <v>Water</v>
          </cell>
          <cell r="G4718" t="str">
            <v>NA</v>
          </cell>
          <cell r="H4718" t="str">
            <v>Merchant Unregulated</v>
          </cell>
        </row>
        <row r="4719">
          <cell r="D4719" t="str">
            <v>Klein Tools Inc</v>
          </cell>
          <cell r="E4719" t="str">
            <v>Oil</v>
          </cell>
          <cell r="G4719" t="str">
            <v>NA</v>
          </cell>
          <cell r="H4719" t="str">
            <v>Merchant Unregulated</v>
          </cell>
        </row>
        <row r="4720">
          <cell r="D4720" t="str">
            <v>Iberdrola, S.A.</v>
          </cell>
          <cell r="E4720" t="str">
            <v>Wind</v>
          </cell>
          <cell r="G4720" t="str">
            <v>NA</v>
          </cell>
          <cell r="H4720" t="str">
            <v>Merchant Unregulated</v>
          </cell>
        </row>
        <row r="4721">
          <cell r="D4721" t="str">
            <v>Iberdrola, S.A.</v>
          </cell>
          <cell r="E4721" t="str">
            <v>Wind</v>
          </cell>
          <cell r="G4721">
            <v>211984</v>
          </cell>
          <cell r="H4721" t="str">
            <v>Merchant Unregulated</v>
          </cell>
        </row>
        <row r="4722">
          <cell r="D4722" t="str">
            <v>Iberdrola, S.A.</v>
          </cell>
          <cell r="E4722" t="str">
            <v>Wind</v>
          </cell>
          <cell r="G4722">
            <v>763349</v>
          </cell>
          <cell r="H4722" t="str">
            <v>Merchant Unregulated</v>
          </cell>
        </row>
        <row r="4723">
          <cell r="D4723" t="str">
            <v>ALLETE, Inc.</v>
          </cell>
          <cell r="E4723" t="str">
            <v>Water</v>
          </cell>
          <cell r="G4723">
            <v>8348</v>
          </cell>
          <cell r="H4723" t="str">
            <v>Regulated</v>
          </cell>
        </row>
        <row r="4724">
          <cell r="D4724" t="str">
            <v>Knouse Foods Cooperative Inc</v>
          </cell>
          <cell r="E4724" t="str">
            <v>Solar</v>
          </cell>
          <cell r="G4724" t="str">
            <v>NA</v>
          </cell>
          <cell r="H4724" t="str">
            <v>Merchant Unregulated</v>
          </cell>
        </row>
        <row r="4725">
          <cell r="D4725" t="str">
            <v>American Electric Power Company, Inc.</v>
          </cell>
          <cell r="E4725" t="str">
            <v>Gas</v>
          </cell>
          <cell r="G4725">
            <v>608492</v>
          </cell>
          <cell r="H4725" t="str">
            <v>Regulated</v>
          </cell>
        </row>
        <row r="4726">
          <cell r="D4726" t="str">
            <v>Berkshire Hathaway Inc.</v>
          </cell>
          <cell r="E4726" t="str">
            <v>Oil</v>
          </cell>
          <cell r="G4726" t="str">
            <v>NA</v>
          </cell>
          <cell r="H4726" t="str">
            <v>Regulated</v>
          </cell>
        </row>
        <row r="4727">
          <cell r="D4727" t="str">
            <v>MidAmerican Energy Holdings Company</v>
          </cell>
          <cell r="E4727" t="str">
            <v>Oil</v>
          </cell>
          <cell r="G4727" t="str">
            <v>NA</v>
          </cell>
          <cell r="H4727" t="str">
            <v>Regulated</v>
          </cell>
        </row>
        <row r="4728">
          <cell r="D4728" t="str">
            <v>Natural Energy Group</v>
          </cell>
          <cell r="E4728" t="str">
            <v>Solar</v>
          </cell>
          <cell r="G4728" t="str">
            <v>NA</v>
          </cell>
          <cell r="H4728" t="str">
            <v>Merchant Unregulated</v>
          </cell>
        </row>
        <row r="4729">
          <cell r="D4729" t="str">
            <v>Koch Refining Co</v>
          </cell>
          <cell r="E4729" t="str">
            <v>Gas</v>
          </cell>
          <cell r="G4729" t="str">
            <v>NA</v>
          </cell>
          <cell r="H4729" t="str">
            <v>Merchant Unregulated</v>
          </cell>
        </row>
        <row r="4730">
          <cell r="D4730" t="str">
            <v>KODA Energy, LLC</v>
          </cell>
          <cell r="E4730" t="str">
            <v>Biomass</v>
          </cell>
          <cell r="G4730" t="str">
            <v>NA</v>
          </cell>
          <cell r="H4730" t="str">
            <v>Merchant Unregulated</v>
          </cell>
        </row>
        <row r="4731">
          <cell r="D4731" t="str">
            <v>Eastman Kodak Company</v>
          </cell>
          <cell r="E4731" t="str">
            <v>Coal</v>
          </cell>
          <cell r="G4731">
            <v>345738</v>
          </cell>
          <cell r="H4731" t="str">
            <v>Merchant Unregulated</v>
          </cell>
        </row>
        <row r="4732">
          <cell r="D4732" t="str">
            <v>Eastman Kodak Company</v>
          </cell>
          <cell r="E4732" t="str">
            <v>Water</v>
          </cell>
          <cell r="G4732">
            <v>0</v>
          </cell>
          <cell r="H4732" t="str">
            <v>Merchant Unregulated</v>
          </cell>
        </row>
        <row r="4733">
          <cell r="D4733" t="str">
            <v>Kodiak Electric Assn Inc</v>
          </cell>
          <cell r="E4733" t="str">
            <v>Oil</v>
          </cell>
          <cell r="G4733" t="str">
            <v>NA</v>
          </cell>
          <cell r="H4733" t="str">
            <v>Merchant Unregulated</v>
          </cell>
        </row>
        <row r="4734">
          <cell r="D4734" t="str">
            <v>SunEdison, Inc.</v>
          </cell>
          <cell r="E4734" t="str">
            <v>Solar</v>
          </cell>
          <cell r="G4734" t="str">
            <v>NA</v>
          </cell>
          <cell r="H4734" t="str">
            <v>Merchant Unregulated</v>
          </cell>
        </row>
        <row r="4735">
          <cell r="D4735" t="str">
            <v>SunEdison, Inc.</v>
          </cell>
          <cell r="E4735" t="str">
            <v>Solar</v>
          </cell>
          <cell r="G4735" t="str">
            <v>NA</v>
          </cell>
          <cell r="H4735" t="str">
            <v>Merchant Unregulated</v>
          </cell>
        </row>
        <row r="4736">
          <cell r="D4736" t="str">
            <v>SunEdison, Inc.</v>
          </cell>
          <cell r="E4736" t="str">
            <v>Solar</v>
          </cell>
          <cell r="G4736" t="str">
            <v>NA</v>
          </cell>
          <cell r="H4736" t="str">
            <v>Merchant Unregulated</v>
          </cell>
        </row>
        <row r="4737">
          <cell r="D4737" t="str">
            <v>SunEdison, Inc.</v>
          </cell>
          <cell r="E4737" t="str">
            <v>Solar</v>
          </cell>
          <cell r="G4737" t="str">
            <v>NA</v>
          </cell>
          <cell r="H4737" t="str">
            <v>Merchant Unregulated</v>
          </cell>
        </row>
        <row r="4738">
          <cell r="D4738" t="str">
            <v>SunEdison, Inc.</v>
          </cell>
          <cell r="E4738" t="str">
            <v>Solar</v>
          </cell>
          <cell r="G4738" t="str">
            <v>NA</v>
          </cell>
          <cell r="H4738" t="str">
            <v>Merchant Unregulated</v>
          </cell>
        </row>
        <row r="4739">
          <cell r="D4739" t="str">
            <v>Kokhanok Village Council</v>
          </cell>
          <cell r="E4739" t="str">
            <v>Oil</v>
          </cell>
          <cell r="G4739" t="str">
            <v>NA</v>
          </cell>
          <cell r="H4739" t="str">
            <v>Regulated</v>
          </cell>
        </row>
        <row r="4740">
          <cell r="D4740" t="str">
            <v>Mount Baker Corporation</v>
          </cell>
          <cell r="E4740" t="str">
            <v>Water</v>
          </cell>
          <cell r="G4740" t="str">
            <v>NA</v>
          </cell>
          <cell r="H4740" t="str">
            <v>Merchant Unregulated</v>
          </cell>
        </row>
        <row r="4741">
          <cell r="D4741" t="str">
            <v>Atlantic Power Corporation</v>
          </cell>
          <cell r="E4741" t="str">
            <v>Water</v>
          </cell>
          <cell r="G4741" t="str">
            <v>NA</v>
          </cell>
          <cell r="H4741" t="str">
            <v>Merchant Unregulated</v>
          </cell>
        </row>
        <row r="4742">
          <cell r="D4742" t="str">
            <v>Covanta Holding Corporation</v>
          </cell>
          <cell r="E4742" t="str">
            <v>Water</v>
          </cell>
          <cell r="G4742" t="str">
            <v>NA</v>
          </cell>
          <cell r="H4742" t="str">
            <v>Merchant Unregulated</v>
          </cell>
        </row>
        <row r="4743">
          <cell r="D4743" t="str">
            <v>California Green Designs, Inc</v>
          </cell>
          <cell r="E4743" t="str">
            <v>Solar</v>
          </cell>
          <cell r="G4743" t="str">
            <v>NA</v>
          </cell>
          <cell r="H4743" t="str">
            <v>Merchant Unregulated</v>
          </cell>
        </row>
        <row r="4744">
          <cell r="D4744" t="str">
            <v>United States Government</v>
          </cell>
          <cell r="E4744" t="str">
            <v>Water</v>
          </cell>
          <cell r="G4744">
            <v>127464</v>
          </cell>
          <cell r="H4744" t="str">
            <v>Merchant Unregulated</v>
          </cell>
        </row>
        <row r="4745">
          <cell r="D4745" t="str">
            <v>Kotlik City of</v>
          </cell>
          <cell r="E4745" t="str">
            <v>Gas</v>
          </cell>
          <cell r="G4745" t="str">
            <v>NA</v>
          </cell>
          <cell r="H4745" t="str">
            <v>Regulated</v>
          </cell>
        </row>
        <row r="4746">
          <cell r="D4746" t="str">
            <v>Alaska Village Electric Cooperative, Inc.</v>
          </cell>
          <cell r="E4746" t="str">
            <v>Oil</v>
          </cell>
          <cell r="G4746" t="str">
            <v>NA</v>
          </cell>
          <cell r="H4746" t="str">
            <v>Merchant Unregulated</v>
          </cell>
        </row>
        <row r="4747">
          <cell r="D4747" t="str">
            <v>Kotzebue Electric Association, Inc.</v>
          </cell>
          <cell r="E4747" t="str">
            <v>Oil</v>
          </cell>
          <cell r="G4747" t="str">
            <v>NA</v>
          </cell>
          <cell r="H4747" t="str">
            <v>Merchant Unregulated</v>
          </cell>
        </row>
        <row r="4748">
          <cell r="D4748" t="str">
            <v>Kotzebue Electric Association, Inc.</v>
          </cell>
          <cell r="E4748" t="str">
            <v>Wind</v>
          </cell>
          <cell r="G4748" t="str">
            <v>NA</v>
          </cell>
          <cell r="H4748" t="str">
            <v>Merchant Unregulated</v>
          </cell>
        </row>
        <row r="4749">
          <cell r="D4749" t="str">
            <v>Koyle Hydro Inc</v>
          </cell>
          <cell r="E4749" t="str">
            <v>Water</v>
          </cell>
          <cell r="G4749" t="str">
            <v>NA</v>
          </cell>
          <cell r="H4749" t="str">
            <v>Merchant Unregulated</v>
          </cell>
        </row>
        <row r="4750">
          <cell r="D4750" t="str">
            <v>Alaska Village Electric Cooperative, Inc.</v>
          </cell>
          <cell r="E4750" t="str">
            <v>Oil</v>
          </cell>
          <cell r="G4750" t="str">
            <v>NA</v>
          </cell>
          <cell r="H4750" t="str">
            <v>Merchant Unregulated</v>
          </cell>
        </row>
        <row r="4751">
          <cell r="D4751" t="str">
            <v>Southern Company</v>
          </cell>
          <cell r="E4751" t="str">
            <v>Gas</v>
          </cell>
          <cell r="G4751">
            <v>52</v>
          </cell>
          <cell r="H4751" t="str">
            <v>Regulated</v>
          </cell>
        </row>
        <row r="4752">
          <cell r="D4752" t="str">
            <v>Southern Company</v>
          </cell>
          <cell r="E4752" t="str">
            <v>Coal</v>
          </cell>
          <cell r="G4752">
            <v>622833</v>
          </cell>
          <cell r="H4752" t="str">
            <v>Regulated</v>
          </cell>
        </row>
        <row r="4753">
          <cell r="D4753" t="str">
            <v>General Electric Company</v>
          </cell>
          <cell r="E4753" t="str">
            <v>Wind</v>
          </cell>
          <cell r="G4753" t="str">
            <v>NA</v>
          </cell>
          <cell r="H4753" t="str">
            <v>Merchant Unregulated</v>
          </cell>
        </row>
        <row r="4754">
          <cell r="D4754" t="str">
            <v>Exelon Corporation</v>
          </cell>
          <cell r="E4754" t="str">
            <v>Wind</v>
          </cell>
          <cell r="G4754" t="str">
            <v>NA</v>
          </cell>
          <cell r="H4754" t="str">
            <v>Merchant Unregulated</v>
          </cell>
        </row>
        <row r="4755">
          <cell r="D4755" t="str">
            <v>Kimberly Schumacher</v>
          </cell>
          <cell r="E4755" t="str">
            <v>Wind</v>
          </cell>
          <cell r="G4755" t="str">
            <v>NA</v>
          </cell>
          <cell r="H4755" t="str">
            <v>Merchant Unregulated</v>
          </cell>
        </row>
        <row r="4756">
          <cell r="D4756" t="str">
            <v>Kit Carson Electric Cooperative Inc.</v>
          </cell>
          <cell r="E4756" t="str">
            <v>Solar</v>
          </cell>
          <cell r="G4756" t="str">
            <v>NA</v>
          </cell>
          <cell r="H4756" t="str">
            <v>Merchant Unregulated</v>
          </cell>
        </row>
        <row r="4757">
          <cell r="D4757" t="str">
            <v>General Electric Company</v>
          </cell>
          <cell r="E4757" t="str">
            <v>Wind</v>
          </cell>
          <cell r="G4757">
            <v>85602</v>
          </cell>
          <cell r="H4757" t="str">
            <v>Merchant Unregulated</v>
          </cell>
        </row>
        <row r="4758">
          <cell r="D4758" t="str">
            <v>Infigen Energy Limited</v>
          </cell>
          <cell r="E4758" t="str">
            <v>Wind</v>
          </cell>
          <cell r="G4758">
            <v>48680</v>
          </cell>
          <cell r="H4758" t="str">
            <v>Merchant Unregulated</v>
          </cell>
        </row>
        <row r="4759">
          <cell r="D4759" t="str">
            <v>UNS Energy Corporation</v>
          </cell>
          <cell r="E4759" t="str">
            <v>Solar</v>
          </cell>
          <cell r="G4759" t="str">
            <v>NA</v>
          </cell>
          <cell r="H4759" t="str">
            <v>Merchant Unregulated</v>
          </cell>
        </row>
        <row r="4760">
          <cell r="D4760" t="str">
            <v>Williams Companies, Inc.</v>
          </cell>
          <cell r="E4760" t="str">
            <v>Gas</v>
          </cell>
          <cell r="G4760" t="str">
            <v>NA</v>
          </cell>
          <cell r="H4760" t="str">
            <v>Merchant Unregulated</v>
          </cell>
        </row>
        <row r="4761">
          <cell r="D4761" t="str">
            <v>Kwig Power Co</v>
          </cell>
          <cell r="E4761" t="str">
            <v>Oil</v>
          </cell>
          <cell r="G4761" t="str">
            <v>NA</v>
          </cell>
          <cell r="H4761" t="str">
            <v>Regulated</v>
          </cell>
        </row>
        <row r="4762">
          <cell r="D4762" t="str">
            <v>Wolverine Power Marketing Cooperative</v>
          </cell>
          <cell r="E4762" t="str">
            <v>Coal</v>
          </cell>
          <cell r="G4762">
            <v>44543</v>
          </cell>
          <cell r="H4762" t="str">
            <v>Regulated</v>
          </cell>
        </row>
        <row r="4763">
          <cell r="D4763" t="str">
            <v>Presque Isle Electric &amp; Gas Coop</v>
          </cell>
          <cell r="E4763" t="str">
            <v>Coal</v>
          </cell>
          <cell r="G4763">
            <v>44543</v>
          </cell>
          <cell r="H4763" t="str">
            <v>Regulated</v>
          </cell>
        </row>
        <row r="4764">
          <cell r="D4764" t="str">
            <v>Midwest Energy Cooperative</v>
          </cell>
          <cell r="E4764" t="str">
            <v>Coal</v>
          </cell>
          <cell r="G4764">
            <v>44543</v>
          </cell>
          <cell r="H4764" t="str">
            <v>Regulated</v>
          </cell>
        </row>
        <row r="4765">
          <cell r="D4765" t="str">
            <v>HomeWorks Tri-County Electric Cooperative</v>
          </cell>
          <cell r="E4765" t="str">
            <v>Coal</v>
          </cell>
          <cell r="G4765">
            <v>44543</v>
          </cell>
          <cell r="H4765" t="str">
            <v>Regulated</v>
          </cell>
        </row>
        <row r="4766">
          <cell r="D4766" t="str">
            <v>Great Lakes Energy Cooperative</v>
          </cell>
          <cell r="E4766" t="str">
            <v>Coal</v>
          </cell>
          <cell r="G4766">
            <v>44543</v>
          </cell>
          <cell r="H4766" t="str">
            <v>Regulated</v>
          </cell>
        </row>
        <row r="4767">
          <cell r="D4767" t="str">
            <v>Spartan Renewable Energy, Inc.</v>
          </cell>
          <cell r="E4767" t="str">
            <v>Coal</v>
          </cell>
          <cell r="G4767">
            <v>44543</v>
          </cell>
          <cell r="H4767" t="str">
            <v>Regulated</v>
          </cell>
        </row>
        <row r="4768">
          <cell r="D4768" t="str">
            <v>Cherryland Electric Cooperative Inc.</v>
          </cell>
          <cell r="E4768" t="str">
            <v>Coal</v>
          </cell>
          <cell r="G4768">
            <v>44543</v>
          </cell>
          <cell r="H4768" t="str">
            <v>Regulated</v>
          </cell>
        </row>
        <row r="4769">
          <cell r="D4769" t="str">
            <v>American Electric Power Company, Inc.</v>
          </cell>
          <cell r="E4769" t="str">
            <v>Coal</v>
          </cell>
          <cell r="G4769">
            <v>368056</v>
          </cell>
          <cell r="H4769" t="str">
            <v>Regulated</v>
          </cell>
        </row>
        <row r="4770">
          <cell r="D4770" t="str">
            <v>American Electric Power Company, Inc.</v>
          </cell>
          <cell r="E4770" t="str">
            <v>Coal</v>
          </cell>
          <cell r="G4770">
            <v>735643</v>
          </cell>
          <cell r="H4770" t="str">
            <v>Regulated</v>
          </cell>
        </row>
        <row r="4771">
          <cell r="D4771" t="str">
            <v>American Electric Power Company, Inc.</v>
          </cell>
          <cell r="E4771" t="str">
            <v>Coal</v>
          </cell>
          <cell r="G4771">
            <v>934440</v>
          </cell>
          <cell r="H4771" t="str">
            <v>Regulated</v>
          </cell>
        </row>
        <row r="4772">
          <cell r="D4772" t="str">
            <v>FirstEnergy Corp.</v>
          </cell>
          <cell r="E4772" t="str">
            <v>Coal</v>
          </cell>
          <cell r="G4772">
            <v>22975</v>
          </cell>
          <cell r="H4772" t="str">
            <v>Regulated</v>
          </cell>
        </row>
        <row r="4773">
          <cell r="D4773" t="str">
            <v>FirstEnergy Corp.</v>
          </cell>
          <cell r="E4773" t="str">
            <v>Coal</v>
          </cell>
          <cell r="G4773">
            <v>227399</v>
          </cell>
          <cell r="H4773" t="str">
            <v>Regulated</v>
          </cell>
        </row>
        <row r="4774">
          <cell r="D4774" t="str">
            <v>FirstEnergy Corp.</v>
          </cell>
          <cell r="E4774" t="str">
            <v>Coal</v>
          </cell>
          <cell r="G4774">
            <v>141126</v>
          </cell>
          <cell r="H4774" t="str">
            <v>Regulated</v>
          </cell>
        </row>
        <row r="4775">
          <cell r="D4775" t="str">
            <v>PPL Corporation</v>
          </cell>
          <cell r="E4775" t="str">
            <v>Coal</v>
          </cell>
          <cell r="G4775">
            <v>263968</v>
          </cell>
          <cell r="H4775" t="str">
            <v>Regulated</v>
          </cell>
        </row>
        <row r="4776">
          <cell r="D4776" t="str">
            <v>Duke Energy Corporation</v>
          </cell>
          <cell r="E4776" t="str">
            <v>Coal</v>
          </cell>
          <cell r="G4776">
            <v>421973</v>
          </cell>
          <cell r="H4776" t="str">
            <v>Regulated</v>
          </cell>
        </row>
        <row r="4777">
          <cell r="D4777" t="str">
            <v>Vectren Corporation</v>
          </cell>
          <cell r="E4777" t="str">
            <v>Coal</v>
          </cell>
          <cell r="G4777">
            <v>70330</v>
          </cell>
          <cell r="H4777" t="str">
            <v>Regulated</v>
          </cell>
        </row>
        <row r="4778">
          <cell r="D4778" t="str">
            <v>AES Corporation</v>
          </cell>
          <cell r="E4778" t="str">
            <v>Coal</v>
          </cell>
          <cell r="G4778">
            <v>229742</v>
          </cell>
          <cell r="H4778" t="str">
            <v>Regulated</v>
          </cell>
        </row>
        <row r="4779">
          <cell r="D4779" t="str">
            <v>PPL Corporation</v>
          </cell>
          <cell r="E4779" t="str">
            <v>Coal</v>
          </cell>
          <cell r="G4779">
            <v>117217</v>
          </cell>
          <cell r="H4779" t="str">
            <v>Regulated</v>
          </cell>
        </row>
        <row r="4780">
          <cell r="D4780" t="str">
            <v>Buckeye Power, Inc.</v>
          </cell>
          <cell r="E4780" t="str">
            <v>Coal</v>
          </cell>
          <cell r="G4780">
            <v>843948</v>
          </cell>
          <cell r="H4780" t="str">
            <v>Regulated</v>
          </cell>
        </row>
        <row r="4781">
          <cell r="D4781" t="str">
            <v>Salt River Project</v>
          </cell>
          <cell r="E4781" t="str">
            <v>Gas</v>
          </cell>
          <cell r="G4781">
            <v>1143100</v>
          </cell>
          <cell r="H4781" t="str">
            <v>Merchant Unregulated</v>
          </cell>
        </row>
        <row r="4782">
          <cell r="D4782" t="str">
            <v>Salt River Project</v>
          </cell>
          <cell r="E4782" t="str">
            <v>Gas</v>
          </cell>
          <cell r="G4782">
            <v>-268</v>
          </cell>
          <cell r="H4782" t="str">
            <v>Merchant Unregulated</v>
          </cell>
        </row>
        <row r="4783">
          <cell r="D4783" t="str">
            <v>Duke Energy Corporation</v>
          </cell>
          <cell r="E4783" t="str">
            <v>Coal</v>
          </cell>
          <cell r="G4783">
            <v>503553</v>
          </cell>
          <cell r="H4783" t="str">
            <v>Regulated</v>
          </cell>
        </row>
        <row r="4784">
          <cell r="D4784" t="str">
            <v>Duke Energy Corporation</v>
          </cell>
          <cell r="E4784" t="str">
            <v>Oil</v>
          </cell>
          <cell r="G4784">
            <v>-132</v>
          </cell>
          <cell r="H4784" t="str">
            <v>Regulated</v>
          </cell>
        </row>
        <row r="4785">
          <cell r="D4785" t="str">
            <v>EDF Group</v>
          </cell>
          <cell r="E4785" t="str">
            <v>Gas</v>
          </cell>
          <cell r="G4785" t="str">
            <v>NA</v>
          </cell>
          <cell r="H4785" t="str">
            <v>Merchant Unregulated</v>
          </cell>
        </row>
        <row r="4786">
          <cell r="D4786" t="str">
            <v>L-8 Solar Project LLC</v>
          </cell>
          <cell r="E4786" t="str">
            <v>Solar</v>
          </cell>
          <cell r="G4786" t="str">
            <v>NA</v>
          </cell>
          <cell r="H4786" t="str">
            <v>Merchant Unregulated</v>
          </cell>
        </row>
        <row r="4787">
          <cell r="D4787" t="str">
            <v>La Crosse City of</v>
          </cell>
          <cell r="E4787" t="str">
            <v>Oil</v>
          </cell>
          <cell r="G4787" t="str">
            <v>NA</v>
          </cell>
          <cell r="H4787" t="str">
            <v>Regulated</v>
          </cell>
        </row>
        <row r="4788">
          <cell r="D4788" t="str">
            <v>Westar Energy, Inc.</v>
          </cell>
          <cell r="E4788" t="str">
            <v>Coal</v>
          </cell>
          <cell r="G4788">
            <v>4267112</v>
          </cell>
          <cell r="H4788" t="str">
            <v>Regulated</v>
          </cell>
        </row>
        <row r="4789">
          <cell r="D4789" t="str">
            <v>Great Plains Energy Inc.</v>
          </cell>
          <cell r="E4789" t="str">
            <v>Coal</v>
          </cell>
          <cell r="G4789">
            <v>4267112</v>
          </cell>
          <cell r="H4789" t="str">
            <v>Regulated</v>
          </cell>
        </row>
        <row r="4790">
          <cell r="D4790" t="str">
            <v>La Farge Municipal Electric Co</v>
          </cell>
          <cell r="E4790" t="str">
            <v>Oil</v>
          </cell>
          <cell r="G4790" t="str">
            <v>NA</v>
          </cell>
          <cell r="H4790" t="str">
            <v>Regulated</v>
          </cell>
        </row>
        <row r="4791">
          <cell r="D4791" t="str">
            <v>Turlock Irrigation District</v>
          </cell>
          <cell r="E4791" t="str">
            <v>Water</v>
          </cell>
          <cell r="G4791" t="str">
            <v>NA</v>
          </cell>
          <cell r="H4791" t="str">
            <v>Merchant Unregulated</v>
          </cell>
        </row>
        <row r="4792">
          <cell r="D4792" t="str">
            <v>SunEdison, Inc.</v>
          </cell>
          <cell r="E4792" t="str">
            <v>Solar</v>
          </cell>
          <cell r="G4792" t="str">
            <v>NA</v>
          </cell>
          <cell r="H4792" t="str">
            <v>Merchant Unregulated</v>
          </cell>
        </row>
        <row r="4793">
          <cell r="D4793" t="str">
            <v>Corporación Gestamp</v>
          </cell>
          <cell r="E4793" t="str">
            <v>Solar</v>
          </cell>
          <cell r="G4793" t="str">
            <v>NA</v>
          </cell>
          <cell r="H4793" t="str">
            <v>Merchant Unregulated</v>
          </cell>
        </row>
        <row r="4794">
          <cell r="D4794" t="str">
            <v>La Junta City of</v>
          </cell>
          <cell r="E4794" t="str">
            <v>Oil</v>
          </cell>
          <cell r="G4794" t="str">
            <v>NA</v>
          </cell>
          <cell r="H4794" t="str">
            <v>Regulated</v>
          </cell>
        </row>
        <row r="4795">
          <cell r="D4795" t="str">
            <v>SunEdison, Inc.</v>
          </cell>
          <cell r="E4795" t="str">
            <v>Solar</v>
          </cell>
          <cell r="G4795" t="str">
            <v>NA</v>
          </cell>
          <cell r="H4795" t="str">
            <v>Merchant Unregulated</v>
          </cell>
        </row>
        <row r="4796">
          <cell r="D4796" t="str">
            <v>U.S. Foodservice, Inc</v>
          </cell>
          <cell r="E4796" t="str">
            <v>Solar</v>
          </cell>
          <cell r="G4796" t="str">
            <v>NA</v>
          </cell>
          <cell r="H4796" t="str">
            <v>Merchant Unregulated</v>
          </cell>
        </row>
        <row r="4797">
          <cell r="D4797" t="str">
            <v>Castle &amp; Cooke Incorporation</v>
          </cell>
          <cell r="E4797" t="str">
            <v>Solar</v>
          </cell>
          <cell r="G4797" t="str">
            <v>NA</v>
          </cell>
          <cell r="H4797" t="str">
            <v>Merchant Unregulated</v>
          </cell>
        </row>
        <row r="4798">
          <cell r="D4798" t="str">
            <v>Carlyle Group L.P.</v>
          </cell>
          <cell r="E4798" t="str">
            <v>Gas</v>
          </cell>
          <cell r="G4798" t="str">
            <v>NA</v>
          </cell>
          <cell r="H4798" t="str">
            <v>Merchant Unregulated</v>
          </cell>
        </row>
        <row r="4799">
          <cell r="D4799" t="str">
            <v>TCW Group, Inc.</v>
          </cell>
          <cell r="E4799" t="str">
            <v>Gas</v>
          </cell>
          <cell r="G4799" t="str">
            <v>NA</v>
          </cell>
          <cell r="H4799" t="str">
            <v>Merchant Unregulated</v>
          </cell>
        </row>
        <row r="4800">
          <cell r="D4800" t="str">
            <v>Institutional Investors</v>
          </cell>
          <cell r="E4800" t="str">
            <v>Gas</v>
          </cell>
          <cell r="G4800">
            <v>1953434</v>
          </cell>
          <cell r="H4800" t="str">
            <v>Merchant Unregulated</v>
          </cell>
        </row>
        <row r="4801">
          <cell r="D4801" t="str">
            <v>Complete Energy Holdings LLC</v>
          </cell>
          <cell r="E4801" t="str">
            <v>Gas</v>
          </cell>
          <cell r="G4801">
            <v>191513</v>
          </cell>
          <cell r="H4801" t="str">
            <v>Merchant Unregulated</v>
          </cell>
        </row>
        <row r="4802">
          <cell r="D4802" t="str">
            <v>Rockland Capital Energy Investments, LLC</v>
          </cell>
          <cell r="E4802" t="str">
            <v>Gas</v>
          </cell>
          <cell r="G4802">
            <v>640201</v>
          </cell>
          <cell r="H4802" t="str">
            <v>Merchant Unregulated</v>
          </cell>
        </row>
        <row r="4803">
          <cell r="D4803" t="str">
            <v>Morgan Stanley</v>
          </cell>
          <cell r="E4803" t="str">
            <v>Gas</v>
          </cell>
          <cell r="G4803">
            <v>519275</v>
          </cell>
          <cell r="H4803" t="str">
            <v>Merchant Unregulated</v>
          </cell>
        </row>
        <row r="4804">
          <cell r="D4804" t="str">
            <v>La Plata City of</v>
          </cell>
          <cell r="E4804" t="str">
            <v>Oil</v>
          </cell>
          <cell r="G4804" t="str">
            <v>NA</v>
          </cell>
          <cell r="H4804" t="str">
            <v>Regulated</v>
          </cell>
        </row>
        <row r="4805">
          <cell r="D4805" t="str">
            <v>La Porte City City of</v>
          </cell>
          <cell r="E4805" t="str">
            <v>Oil</v>
          </cell>
          <cell r="G4805" t="str">
            <v>NA</v>
          </cell>
          <cell r="H4805" t="str">
            <v>Regulated</v>
          </cell>
        </row>
        <row r="4806">
          <cell r="D4806" t="str">
            <v>Ameren Corporation</v>
          </cell>
          <cell r="E4806" t="str">
            <v>Coal</v>
          </cell>
          <cell r="G4806">
            <v>15350931</v>
          </cell>
          <cell r="H4806" t="str">
            <v>Regulated</v>
          </cell>
        </row>
        <row r="4807">
          <cell r="D4807" t="str">
            <v>Commonwealth Power Company</v>
          </cell>
          <cell r="E4807" t="str">
            <v>Water</v>
          </cell>
          <cell r="G4807" t="str">
            <v>NA</v>
          </cell>
          <cell r="H4807" t="str">
            <v>Merchant Unregulated</v>
          </cell>
        </row>
        <row r="4808">
          <cell r="D4808" t="str">
            <v>Manitoba Hydro</v>
          </cell>
          <cell r="E4808" t="str">
            <v>Oil</v>
          </cell>
          <cell r="G4808" t="str">
            <v>NA</v>
          </cell>
          <cell r="H4808" t="str">
            <v>Foreign</v>
          </cell>
        </row>
        <row r="4809">
          <cell r="D4809" t="str">
            <v>Renewable World Energies, LLC</v>
          </cell>
          <cell r="E4809" t="str">
            <v>Water</v>
          </cell>
          <cell r="G4809" t="str">
            <v>NA</v>
          </cell>
          <cell r="H4809" t="str">
            <v>Merchant Unregulated</v>
          </cell>
        </row>
        <row r="4810">
          <cell r="D4810" t="str">
            <v>Lake Charles Cane-Lacassine Mill, LLC</v>
          </cell>
          <cell r="E4810" t="str">
            <v>Biomass</v>
          </cell>
          <cell r="G4810" t="str">
            <v>NA</v>
          </cell>
          <cell r="H4810" t="str">
            <v>Merchant Unregulated</v>
          </cell>
        </row>
        <row r="4811">
          <cell r="D4811" t="str">
            <v>Enel S.p.A.</v>
          </cell>
          <cell r="E4811" t="str">
            <v>Water</v>
          </cell>
          <cell r="G4811" t="str">
            <v>NA</v>
          </cell>
          <cell r="H4811" t="str">
            <v>Merchant Unregulated</v>
          </cell>
        </row>
        <row r="4812">
          <cell r="D4812" t="str">
            <v>Enel S.p.A.</v>
          </cell>
          <cell r="E4812" t="str">
            <v>Water</v>
          </cell>
          <cell r="G4812" t="str">
            <v>NA</v>
          </cell>
          <cell r="H4812" t="str">
            <v>Merchant Unregulated</v>
          </cell>
        </row>
        <row r="4813">
          <cell r="D4813" t="str">
            <v>Lacomb Hydro Ltd Partnership</v>
          </cell>
          <cell r="E4813" t="str">
            <v>Water</v>
          </cell>
          <cell r="G4813" t="str">
            <v>NA</v>
          </cell>
          <cell r="H4813" t="str">
            <v>Merchant Unregulated</v>
          </cell>
        </row>
        <row r="4814">
          <cell r="D4814" t="str">
            <v>SunEdison, Inc.</v>
          </cell>
          <cell r="E4814" t="str">
            <v>Solar</v>
          </cell>
          <cell r="G4814" t="str">
            <v>NA</v>
          </cell>
          <cell r="H4814" t="str">
            <v>Merchant Unregulated</v>
          </cell>
        </row>
        <row r="4815">
          <cell r="D4815" t="str">
            <v>Xcel Energy Inc.</v>
          </cell>
          <cell r="E4815" t="str">
            <v>Water</v>
          </cell>
          <cell r="G4815">
            <v>8109</v>
          </cell>
          <cell r="H4815" t="str">
            <v>Regulated</v>
          </cell>
        </row>
        <row r="4816">
          <cell r="D4816" t="str">
            <v>Dominion Resources, Inc.</v>
          </cell>
          <cell r="E4816" t="str">
            <v>Gas</v>
          </cell>
          <cell r="G4816">
            <v>584016</v>
          </cell>
          <cell r="H4816" t="str">
            <v>Regulated</v>
          </cell>
        </row>
        <row r="4817">
          <cell r="D4817" t="str">
            <v>Lafarge Corp</v>
          </cell>
          <cell r="E4817" t="str">
            <v>Coal</v>
          </cell>
          <cell r="G4817" t="str">
            <v>NA</v>
          </cell>
          <cell r="H4817" t="str">
            <v>Merchant Unregulated</v>
          </cell>
        </row>
        <row r="4818">
          <cell r="D4818" t="str">
            <v>DTE Energy Company</v>
          </cell>
          <cell r="E4818" t="str">
            <v>Gas</v>
          </cell>
          <cell r="G4818" t="str">
            <v>NA</v>
          </cell>
          <cell r="H4818" t="str">
            <v>Merchant Unregulated</v>
          </cell>
        </row>
        <row r="4819">
          <cell r="D4819" t="str">
            <v>Sustainable Power Group</v>
          </cell>
          <cell r="E4819" t="str">
            <v>Solar</v>
          </cell>
          <cell r="G4819" t="str">
            <v>NA</v>
          </cell>
          <cell r="H4819" t="str">
            <v>Merchant Unregulated</v>
          </cell>
        </row>
        <row r="4820">
          <cell r="D4820" t="str">
            <v>Lagoon Corp</v>
          </cell>
          <cell r="E4820" t="str">
            <v>Gas</v>
          </cell>
          <cell r="G4820" t="str">
            <v>NA</v>
          </cell>
          <cell r="H4820" t="str">
            <v>Merchant Unregulated</v>
          </cell>
        </row>
        <row r="4821">
          <cell r="D4821" t="str">
            <v>Tennessee Valley Authority</v>
          </cell>
          <cell r="E4821" t="str">
            <v>Gas</v>
          </cell>
          <cell r="G4821">
            <v>638496</v>
          </cell>
          <cell r="H4821" t="str">
            <v>Merchant Unregulated</v>
          </cell>
        </row>
        <row r="4822">
          <cell r="D4822" t="str">
            <v>Tennessee Valley Authority</v>
          </cell>
          <cell r="E4822" t="str">
            <v>Gas</v>
          </cell>
          <cell r="G4822">
            <v>3091450</v>
          </cell>
          <cell r="H4822" t="str">
            <v>Merchant Unregulated</v>
          </cell>
        </row>
        <row r="4823">
          <cell r="D4823" t="str">
            <v>Tacoma Public Utilities</v>
          </cell>
          <cell r="E4823" t="str">
            <v>Water</v>
          </cell>
          <cell r="G4823" t="str">
            <v>NA</v>
          </cell>
          <cell r="H4823" t="str">
            <v>Regulated</v>
          </cell>
        </row>
        <row r="4824">
          <cell r="D4824" t="str">
            <v>SunEdison, Inc.</v>
          </cell>
          <cell r="E4824" t="str">
            <v>Solar</v>
          </cell>
          <cell r="G4824" t="str">
            <v>NA</v>
          </cell>
          <cell r="H4824" t="str">
            <v>Merchant Unregulated</v>
          </cell>
        </row>
        <row r="4825">
          <cell r="D4825" t="str">
            <v>Truckee-Carson Irrigation District</v>
          </cell>
          <cell r="E4825" t="str">
            <v>Water</v>
          </cell>
          <cell r="G4825" t="str">
            <v>NA</v>
          </cell>
          <cell r="H4825" t="str">
            <v>Regulated</v>
          </cell>
        </row>
        <row r="4826">
          <cell r="D4826" t="str">
            <v>NorthWestern Corporation</v>
          </cell>
          <cell r="E4826" t="str">
            <v>Oil</v>
          </cell>
          <cell r="G4826">
            <v>251</v>
          </cell>
          <cell r="H4826" t="str">
            <v>Regulated</v>
          </cell>
        </row>
        <row r="4827">
          <cell r="D4827" t="str">
            <v>AES Corporation</v>
          </cell>
          <cell r="E4827" t="str">
            <v>Wind</v>
          </cell>
          <cell r="G4827">
            <v>246339</v>
          </cell>
          <cell r="H4827" t="str">
            <v>Merchant Unregulated</v>
          </cell>
        </row>
        <row r="4828">
          <cell r="D4828" t="str">
            <v>NextEra Energy, Inc.</v>
          </cell>
          <cell r="E4828" t="str">
            <v>Wind</v>
          </cell>
          <cell r="G4828">
            <v>277247</v>
          </cell>
          <cell r="H4828" t="str">
            <v>Merchant Unregulated</v>
          </cell>
        </row>
        <row r="4829">
          <cell r="D4829" t="str">
            <v>Entergy Corporation</v>
          </cell>
          <cell r="E4829" t="str">
            <v>Gas</v>
          </cell>
          <cell r="G4829">
            <v>612971</v>
          </cell>
          <cell r="H4829" t="str">
            <v>Regulated</v>
          </cell>
        </row>
        <row r="4830">
          <cell r="D4830" t="str">
            <v>Lyondell Chemical Company</v>
          </cell>
          <cell r="E4830" t="str">
            <v>Gas</v>
          </cell>
          <cell r="G4830" t="str">
            <v>NA</v>
          </cell>
          <cell r="H4830" t="str">
            <v>Merchant Unregulated</v>
          </cell>
        </row>
        <row r="4831">
          <cell r="D4831" t="str">
            <v>Lyondell Chemical Company</v>
          </cell>
          <cell r="E4831" t="str">
            <v>Gas</v>
          </cell>
          <cell r="G4831" t="str">
            <v>NA</v>
          </cell>
          <cell r="H4831" t="str">
            <v>Merchant Unregulated</v>
          </cell>
        </row>
        <row r="4832">
          <cell r="D4832" t="str">
            <v>Quantum Energy Partners</v>
          </cell>
          <cell r="E4832" t="str">
            <v>Gas</v>
          </cell>
          <cell r="G4832" t="str">
            <v>NA</v>
          </cell>
          <cell r="H4832" t="str">
            <v>Merchant Unregulated</v>
          </cell>
        </row>
        <row r="4833">
          <cell r="D4833" t="str">
            <v>QUG Management</v>
          </cell>
          <cell r="E4833" t="str">
            <v>Gas</v>
          </cell>
          <cell r="G4833" t="str">
            <v>NA</v>
          </cell>
          <cell r="H4833" t="str">
            <v>Merchant Unregulated</v>
          </cell>
        </row>
        <row r="4834">
          <cell r="D4834" t="str">
            <v>Canada Pension Plan Investment Board</v>
          </cell>
          <cell r="E4834" t="str">
            <v>Gas</v>
          </cell>
          <cell r="G4834" t="str">
            <v>NA</v>
          </cell>
          <cell r="H4834" t="str">
            <v>Merchant Unregulated</v>
          </cell>
        </row>
        <row r="4835">
          <cell r="D4835" t="str">
            <v>Covanta Holding Corporation</v>
          </cell>
          <cell r="E4835" t="str">
            <v>Biomass</v>
          </cell>
          <cell r="G4835" t="str">
            <v>NA</v>
          </cell>
          <cell r="H4835" t="str">
            <v>Merchant Unregulated</v>
          </cell>
        </row>
        <row r="4836">
          <cell r="D4836" t="str">
            <v>Allco Renewable Energy Group Limited</v>
          </cell>
          <cell r="E4836" t="str">
            <v>Solar</v>
          </cell>
          <cell r="G4836" t="str">
            <v>NA</v>
          </cell>
          <cell r="H4836" t="str">
            <v>Merchant Unregulated</v>
          </cell>
        </row>
        <row r="4837">
          <cell r="D4837" t="str">
            <v>Ecos Energy LLC</v>
          </cell>
          <cell r="E4837" t="str">
            <v>Solar</v>
          </cell>
          <cell r="G4837" t="str">
            <v>NA</v>
          </cell>
          <cell r="H4837" t="str">
            <v>Merchant Unregulated</v>
          </cell>
        </row>
        <row r="4838">
          <cell r="D4838" t="str">
            <v>Heber Light &amp; Power Company</v>
          </cell>
          <cell r="E4838" t="str">
            <v>Water</v>
          </cell>
          <cell r="G4838" t="str">
            <v>NA</v>
          </cell>
          <cell r="H4838" t="str">
            <v>Regulated</v>
          </cell>
        </row>
        <row r="4839">
          <cell r="D4839" t="str">
            <v>Lake Crystal City of</v>
          </cell>
          <cell r="E4839" t="str">
            <v>Oil</v>
          </cell>
          <cell r="G4839" t="str">
            <v>NA</v>
          </cell>
          <cell r="H4839" t="str">
            <v>Regulated</v>
          </cell>
        </row>
        <row r="4840">
          <cell r="D4840" t="str">
            <v>Alaska Energy &amp; Resources Company</v>
          </cell>
          <cell r="E4840" t="str">
            <v>Water</v>
          </cell>
          <cell r="G4840">
            <v>85882</v>
          </cell>
          <cell r="H4840" t="str">
            <v>Regulated</v>
          </cell>
        </row>
        <row r="4841">
          <cell r="D4841" t="str">
            <v>Municipal Mortgage &amp; Equity, LLC</v>
          </cell>
          <cell r="E4841" t="str">
            <v>Solar</v>
          </cell>
          <cell r="G4841" t="str">
            <v>NA</v>
          </cell>
          <cell r="H4841" t="str">
            <v>Merchant Unregulated</v>
          </cell>
        </row>
        <row r="4842">
          <cell r="D4842" t="str">
            <v>Waste Management, Inc.</v>
          </cell>
          <cell r="E4842" t="str">
            <v>Biomass</v>
          </cell>
          <cell r="G4842" t="str">
            <v>NA</v>
          </cell>
          <cell r="H4842" t="str">
            <v>Merchant Unregulated</v>
          </cell>
        </row>
        <row r="4843">
          <cell r="D4843" t="str">
            <v>San Diego County Water Authority</v>
          </cell>
          <cell r="E4843" t="str">
            <v>Water</v>
          </cell>
          <cell r="G4843">
            <v>20546</v>
          </cell>
          <cell r="H4843" t="str">
            <v>Merchant Unregulated</v>
          </cell>
        </row>
        <row r="4844">
          <cell r="D4844" t="str">
            <v>Texas Energy Future Holdings LP</v>
          </cell>
          <cell r="E4844" t="str">
            <v>Gas</v>
          </cell>
          <cell r="G4844">
            <v>193399</v>
          </cell>
          <cell r="H4844" t="str">
            <v>Merchant Unregulated</v>
          </cell>
        </row>
        <row r="4845">
          <cell r="D4845" t="str">
            <v>Lake Lure Town of</v>
          </cell>
          <cell r="E4845" t="str">
            <v>Water</v>
          </cell>
          <cell r="G4845" t="str">
            <v>NA</v>
          </cell>
          <cell r="H4845" t="str">
            <v>Merchant Unregulated</v>
          </cell>
        </row>
        <row r="4846">
          <cell r="D4846" t="str">
            <v>FirstEnergy Corp.</v>
          </cell>
          <cell r="E4846" t="str">
            <v>Water</v>
          </cell>
          <cell r="G4846" t="str">
            <v>NA</v>
          </cell>
          <cell r="H4846" t="str">
            <v>Merchant Unregulated</v>
          </cell>
        </row>
        <row r="4847">
          <cell r="D4847" t="str">
            <v>Dakota Electric Association</v>
          </cell>
          <cell r="E4847" t="str">
            <v>Oil</v>
          </cell>
          <cell r="G4847" t="str">
            <v>NA</v>
          </cell>
          <cell r="H4847" t="str">
            <v>Merchant Unregulated</v>
          </cell>
        </row>
        <row r="4848">
          <cell r="D4848" t="str">
            <v>Metropolitan Water District of Southern California</v>
          </cell>
          <cell r="E4848" t="str">
            <v>Water</v>
          </cell>
          <cell r="G4848" t="str">
            <v>NA</v>
          </cell>
          <cell r="H4848" t="str">
            <v>Merchant Unregulated</v>
          </cell>
        </row>
        <row r="4849">
          <cell r="D4849" t="str">
            <v>Ukiah City of</v>
          </cell>
          <cell r="E4849" t="str">
            <v>Water</v>
          </cell>
          <cell r="G4849" t="str">
            <v>NA</v>
          </cell>
          <cell r="H4849" t="str">
            <v>Regulated</v>
          </cell>
        </row>
        <row r="4850">
          <cell r="D4850" t="str">
            <v>Lake Mills City of IA</v>
          </cell>
          <cell r="E4850" t="str">
            <v>Oil</v>
          </cell>
          <cell r="G4850" t="str">
            <v>NA</v>
          </cell>
          <cell r="H4850" t="str">
            <v>Regulated</v>
          </cell>
        </row>
        <row r="4851">
          <cell r="D4851" t="str">
            <v>Waste Management, Inc.</v>
          </cell>
          <cell r="E4851" t="str">
            <v>Biomass</v>
          </cell>
          <cell r="G4851" t="str">
            <v>NA</v>
          </cell>
          <cell r="H4851" t="str">
            <v>Merchant Unregulated</v>
          </cell>
        </row>
        <row r="4852">
          <cell r="D4852" t="str">
            <v>Burbank City of</v>
          </cell>
          <cell r="E4852" t="str">
            <v>Gas</v>
          </cell>
          <cell r="G4852" t="str">
            <v>NA</v>
          </cell>
          <cell r="H4852" t="str">
            <v>Regulated</v>
          </cell>
        </row>
        <row r="4853">
          <cell r="D4853" t="str">
            <v>Lake Park City of IA</v>
          </cell>
          <cell r="E4853" t="str">
            <v>Oil</v>
          </cell>
          <cell r="G4853" t="str">
            <v>NA</v>
          </cell>
          <cell r="H4853" t="str">
            <v>Regulated</v>
          </cell>
        </row>
        <row r="4854">
          <cell r="D4854" t="str">
            <v>Otter Tail Corporation</v>
          </cell>
          <cell r="E4854" t="str">
            <v>Oil</v>
          </cell>
          <cell r="G4854">
            <v>280</v>
          </cell>
          <cell r="H4854" t="str">
            <v>Regulated</v>
          </cell>
        </row>
        <row r="4855">
          <cell r="D4855" t="str">
            <v>Great Plains Energy Inc.</v>
          </cell>
          <cell r="E4855" t="str">
            <v>Coal</v>
          </cell>
          <cell r="G4855">
            <v>346466</v>
          </cell>
          <cell r="H4855" t="str">
            <v>Regulated</v>
          </cell>
        </row>
        <row r="4856">
          <cell r="D4856" t="str">
            <v>Energy Capital Partners LLC</v>
          </cell>
          <cell r="E4856" t="str">
            <v>Gas</v>
          </cell>
          <cell r="G4856">
            <v>4536819</v>
          </cell>
          <cell r="H4856" t="str">
            <v>Merchant Unregulated</v>
          </cell>
        </row>
        <row r="4857">
          <cell r="D4857" t="str">
            <v>Great Plains Energy Inc.</v>
          </cell>
          <cell r="E4857" t="str">
            <v>Gas</v>
          </cell>
          <cell r="G4857">
            <v>6609</v>
          </cell>
          <cell r="H4857" t="str">
            <v>Regulated</v>
          </cell>
        </row>
        <row r="4858">
          <cell r="D4858" t="str">
            <v>FirstEnergy Corp.</v>
          </cell>
          <cell r="E4858" t="str">
            <v>Coal</v>
          </cell>
          <cell r="G4858">
            <v>186220</v>
          </cell>
          <cell r="H4858" t="str">
            <v>Merchant Unregulated</v>
          </cell>
        </row>
        <row r="4859">
          <cell r="D4859" t="str">
            <v>FirstEnergy Corp.</v>
          </cell>
          <cell r="E4859" t="str">
            <v>Oil</v>
          </cell>
          <cell r="G4859">
            <v>48</v>
          </cell>
          <cell r="H4859" t="str">
            <v>Merchant Unregulated</v>
          </cell>
        </row>
        <row r="4860">
          <cell r="D4860" t="str">
            <v>Berkshire Hathaway Inc.</v>
          </cell>
          <cell r="E4860" t="str">
            <v>Gas</v>
          </cell>
          <cell r="G4860">
            <v>2596062</v>
          </cell>
          <cell r="H4860" t="str">
            <v>Regulated</v>
          </cell>
        </row>
        <row r="4861">
          <cell r="D4861" t="str">
            <v>MidAmerican Energy Holdings Company</v>
          </cell>
          <cell r="E4861" t="str">
            <v>Gas</v>
          </cell>
          <cell r="G4861">
            <v>294876</v>
          </cell>
          <cell r="H4861" t="str">
            <v>Regulated</v>
          </cell>
        </row>
        <row r="4862">
          <cell r="D4862" t="str">
            <v>CMS Energy Corporation</v>
          </cell>
          <cell r="E4862" t="str">
            <v>Wind</v>
          </cell>
          <cell r="G4862">
            <v>23176</v>
          </cell>
          <cell r="H4862" t="str">
            <v>Regulated</v>
          </cell>
        </row>
        <row r="4863">
          <cell r="D4863" t="str">
            <v>Great River Energy</v>
          </cell>
          <cell r="E4863" t="str">
            <v>Gas</v>
          </cell>
          <cell r="G4863">
            <v>151234</v>
          </cell>
          <cell r="H4863" t="str">
            <v>Merchant Unregulated</v>
          </cell>
        </row>
        <row r="4864">
          <cell r="D4864" t="str">
            <v>Great River Energy</v>
          </cell>
          <cell r="E4864" t="str">
            <v>Oil</v>
          </cell>
          <cell r="G4864">
            <v>0</v>
          </cell>
          <cell r="H4864" t="str">
            <v>Merchant Unregulated</v>
          </cell>
        </row>
        <row r="4865">
          <cell r="D4865" t="str">
            <v>Lakefield City of</v>
          </cell>
          <cell r="E4865" t="str">
            <v>Oil</v>
          </cell>
          <cell r="G4865" t="str">
            <v>NA</v>
          </cell>
          <cell r="H4865" t="str">
            <v>Regulated</v>
          </cell>
        </row>
        <row r="4866">
          <cell r="D4866" t="str">
            <v>EDF Group</v>
          </cell>
          <cell r="E4866" t="str">
            <v>Wind</v>
          </cell>
          <cell r="G4866">
            <v>32300</v>
          </cell>
          <cell r="H4866" t="str">
            <v>Merchant Unregulated</v>
          </cell>
        </row>
        <row r="4867">
          <cell r="D4867" t="str">
            <v>Marubeni Corporation</v>
          </cell>
          <cell r="E4867" t="str">
            <v>Wind</v>
          </cell>
          <cell r="G4867">
            <v>32300</v>
          </cell>
          <cell r="H4867" t="str">
            <v>Merchant Unregulated</v>
          </cell>
        </row>
        <row r="4868">
          <cell r="D4868" t="str">
            <v>Enpower Corp.</v>
          </cell>
          <cell r="E4868" t="str">
            <v>Biomass</v>
          </cell>
          <cell r="G4868" t="str">
            <v>NA</v>
          </cell>
          <cell r="H4868" t="str">
            <v>Merchant Unregulated</v>
          </cell>
        </row>
        <row r="4869">
          <cell r="D4869" t="str">
            <v>EIF Management, LLC</v>
          </cell>
          <cell r="E4869" t="str">
            <v>Biomass</v>
          </cell>
          <cell r="G4869" t="str">
            <v>NA</v>
          </cell>
          <cell r="H4869" t="str">
            <v>Merchant Unregulated</v>
          </cell>
        </row>
        <row r="4870">
          <cell r="D4870" t="str">
            <v>SunEdison, Inc.</v>
          </cell>
          <cell r="E4870" t="str">
            <v>Solar</v>
          </cell>
          <cell r="G4870" t="str">
            <v>NA</v>
          </cell>
          <cell r="H4870" t="str">
            <v>Merchant Unregulated</v>
          </cell>
        </row>
        <row r="4871">
          <cell r="D4871" t="str">
            <v>Hudson Clean Energy Partners LP</v>
          </cell>
          <cell r="E4871" t="str">
            <v>Water</v>
          </cell>
          <cell r="G4871" t="str">
            <v>NA</v>
          </cell>
          <cell r="H4871" t="str">
            <v>Merchant Unregulated</v>
          </cell>
        </row>
        <row r="4872">
          <cell r="D4872" t="str">
            <v>General Electric Company</v>
          </cell>
          <cell r="E4872" t="str">
            <v>Solar</v>
          </cell>
          <cell r="G4872" t="str">
            <v>NA</v>
          </cell>
          <cell r="H4872" t="str">
            <v>Merchant Unregulated</v>
          </cell>
        </row>
        <row r="4873">
          <cell r="D4873" t="str">
            <v>Springfield City of - (IL)</v>
          </cell>
          <cell r="E4873" t="str">
            <v>Oil</v>
          </cell>
          <cell r="G4873" t="str">
            <v>NA</v>
          </cell>
          <cell r="H4873" t="str">
            <v>Regulated</v>
          </cell>
        </row>
        <row r="4874">
          <cell r="D4874" t="str">
            <v>Kruger, Inc.</v>
          </cell>
          <cell r="E4874" t="str">
            <v>Water</v>
          </cell>
          <cell r="G4874" t="str">
            <v>NA</v>
          </cell>
          <cell r="H4874" t="str">
            <v>Merchant Unregulated</v>
          </cell>
        </row>
        <row r="4875">
          <cell r="D4875" t="str">
            <v>Waste Management, Inc.</v>
          </cell>
          <cell r="E4875" t="str">
            <v>Biomass</v>
          </cell>
          <cell r="G4875" t="str">
            <v>NA</v>
          </cell>
          <cell r="H4875" t="str">
            <v>Merchant Unregulated</v>
          </cell>
        </row>
        <row r="4876">
          <cell r="D4876" t="str">
            <v>Industry Funds Management Ltd.</v>
          </cell>
          <cell r="E4876" t="str">
            <v>Gas</v>
          </cell>
          <cell r="G4876">
            <v>477684</v>
          </cell>
          <cell r="H4876" t="str">
            <v>Merchant Unregulated</v>
          </cell>
        </row>
        <row r="4877">
          <cell r="D4877" t="str">
            <v>Osaka Gas Company, Ltd.</v>
          </cell>
          <cell r="E4877" t="str">
            <v>Gas</v>
          </cell>
          <cell r="G4877">
            <v>119422</v>
          </cell>
          <cell r="H4877" t="str">
            <v>Merchant Unregulated</v>
          </cell>
        </row>
        <row r="4878">
          <cell r="D4878" t="str">
            <v>Boulder, City of</v>
          </cell>
          <cell r="E4878" t="str">
            <v>Water</v>
          </cell>
          <cell r="G4878" t="str">
            <v>NA</v>
          </cell>
          <cell r="H4878" t="str">
            <v>Merchant Unregulated</v>
          </cell>
        </row>
        <row r="4879">
          <cell r="D4879" t="str">
            <v>SunEdison, Inc.</v>
          </cell>
          <cell r="E4879" t="str">
            <v>Solar</v>
          </cell>
          <cell r="G4879" t="str">
            <v>NA</v>
          </cell>
          <cell r="H4879" t="str">
            <v>Merchant Unregulated</v>
          </cell>
        </row>
        <row r="4880">
          <cell r="D4880" t="str">
            <v>Lakin City of</v>
          </cell>
          <cell r="E4880" t="str">
            <v>Gas</v>
          </cell>
          <cell r="G4880" t="str">
            <v>NA</v>
          </cell>
          <cell r="H4880" t="str">
            <v>Regulated</v>
          </cell>
        </row>
        <row r="4881">
          <cell r="D4881" t="str">
            <v>CRT Wind LLC</v>
          </cell>
          <cell r="E4881" t="str">
            <v>Wind</v>
          </cell>
          <cell r="G4881" t="str">
            <v>NA</v>
          </cell>
          <cell r="H4881" t="str">
            <v>Merchant Unregulated</v>
          </cell>
        </row>
        <row r="4882">
          <cell r="D4882" t="str">
            <v>Lamar City of CO</v>
          </cell>
          <cell r="E4882" t="str">
            <v>Gas</v>
          </cell>
          <cell r="G4882" t="str">
            <v>NA</v>
          </cell>
          <cell r="H4882" t="str">
            <v>Regulated</v>
          </cell>
        </row>
        <row r="4883">
          <cell r="D4883" t="str">
            <v>Arkansas River Power Authority</v>
          </cell>
          <cell r="E4883" t="str">
            <v>Oil</v>
          </cell>
          <cell r="G4883" t="str">
            <v>NA</v>
          </cell>
          <cell r="H4883" t="str">
            <v>Regulated</v>
          </cell>
        </row>
        <row r="4884">
          <cell r="D4884" t="str">
            <v>Lamar City of CO</v>
          </cell>
          <cell r="E4884" t="str">
            <v>Oil</v>
          </cell>
          <cell r="G4884" t="str">
            <v>NA</v>
          </cell>
          <cell r="H4884" t="str">
            <v>Regulated</v>
          </cell>
        </row>
        <row r="4885">
          <cell r="D4885" t="str">
            <v>NextEra Energy, Inc.</v>
          </cell>
          <cell r="E4885" t="str">
            <v>Gas</v>
          </cell>
          <cell r="G4885">
            <v>4913163</v>
          </cell>
          <cell r="H4885" t="str">
            <v>Merchant Unregulated</v>
          </cell>
        </row>
        <row r="4886">
          <cell r="D4886" t="str">
            <v>Arkansas River Power Authority</v>
          </cell>
          <cell r="E4886" t="str">
            <v>Wind</v>
          </cell>
          <cell r="G4886" t="str">
            <v>NA</v>
          </cell>
          <cell r="H4886" t="str">
            <v>Merchant Unregulated</v>
          </cell>
        </row>
        <row r="4887">
          <cell r="D4887" t="str">
            <v>Arkansas River Power Authority</v>
          </cell>
          <cell r="E4887" t="str">
            <v>Wind</v>
          </cell>
          <cell r="G4887" t="str">
            <v>NA</v>
          </cell>
          <cell r="H4887" t="str">
            <v>Regulated</v>
          </cell>
        </row>
        <row r="4888">
          <cell r="D4888" t="str">
            <v>Lamar City of CO</v>
          </cell>
          <cell r="E4888" t="str">
            <v>Wind</v>
          </cell>
          <cell r="G4888" t="str">
            <v>NA</v>
          </cell>
          <cell r="H4888" t="str">
            <v>Regulated</v>
          </cell>
        </row>
        <row r="4889">
          <cell r="D4889" t="str">
            <v>Calpine Corporation</v>
          </cell>
          <cell r="E4889" t="str">
            <v>Gas</v>
          </cell>
          <cell r="G4889" t="str">
            <v>NA</v>
          </cell>
          <cell r="H4889" t="str">
            <v>Merchant Unregulated</v>
          </cell>
        </row>
        <row r="4890">
          <cell r="D4890" t="str">
            <v>Lamoni City of</v>
          </cell>
          <cell r="E4890" t="str">
            <v>Oil</v>
          </cell>
          <cell r="G4890" t="str">
            <v>NA</v>
          </cell>
          <cell r="H4890" t="str">
            <v>Regulated</v>
          </cell>
        </row>
        <row r="4891">
          <cell r="D4891" t="str">
            <v>Lancaster County Solid Wr Authority</v>
          </cell>
          <cell r="E4891" t="str">
            <v>Biomass</v>
          </cell>
          <cell r="G4891">
            <v>225404</v>
          </cell>
          <cell r="H4891" t="str">
            <v>Merchant Unregulated</v>
          </cell>
        </row>
        <row r="4892">
          <cell r="D4892" t="str">
            <v>Prudential Financial, Inc.</v>
          </cell>
          <cell r="E4892" t="str">
            <v>Gas</v>
          </cell>
          <cell r="G4892" t="str">
            <v>NA</v>
          </cell>
          <cell r="H4892" t="str">
            <v>Merchant Unregulated</v>
          </cell>
        </row>
        <row r="4893">
          <cell r="D4893" t="str">
            <v>Manulife Financial Corporation</v>
          </cell>
          <cell r="E4893" t="str">
            <v>Gas</v>
          </cell>
          <cell r="G4893" t="str">
            <v>NA</v>
          </cell>
          <cell r="H4893" t="str">
            <v>Merchant Unregulated</v>
          </cell>
        </row>
        <row r="4894">
          <cell r="D4894" t="str">
            <v>ITOCHU Corporation</v>
          </cell>
          <cell r="E4894" t="str">
            <v>Gas</v>
          </cell>
          <cell r="G4894" t="str">
            <v>NA</v>
          </cell>
          <cell r="H4894" t="str">
            <v>Merchant Unregulated</v>
          </cell>
        </row>
        <row r="4895">
          <cell r="D4895" t="str">
            <v>University of North Carolina at Chapel Hill</v>
          </cell>
          <cell r="E4895" t="str">
            <v>Biomass</v>
          </cell>
          <cell r="G4895" t="str">
            <v>NA</v>
          </cell>
          <cell r="H4895" t="str">
            <v>Merchant Unregulated</v>
          </cell>
        </row>
        <row r="4896">
          <cell r="D4896" t="str">
            <v>North Carolina Municipal Power Agency Number 1</v>
          </cell>
          <cell r="E4896" t="str">
            <v>Oil</v>
          </cell>
          <cell r="G4896" t="str">
            <v>NA</v>
          </cell>
          <cell r="H4896" t="str">
            <v>Regulated</v>
          </cell>
        </row>
        <row r="4897">
          <cell r="D4897" t="str">
            <v>Exelon Corporation</v>
          </cell>
          <cell r="E4897" t="str">
            <v>Solar</v>
          </cell>
          <cell r="G4897" t="str">
            <v>NA</v>
          </cell>
          <cell r="H4897" t="str">
            <v>Merchant Unregulated</v>
          </cell>
        </row>
        <row r="4898">
          <cell r="D4898" t="str">
            <v>Lanesboro Public Utility Comm</v>
          </cell>
          <cell r="E4898" t="str">
            <v>Oil</v>
          </cell>
          <cell r="G4898" t="str">
            <v>NA</v>
          </cell>
          <cell r="H4898" t="str">
            <v>Regulated</v>
          </cell>
        </row>
        <row r="4899">
          <cell r="D4899" t="str">
            <v>Lanesboro Public Utility Comm</v>
          </cell>
          <cell r="E4899" t="str">
            <v>Water</v>
          </cell>
          <cell r="G4899" t="str">
            <v>NA</v>
          </cell>
          <cell r="H4899" t="str">
            <v>Regulated</v>
          </cell>
        </row>
        <row r="4900">
          <cell r="D4900" t="str">
            <v>Southern Company</v>
          </cell>
          <cell r="E4900" t="str">
            <v>Water</v>
          </cell>
          <cell r="G4900">
            <v>0</v>
          </cell>
          <cell r="H4900" t="str">
            <v>Regulated</v>
          </cell>
        </row>
        <row r="4901">
          <cell r="D4901" t="str">
            <v>Otter Tail Corporation</v>
          </cell>
          <cell r="E4901" t="str">
            <v>Wind</v>
          </cell>
          <cell r="G4901">
            <v>143498</v>
          </cell>
          <cell r="H4901" t="str">
            <v>Regulated</v>
          </cell>
        </row>
        <row r="4902">
          <cell r="D4902" t="str">
            <v>NextEra Energy, Inc.</v>
          </cell>
          <cell r="E4902" t="str">
            <v>Wind</v>
          </cell>
          <cell r="G4902">
            <v>143499</v>
          </cell>
          <cell r="H4902" t="str">
            <v>Merchant Unregulated</v>
          </cell>
        </row>
        <row r="4903">
          <cell r="D4903" t="str">
            <v>NextEra Energy, Inc.</v>
          </cell>
          <cell r="E4903" t="str">
            <v>Wind</v>
          </cell>
          <cell r="G4903">
            <v>143538</v>
          </cell>
          <cell r="H4903" t="str">
            <v>Merchant Unregulated</v>
          </cell>
        </row>
        <row r="4904">
          <cell r="D4904" t="str">
            <v>Black Hills Corporation</v>
          </cell>
          <cell r="E4904" t="str">
            <v>Gas</v>
          </cell>
          <cell r="G4904">
            <v>12853</v>
          </cell>
          <cell r="H4904" t="str">
            <v>Regulated</v>
          </cell>
        </row>
        <row r="4905">
          <cell r="D4905" t="str">
            <v>NRG Energy, Inc.</v>
          </cell>
          <cell r="E4905" t="str">
            <v>Wind</v>
          </cell>
          <cell r="G4905">
            <v>512099</v>
          </cell>
          <cell r="H4905" t="str">
            <v>Merchant Unregulated</v>
          </cell>
        </row>
        <row r="4906">
          <cell r="D4906" t="str">
            <v>IDACORP, Inc.</v>
          </cell>
          <cell r="E4906" t="str">
            <v>Gas</v>
          </cell>
          <cell r="G4906">
            <v>425263</v>
          </cell>
          <cell r="H4906" t="str">
            <v>Regulated</v>
          </cell>
        </row>
        <row r="4907">
          <cell r="D4907" t="str">
            <v>Alliant Energy Corporation</v>
          </cell>
          <cell r="E4907" t="str">
            <v>Coal</v>
          </cell>
          <cell r="G4907">
            <v>1136806</v>
          </cell>
          <cell r="H4907" t="str">
            <v>Regulated</v>
          </cell>
        </row>
        <row r="4908">
          <cell r="D4908" t="str">
            <v>General Motors Corporation</v>
          </cell>
          <cell r="E4908" t="str">
            <v>Gas</v>
          </cell>
          <cell r="G4908" t="str">
            <v>NA</v>
          </cell>
          <cell r="H4908" t="str">
            <v>Merchant Unregulated</v>
          </cell>
        </row>
        <row r="4909">
          <cell r="D4909" t="str">
            <v>Alliant Energy Corporation</v>
          </cell>
          <cell r="E4909" t="str">
            <v>Oil</v>
          </cell>
          <cell r="G4909">
            <v>0</v>
          </cell>
          <cell r="H4909" t="str">
            <v>Regulated</v>
          </cell>
        </row>
        <row r="4910">
          <cell r="D4910" t="str">
            <v>Southern Company</v>
          </cell>
          <cell r="E4910" t="str">
            <v>Coal</v>
          </cell>
          <cell r="G4910">
            <v>835295</v>
          </cell>
          <cell r="H4910" t="str">
            <v>Regulated</v>
          </cell>
        </row>
        <row r="4911">
          <cell r="D4911" t="str">
            <v>Southern Company</v>
          </cell>
          <cell r="E4911" t="str">
            <v>Gas</v>
          </cell>
          <cell r="G4911">
            <v>3813683</v>
          </cell>
          <cell r="H4911" t="str">
            <v>Regulated</v>
          </cell>
        </row>
        <row r="4912">
          <cell r="D4912" t="str">
            <v>Southern Company</v>
          </cell>
          <cell r="E4912" t="str">
            <v>Oil</v>
          </cell>
          <cell r="G4912">
            <v>719</v>
          </cell>
          <cell r="H4912" t="str">
            <v>Regulated</v>
          </cell>
        </row>
        <row r="4913">
          <cell r="D4913" t="str">
            <v>Missouri Basin Municipal Power Agency</v>
          </cell>
          <cell r="E4913" t="str">
            <v>Coal</v>
          </cell>
          <cell r="G4913">
            <v>1811347</v>
          </cell>
          <cell r="H4913" t="str">
            <v>Regulated</v>
          </cell>
        </row>
        <row r="4914">
          <cell r="D4914" t="str">
            <v>Tri-State Generation &amp; Transmission Association, Inc.</v>
          </cell>
          <cell r="E4914" t="str">
            <v>Coal</v>
          </cell>
          <cell r="G4914">
            <v>2661481</v>
          </cell>
          <cell r="H4914" t="str">
            <v>Regulated</v>
          </cell>
        </row>
        <row r="4915">
          <cell r="D4915" t="str">
            <v>Basin Electric Power Cooperative</v>
          </cell>
          <cell r="E4915" t="str">
            <v>Coal</v>
          </cell>
          <cell r="G4915">
            <v>4648793</v>
          </cell>
          <cell r="H4915" t="str">
            <v>Regulated</v>
          </cell>
        </row>
        <row r="4916">
          <cell r="D4916" t="str">
            <v>Heartland Consumers Power Dist</v>
          </cell>
          <cell r="E4916" t="str">
            <v>Coal</v>
          </cell>
          <cell r="G4916">
            <v>329936</v>
          </cell>
          <cell r="H4916" t="str">
            <v>Regulated</v>
          </cell>
        </row>
        <row r="4917">
          <cell r="D4917" t="str">
            <v>Lincoln Electric System</v>
          </cell>
          <cell r="E4917" t="str">
            <v>Coal</v>
          </cell>
          <cell r="G4917">
            <v>1403326</v>
          </cell>
          <cell r="H4917" t="str">
            <v>Regulated</v>
          </cell>
        </row>
        <row r="4918">
          <cell r="D4918" t="str">
            <v>Wyoming Municipal Power Agency</v>
          </cell>
          <cell r="E4918" t="str">
            <v>Coal</v>
          </cell>
          <cell r="G4918">
            <v>142971</v>
          </cell>
          <cell r="H4918" t="str">
            <v>Regulated</v>
          </cell>
        </row>
        <row r="4919">
          <cell r="D4919" t="str">
            <v>Riverstone Holdings LLC</v>
          </cell>
          <cell r="E4919" t="str">
            <v>Gas</v>
          </cell>
          <cell r="G4919">
            <v>196083</v>
          </cell>
          <cell r="H4919" t="str">
            <v>Merchant Unregulated</v>
          </cell>
        </row>
        <row r="4920">
          <cell r="D4920" t="str">
            <v>Edison International</v>
          </cell>
          <cell r="E4920" t="str">
            <v>Wind</v>
          </cell>
          <cell r="G4920">
            <v>354796</v>
          </cell>
          <cell r="H4920" t="str">
            <v>Merchant Unregulated</v>
          </cell>
        </row>
        <row r="4921">
          <cell r="D4921" t="str">
            <v>Mitsubishi Corporation</v>
          </cell>
          <cell r="E4921" t="str">
            <v>Gas</v>
          </cell>
          <cell r="G4921" t="str">
            <v>NA</v>
          </cell>
          <cell r="H4921" t="str">
            <v>Merchant Unregulated</v>
          </cell>
        </row>
        <row r="4922">
          <cell r="D4922" t="str">
            <v>Larned City of</v>
          </cell>
          <cell r="E4922" t="str">
            <v>Oil</v>
          </cell>
          <cell r="G4922" t="str">
            <v>NA</v>
          </cell>
          <cell r="H4922" t="str">
            <v>Regulated</v>
          </cell>
        </row>
        <row r="4923">
          <cell r="D4923" t="str">
            <v>Lakeland City of</v>
          </cell>
          <cell r="E4923" t="str">
            <v>Gas</v>
          </cell>
          <cell r="G4923" t="str">
            <v>NA</v>
          </cell>
          <cell r="H4923" t="str">
            <v>Regulated</v>
          </cell>
        </row>
        <row r="4924">
          <cell r="D4924" t="str">
            <v>Lakeland City of</v>
          </cell>
          <cell r="E4924" t="str">
            <v>Gas</v>
          </cell>
          <cell r="G4924" t="str">
            <v>NA</v>
          </cell>
          <cell r="H4924" t="str">
            <v>Regulated</v>
          </cell>
        </row>
        <row r="4925">
          <cell r="D4925" t="str">
            <v>Edison International</v>
          </cell>
          <cell r="E4925" t="str">
            <v>Wind</v>
          </cell>
          <cell r="G4925" t="str">
            <v>NA</v>
          </cell>
          <cell r="H4925" t="str">
            <v>Merchant Unregulated</v>
          </cell>
        </row>
        <row r="4926">
          <cell r="D4926" t="str">
            <v>Private Investor - Dale Larson</v>
          </cell>
          <cell r="E4926" t="str">
            <v>Wind</v>
          </cell>
          <cell r="G4926" t="str">
            <v>NA</v>
          </cell>
          <cell r="H4926" t="str">
            <v>Merchant Unregulated</v>
          </cell>
        </row>
        <row r="4927">
          <cell r="D4927" t="str">
            <v>Las Animas City of</v>
          </cell>
          <cell r="E4927" t="str">
            <v>Oil</v>
          </cell>
          <cell r="G4927" t="str">
            <v>NA</v>
          </cell>
          <cell r="H4927" t="str">
            <v>Regulated</v>
          </cell>
        </row>
        <row r="4928">
          <cell r="D4928" t="str">
            <v>SunEdison, Inc.</v>
          </cell>
          <cell r="E4928" t="str">
            <v>Solar</v>
          </cell>
          <cell r="G4928" t="str">
            <v>NA</v>
          </cell>
          <cell r="H4928" t="str">
            <v>Merchant Unregulated</v>
          </cell>
        </row>
        <row r="4929">
          <cell r="D4929" t="str">
            <v>Southwest Generation</v>
          </cell>
          <cell r="E4929" t="str">
            <v>Gas</v>
          </cell>
          <cell r="G4929" t="str">
            <v>NA</v>
          </cell>
          <cell r="H4929" t="str">
            <v>Merchant Unregulated</v>
          </cell>
        </row>
        <row r="4930">
          <cell r="D4930" t="str">
            <v>Southwest Generation</v>
          </cell>
          <cell r="E4930" t="str">
            <v>Gas</v>
          </cell>
          <cell r="G4930">
            <v>441677</v>
          </cell>
          <cell r="H4930" t="str">
            <v>Merchant Unregulated</v>
          </cell>
        </row>
        <row r="4931">
          <cell r="D4931" t="str">
            <v>PNM Resources, Inc.</v>
          </cell>
          <cell r="E4931" t="str">
            <v>Solar</v>
          </cell>
          <cell r="G4931">
            <v>10940</v>
          </cell>
          <cell r="H4931" t="str">
            <v>Regulated</v>
          </cell>
        </row>
        <row r="4932">
          <cell r="D4932" t="str">
            <v>Exelon Corporation</v>
          </cell>
          <cell r="E4932" t="str">
            <v>Nuclear</v>
          </cell>
          <cell r="G4932">
            <v>19594999</v>
          </cell>
          <cell r="H4932" t="str">
            <v>Merchant Unregulated</v>
          </cell>
        </row>
        <row r="4933">
          <cell r="D4933" t="str">
            <v>ALLETE, Inc.</v>
          </cell>
          <cell r="E4933" t="str">
            <v>Coal</v>
          </cell>
          <cell r="G4933">
            <v>368364</v>
          </cell>
          <cell r="H4933" t="str">
            <v>Regulated</v>
          </cell>
        </row>
        <row r="4934">
          <cell r="D4934" t="str">
            <v>Berkshire Hathaway Inc.</v>
          </cell>
          <cell r="E4934" t="str">
            <v>Water</v>
          </cell>
          <cell r="G4934">
            <v>3442</v>
          </cell>
          <cell r="H4934" t="str">
            <v>Regulated</v>
          </cell>
        </row>
        <row r="4935">
          <cell r="D4935" t="str">
            <v>MidAmerican Energy Holdings Company</v>
          </cell>
          <cell r="E4935" t="str">
            <v>Water</v>
          </cell>
          <cell r="G4935">
            <v>391</v>
          </cell>
          <cell r="H4935" t="str">
            <v>Regulated</v>
          </cell>
        </row>
        <row r="4936">
          <cell r="D4936" t="str">
            <v>Lateral 10 Ventures</v>
          </cell>
          <cell r="E4936" t="str">
            <v>Water</v>
          </cell>
          <cell r="G4936" t="str">
            <v>NA</v>
          </cell>
          <cell r="H4936" t="str">
            <v>Merchant Unregulated</v>
          </cell>
        </row>
        <row r="4937">
          <cell r="D4937" t="str">
            <v>NextEra Energy, Inc.</v>
          </cell>
          <cell r="E4937" t="str">
            <v>Gas</v>
          </cell>
          <cell r="G4937">
            <v>4369148</v>
          </cell>
          <cell r="H4937" t="str">
            <v>Regulated</v>
          </cell>
        </row>
        <row r="4938">
          <cell r="D4938" t="str">
            <v>NextEra Energy, Inc.</v>
          </cell>
          <cell r="E4938" t="str">
            <v>Gas</v>
          </cell>
          <cell r="G4938">
            <v>37677</v>
          </cell>
          <cell r="H4938" t="str">
            <v>Regulated</v>
          </cell>
        </row>
        <row r="4939">
          <cell r="D4939" t="str">
            <v>Lauhoff Grain Co</v>
          </cell>
          <cell r="E4939" t="str">
            <v>Coal</v>
          </cell>
          <cell r="G4939" t="str">
            <v>NA</v>
          </cell>
          <cell r="H4939" t="str">
            <v>Merchant Unregulated</v>
          </cell>
        </row>
        <row r="4940">
          <cell r="D4940" t="str">
            <v>United States Government</v>
          </cell>
          <cell r="E4940" t="str">
            <v>Water</v>
          </cell>
          <cell r="G4940" t="str">
            <v>NA</v>
          </cell>
          <cell r="H4940" t="str">
            <v>Merchant Unregulated</v>
          </cell>
        </row>
        <row r="4941">
          <cell r="D4941" t="str">
            <v>Duke Energy Corporation</v>
          </cell>
          <cell r="E4941" t="str">
            <v>Wind</v>
          </cell>
          <cell r="G4941">
            <v>48262</v>
          </cell>
          <cell r="H4941" t="str">
            <v>Merchant Unregulated</v>
          </cell>
        </row>
        <row r="4942">
          <cell r="D4942" t="str">
            <v>AES Corporation</v>
          </cell>
          <cell r="E4942" t="str">
            <v>Wind</v>
          </cell>
          <cell r="G4942">
            <v>196473</v>
          </cell>
          <cell r="H4942" t="str">
            <v>Merchant Unregulated</v>
          </cell>
        </row>
        <row r="4943">
          <cell r="D4943" t="str">
            <v>East Kentucky Power Cooperative Inc.</v>
          </cell>
          <cell r="E4943" t="str">
            <v>Biomass</v>
          </cell>
          <cell r="G4943" t="str">
            <v>NA</v>
          </cell>
          <cell r="H4943" t="str">
            <v>Merchant Unregulated</v>
          </cell>
        </row>
        <row r="4944">
          <cell r="D4944" t="str">
            <v>Berkshire Hathaway Inc.</v>
          </cell>
          <cell r="E4944" t="str">
            <v>Wind</v>
          </cell>
          <cell r="G4944">
            <v>353074</v>
          </cell>
          <cell r="H4944" t="str">
            <v>Regulated</v>
          </cell>
        </row>
        <row r="4945">
          <cell r="D4945" t="str">
            <v>MidAmerican Energy Holdings Company</v>
          </cell>
          <cell r="E4945" t="str">
            <v>Wind</v>
          </cell>
          <cell r="G4945">
            <v>40105</v>
          </cell>
          <cell r="H4945" t="str">
            <v>Regulated</v>
          </cell>
        </row>
        <row r="4946">
          <cell r="D4946" t="str">
            <v>Laurel City of</v>
          </cell>
          <cell r="E4946" t="str">
            <v>Gas</v>
          </cell>
          <cell r="G4946" t="str">
            <v>NA</v>
          </cell>
          <cell r="H4946" t="str">
            <v>Regulated</v>
          </cell>
        </row>
        <row r="4947">
          <cell r="D4947" t="str">
            <v>Laurens City of IA</v>
          </cell>
          <cell r="E4947" t="str">
            <v>Oil</v>
          </cell>
          <cell r="G4947" t="str">
            <v>NA</v>
          </cell>
          <cell r="H4947" t="str">
            <v>Regulated</v>
          </cell>
        </row>
        <row r="4948">
          <cell r="D4948" t="str">
            <v>Manitoba Hydro</v>
          </cell>
          <cell r="E4948" t="str">
            <v>Water</v>
          </cell>
          <cell r="G4948" t="str">
            <v>NA</v>
          </cell>
          <cell r="H4948" t="str">
            <v>Foreign</v>
          </cell>
        </row>
        <row r="4949">
          <cell r="D4949" t="str">
            <v>Manitoba Hydro</v>
          </cell>
          <cell r="E4949" t="str">
            <v>Water</v>
          </cell>
          <cell r="G4949" t="str">
            <v>NA</v>
          </cell>
          <cell r="H4949" t="str">
            <v>Foreign</v>
          </cell>
        </row>
        <row r="4950">
          <cell r="D4950" t="str">
            <v>Canadian Solar Inc.</v>
          </cell>
          <cell r="E4950" t="str">
            <v>Solar</v>
          </cell>
          <cell r="G4950" t="str">
            <v>NA</v>
          </cell>
          <cell r="H4950" t="str">
            <v>Merchant Unregulated</v>
          </cell>
        </row>
        <row r="4951">
          <cell r="D4951" t="str">
            <v>Albert R Lavallee Inc</v>
          </cell>
          <cell r="E4951" t="str">
            <v>Oil</v>
          </cell>
          <cell r="G4951" t="str">
            <v>NA</v>
          </cell>
          <cell r="H4951" t="str">
            <v>Merchant Unregulated</v>
          </cell>
        </row>
        <row r="4952">
          <cell r="D4952" t="str">
            <v>Oklahoma Municipal Power Authority</v>
          </cell>
          <cell r="E4952" t="str">
            <v>Oil</v>
          </cell>
          <cell r="G4952" t="str">
            <v>NA</v>
          </cell>
          <cell r="H4952" t="str">
            <v>Merchant Unregulated</v>
          </cell>
        </row>
        <row r="4953">
          <cell r="D4953" t="str">
            <v>Westar Energy, Inc.</v>
          </cell>
          <cell r="E4953" t="str">
            <v>Coal</v>
          </cell>
          <cell r="G4953">
            <v>3028294</v>
          </cell>
          <cell r="H4953" t="str">
            <v>Regulated</v>
          </cell>
        </row>
        <row r="4954">
          <cell r="D4954" t="str">
            <v>Wabash Valley Power Association, Inc.</v>
          </cell>
          <cell r="E4954" t="str">
            <v>Gas</v>
          </cell>
          <cell r="G4954">
            <v>22622</v>
          </cell>
          <cell r="H4954" t="str">
            <v>Merchant Unregulated</v>
          </cell>
        </row>
        <row r="4955">
          <cell r="D4955" t="str">
            <v>Hoosier Energy Rural Electric Co-op Inc.</v>
          </cell>
          <cell r="E4955" t="str">
            <v>Gas</v>
          </cell>
          <cell r="G4955">
            <v>45250</v>
          </cell>
          <cell r="H4955" t="str">
            <v>Merchant Unregulated</v>
          </cell>
        </row>
        <row r="4956">
          <cell r="D4956" t="str">
            <v>Enel S.p.A.</v>
          </cell>
          <cell r="E4956" t="str">
            <v>Water</v>
          </cell>
          <cell r="G4956" t="str">
            <v>NA</v>
          </cell>
          <cell r="H4956" t="str">
            <v>Merchant Unregulated</v>
          </cell>
        </row>
        <row r="4957">
          <cell r="D4957" t="str">
            <v>American Electric Power Company, Inc.</v>
          </cell>
          <cell r="E4957" t="str">
            <v>Gas</v>
          </cell>
          <cell r="G4957">
            <v>6637009</v>
          </cell>
          <cell r="H4957" t="str">
            <v>Merchant Unregulated</v>
          </cell>
        </row>
        <row r="4958">
          <cell r="D4958" t="str">
            <v>LAX Airport</v>
          </cell>
          <cell r="E4958" t="str">
            <v>Gas</v>
          </cell>
          <cell r="G4958" t="str">
            <v>NA</v>
          </cell>
          <cell r="H4958" t="str">
            <v>Merchant Unregulated</v>
          </cell>
        </row>
        <row r="4959">
          <cell r="D4959" t="str">
            <v>Southern Company</v>
          </cell>
          <cell r="E4959" t="str">
            <v>Water</v>
          </cell>
          <cell r="G4959">
            <v>349824</v>
          </cell>
          <cell r="H4959" t="str">
            <v>Regulated</v>
          </cell>
        </row>
        <row r="4960">
          <cell r="D4960" t="str">
            <v>Hill Air Force Base</v>
          </cell>
          <cell r="E4960" t="str">
            <v>Solar</v>
          </cell>
          <cell r="G4960" t="str">
            <v>NA</v>
          </cell>
          <cell r="H4960" t="str">
            <v>Merchant Unregulated</v>
          </cell>
        </row>
        <row r="4961">
          <cell r="D4961" t="str">
            <v>Eugene City of</v>
          </cell>
          <cell r="E4961" t="str">
            <v>Water</v>
          </cell>
          <cell r="G4961" t="str">
            <v>NA</v>
          </cell>
          <cell r="H4961" t="str">
            <v>Regulated</v>
          </cell>
        </row>
        <row r="4962">
          <cell r="D4962" t="str">
            <v>Koch Industries, Inc.</v>
          </cell>
          <cell r="E4962" t="str">
            <v>Gas</v>
          </cell>
          <cell r="G4962">
            <v>438233</v>
          </cell>
          <cell r="H4962" t="str">
            <v>Merchant Unregulated</v>
          </cell>
        </row>
        <row r="4963">
          <cell r="D4963" t="str">
            <v>Iberdrola, S.A.</v>
          </cell>
          <cell r="E4963" t="str">
            <v>Wind</v>
          </cell>
          <cell r="G4963">
            <v>317104</v>
          </cell>
          <cell r="H4963" t="str">
            <v>Merchant Unregulated</v>
          </cell>
        </row>
        <row r="4964">
          <cell r="D4964" t="str">
            <v>Berkshire Hathaway Inc.</v>
          </cell>
          <cell r="E4964" t="str">
            <v>Wind</v>
          </cell>
          <cell r="G4964">
            <v>171435</v>
          </cell>
          <cell r="H4964" t="str">
            <v>Regulated</v>
          </cell>
        </row>
        <row r="4965">
          <cell r="D4965" t="str">
            <v>MidAmerican Energy Holdings Company</v>
          </cell>
          <cell r="E4965" t="str">
            <v>Wind</v>
          </cell>
          <cell r="G4965">
            <v>19472</v>
          </cell>
          <cell r="H4965" t="str">
            <v>Regulated</v>
          </cell>
        </row>
        <row r="4966">
          <cell r="D4966" t="str">
            <v>Lebanon City of OH</v>
          </cell>
          <cell r="E4966" t="str">
            <v>Oil</v>
          </cell>
          <cell r="G4966" t="str">
            <v>NA</v>
          </cell>
          <cell r="H4966" t="str">
            <v>Regulated</v>
          </cell>
        </row>
        <row r="4967">
          <cell r="D4967" t="str">
            <v>Lebanon City of OH</v>
          </cell>
          <cell r="E4967" t="str">
            <v>Oil</v>
          </cell>
          <cell r="G4967" t="str">
            <v>NA</v>
          </cell>
          <cell r="H4967" t="str">
            <v>Regulated</v>
          </cell>
        </row>
        <row r="4968">
          <cell r="D4968" t="str">
            <v>Connecticut Municipal Electric Energy Cooperative</v>
          </cell>
          <cell r="E4968" t="str">
            <v>Oil</v>
          </cell>
          <cell r="G4968" t="str">
            <v>NA</v>
          </cell>
          <cell r="H4968" t="str">
            <v>Regulated</v>
          </cell>
        </row>
        <row r="4969">
          <cell r="D4969" t="str">
            <v>Consolidated Edison, Inc.</v>
          </cell>
          <cell r="E4969" t="str">
            <v>Solar</v>
          </cell>
          <cell r="G4969" t="str">
            <v>NA</v>
          </cell>
          <cell r="H4969" t="str">
            <v>Merchant Unregulated</v>
          </cell>
        </row>
        <row r="4970">
          <cell r="D4970" t="str">
            <v>Wyeth-Averst Lederle</v>
          </cell>
          <cell r="E4970" t="str">
            <v>Gas</v>
          </cell>
          <cell r="G4970" t="str">
            <v>NA</v>
          </cell>
          <cell r="H4970" t="str">
            <v>Merchant Unregulated</v>
          </cell>
        </row>
        <row r="4971">
          <cell r="D4971" t="str">
            <v>Duke Energy Corporation</v>
          </cell>
          <cell r="E4971" t="str">
            <v>Gas</v>
          </cell>
          <cell r="G4971">
            <v>112110</v>
          </cell>
          <cell r="H4971" t="str">
            <v>Regulated</v>
          </cell>
        </row>
        <row r="4972">
          <cell r="D4972" t="str">
            <v>South Carolina Public Service Authority</v>
          </cell>
          <cell r="E4972" t="str">
            <v>Biomass</v>
          </cell>
          <cell r="G4972" t="str">
            <v>NA</v>
          </cell>
          <cell r="H4972" t="str">
            <v>Regulated</v>
          </cell>
        </row>
        <row r="4973">
          <cell r="D4973" t="str">
            <v>Lee County Board of Commissioners</v>
          </cell>
          <cell r="E4973" t="str">
            <v>Biomass</v>
          </cell>
          <cell r="G4973" t="str">
            <v>NA</v>
          </cell>
          <cell r="H4973" t="str">
            <v>Merchant Unregulated</v>
          </cell>
        </row>
        <row r="4974">
          <cell r="D4974" t="str">
            <v>Fort Smith City of</v>
          </cell>
          <cell r="E4974" t="str">
            <v>Water</v>
          </cell>
          <cell r="G4974" t="str">
            <v>NA</v>
          </cell>
          <cell r="H4974" t="str">
            <v>Merchant Unregulated</v>
          </cell>
        </row>
        <row r="4975">
          <cell r="D4975" t="str">
            <v>American Electric Power Company, Inc.</v>
          </cell>
          <cell r="E4975" t="str">
            <v>Water</v>
          </cell>
          <cell r="G4975">
            <v>42015</v>
          </cell>
          <cell r="H4975" t="str">
            <v>Regulated</v>
          </cell>
        </row>
        <row r="4976">
          <cell r="D4976" t="str">
            <v>Kruger, Inc.</v>
          </cell>
          <cell r="E4976" t="str">
            <v>Water</v>
          </cell>
          <cell r="G4976" t="str">
            <v>NA</v>
          </cell>
          <cell r="H4976" t="str">
            <v>Merchant Unregulated</v>
          </cell>
        </row>
        <row r="4977">
          <cell r="D4977" t="str">
            <v>Basin Electric Power Cooperative</v>
          </cell>
          <cell r="E4977" t="str">
            <v>Coal</v>
          </cell>
          <cell r="G4977">
            <v>3408677</v>
          </cell>
          <cell r="H4977" t="str">
            <v>Merchant Unregulated</v>
          </cell>
        </row>
        <row r="4978">
          <cell r="D4978" t="str">
            <v>Berkshire Hathaway Inc.</v>
          </cell>
          <cell r="E4978" t="str">
            <v>Water</v>
          </cell>
          <cell r="G4978">
            <v>149558</v>
          </cell>
          <cell r="H4978" t="str">
            <v>Regulated</v>
          </cell>
        </row>
        <row r="4979">
          <cell r="D4979" t="str">
            <v>MidAmerican Energy Holdings Company</v>
          </cell>
          <cell r="E4979" t="str">
            <v>Water</v>
          </cell>
          <cell r="G4979">
            <v>16988</v>
          </cell>
          <cell r="H4979" t="str">
            <v>Regulated</v>
          </cell>
        </row>
        <row r="4980">
          <cell r="D4980" t="str">
            <v>Berkshire Hathaway Inc.</v>
          </cell>
          <cell r="E4980" t="str">
            <v>Water</v>
          </cell>
          <cell r="G4980">
            <v>185919</v>
          </cell>
          <cell r="H4980" t="str">
            <v>Regulated</v>
          </cell>
        </row>
        <row r="4981">
          <cell r="D4981" t="str">
            <v>MidAmerican Energy Holdings Company</v>
          </cell>
          <cell r="E4981" t="str">
            <v>Water</v>
          </cell>
          <cell r="G4981">
            <v>21118</v>
          </cell>
          <cell r="H4981" t="str">
            <v>Regulated</v>
          </cell>
        </row>
        <row r="4982">
          <cell r="D4982" t="str">
            <v>Alaska Energy &amp; Resources Company</v>
          </cell>
          <cell r="E4982" t="str">
            <v>Oil</v>
          </cell>
          <cell r="G4982">
            <v>20</v>
          </cell>
          <cell r="H4982" t="str">
            <v>Regulated</v>
          </cell>
        </row>
        <row r="4983">
          <cell r="D4983" t="str">
            <v>Alaska Energy &amp; Resources Company</v>
          </cell>
          <cell r="E4983" t="str">
            <v>Oil</v>
          </cell>
          <cell r="G4983">
            <v>210</v>
          </cell>
          <cell r="H4983" t="str">
            <v>Regulated</v>
          </cell>
        </row>
        <row r="4984">
          <cell r="D4984" t="str">
            <v>Iberdrola, S.A.</v>
          </cell>
          <cell r="E4984" t="str">
            <v>Wind</v>
          </cell>
          <cell r="G4984" t="str">
            <v>NA</v>
          </cell>
          <cell r="H4984" t="str">
            <v>Merchant Unregulated</v>
          </cell>
        </row>
        <row r="4985">
          <cell r="D4985" t="str">
            <v>Strata Solar LLC</v>
          </cell>
          <cell r="E4985" t="str">
            <v>Solar</v>
          </cell>
          <cell r="G4985" t="str">
            <v>NA</v>
          </cell>
          <cell r="H4985" t="str">
            <v>Merchant Unregulated</v>
          </cell>
        </row>
        <row r="4986">
          <cell r="D4986" t="str">
            <v>Strata Solar LLC</v>
          </cell>
          <cell r="E4986" t="str">
            <v>Solar</v>
          </cell>
          <cell r="G4986" t="str">
            <v>NA</v>
          </cell>
          <cell r="H4986" t="str">
            <v>Merchant Unregulated</v>
          </cell>
        </row>
        <row r="4987">
          <cell r="D4987" t="str">
            <v>Lenox City of</v>
          </cell>
          <cell r="E4987" t="str">
            <v>Oil</v>
          </cell>
          <cell r="G4987" t="str">
            <v>NA</v>
          </cell>
          <cell r="H4987" t="str">
            <v>Regulated</v>
          </cell>
        </row>
        <row r="4988">
          <cell r="D4988" t="str">
            <v>CPS Energy</v>
          </cell>
          <cell r="E4988" t="str">
            <v>Gas</v>
          </cell>
          <cell r="G4988">
            <v>94119</v>
          </cell>
          <cell r="H4988" t="str">
            <v>Regulated</v>
          </cell>
        </row>
        <row r="4989">
          <cell r="D4989" t="str">
            <v>Leviton Manufacturing Inc</v>
          </cell>
          <cell r="E4989" t="str">
            <v>Oil</v>
          </cell>
          <cell r="G4989" t="str">
            <v>NA</v>
          </cell>
          <cell r="H4989" t="str">
            <v>Merchant Unregulated</v>
          </cell>
        </row>
        <row r="4990">
          <cell r="D4990" t="str">
            <v>MDU Resources Group, Inc.</v>
          </cell>
          <cell r="E4990" t="str">
            <v>Coal</v>
          </cell>
          <cell r="G4990">
            <v>253721</v>
          </cell>
          <cell r="H4990" t="str">
            <v>Regulated</v>
          </cell>
        </row>
        <row r="4991">
          <cell r="D4991" t="str">
            <v>Entergy Corporation</v>
          </cell>
          <cell r="E4991" t="str">
            <v>Gas</v>
          </cell>
          <cell r="G4991">
            <v>1503571</v>
          </cell>
          <cell r="H4991" t="str">
            <v>Regulated</v>
          </cell>
        </row>
        <row r="4992">
          <cell r="D4992" t="str">
            <v>Southern Company</v>
          </cell>
          <cell r="E4992" t="str">
            <v>Water</v>
          </cell>
          <cell r="G4992">
            <v>220465</v>
          </cell>
          <cell r="H4992" t="str">
            <v>Regulated</v>
          </cell>
        </row>
        <row r="4993">
          <cell r="D4993" t="str">
            <v>United States Government</v>
          </cell>
          <cell r="E4993" t="str">
            <v>Water</v>
          </cell>
          <cell r="G4993" t="str">
            <v>NA</v>
          </cell>
          <cell r="H4993" t="str">
            <v>Merchant Unregulated</v>
          </cell>
        </row>
        <row r="4994">
          <cell r="D4994" t="str">
            <v>New York Power Authority</v>
          </cell>
          <cell r="E4994" t="str">
            <v>Water</v>
          </cell>
          <cell r="G4994" t="str">
            <v>NA</v>
          </cell>
          <cell r="H4994" t="str">
            <v>Merchant Unregulated</v>
          </cell>
        </row>
        <row r="4995">
          <cell r="D4995" t="str">
            <v>Garland City of</v>
          </cell>
          <cell r="E4995" t="str">
            <v>Water</v>
          </cell>
          <cell r="G4995" t="str">
            <v>NA</v>
          </cell>
          <cell r="H4995" t="str">
            <v>Regulated</v>
          </cell>
        </row>
        <row r="4996">
          <cell r="D4996" t="str">
            <v>North Carolina Municipal Power Agency Number 1</v>
          </cell>
          <cell r="E4996" t="str">
            <v>Oil</v>
          </cell>
          <cell r="G4996" t="str">
            <v>NA</v>
          </cell>
          <cell r="H4996" t="str">
            <v>Regulated</v>
          </cell>
        </row>
        <row r="4997">
          <cell r="D4997" t="str">
            <v>North Carolina Municipal Power Agency Number 1</v>
          </cell>
          <cell r="E4997" t="str">
            <v>Oil</v>
          </cell>
          <cell r="G4997" t="str">
            <v>NA</v>
          </cell>
          <cell r="H4997" t="str">
            <v>Regulated</v>
          </cell>
        </row>
        <row r="4998">
          <cell r="D4998" t="str">
            <v>North Carolina Municipal Power Agency Number 1</v>
          </cell>
          <cell r="E4998" t="str">
            <v>Oil</v>
          </cell>
          <cell r="G4998" t="str">
            <v>NA</v>
          </cell>
          <cell r="H4998" t="str">
            <v>Regulated</v>
          </cell>
        </row>
        <row r="4999">
          <cell r="D4999" t="str">
            <v>Mrs. Linda Guard</v>
          </cell>
          <cell r="E4999" t="str">
            <v>Solar</v>
          </cell>
          <cell r="G4999" t="str">
            <v>NA</v>
          </cell>
          <cell r="H4999" t="str">
            <v>Merchant Unregulated</v>
          </cell>
        </row>
        <row r="5000">
          <cell r="D5000" t="str">
            <v>United States Government</v>
          </cell>
          <cell r="E5000" t="str">
            <v>Water</v>
          </cell>
          <cell r="G5000">
            <v>2793645</v>
          </cell>
          <cell r="H5000" t="str">
            <v>Merchant Unregulated</v>
          </cell>
        </row>
        <row r="5001">
          <cell r="D5001" t="str">
            <v>Energy Capital Partners LLC</v>
          </cell>
          <cell r="E5001" t="str">
            <v>Gas</v>
          </cell>
          <cell r="G5001">
            <v>3801041</v>
          </cell>
          <cell r="H5001" t="str">
            <v>Merchant Unregulated</v>
          </cell>
        </row>
        <row r="5002">
          <cell r="D5002" t="str">
            <v>Wabash Valley Power Association, Inc.</v>
          </cell>
          <cell r="E5002" t="str">
            <v>Biomass</v>
          </cell>
          <cell r="G5002">
            <v>52941</v>
          </cell>
          <cell r="H5002" t="str">
            <v>Merchant Unregulated</v>
          </cell>
        </row>
        <row r="5003">
          <cell r="D5003" t="str">
            <v>Starwood Headquarters, LLC</v>
          </cell>
          <cell r="E5003" t="str">
            <v>Solar</v>
          </cell>
          <cell r="G5003" t="str">
            <v>NA</v>
          </cell>
          <cell r="H5003" t="str">
            <v>Merchant Unregulated</v>
          </cell>
        </row>
        <row r="5004">
          <cell r="D5004" t="str">
            <v>American Electric Power Company, Inc.</v>
          </cell>
          <cell r="E5004" t="str">
            <v>Gas</v>
          </cell>
          <cell r="G5004">
            <v>97098</v>
          </cell>
          <cell r="H5004" t="str">
            <v>Regulated</v>
          </cell>
        </row>
        <row r="5005">
          <cell r="D5005" t="str">
            <v>Brookfield Renewable Energy Partners L.P.</v>
          </cell>
          <cell r="E5005" t="str">
            <v>Water</v>
          </cell>
          <cell r="G5005" t="str">
            <v>NA</v>
          </cell>
          <cell r="H5005" t="str">
            <v>Merchant Unregulated</v>
          </cell>
        </row>
        <row r="5006">
          <cell r="D5006" t="str">
            <v>Brookfield Asset Management Inc.</v>
          </cell>
          <cell r="E5006" t="str">
            <v>Water</v>
          </cell>
          <cell r="G5006" t="str">
            <v>NA</v>
          </cell>
          <cell r="H5006" t="str">
            <v>Merchant Unregulated</v>
          </cell>
        </row>
        <row r="5007">
          <cell r="D5007" t="str">
            <v>Lightolier Genlyte Inc</v>
          </cell>
          <cell r="E5007" t="str">
            <v>Wind</v>
          </cell>
          <cell r="G5007" t="str">
            <v>NA</v>
          </cell>
          <cell r="H5007" t="str">
            <v>Merchant Unregulated</v>
          </cell>
        </row>
        <row r="5008">
          <cell r="D5008" t="str">
            <v>University of Oregon</v>
          </cell>
          <cell r="E5008" t="str">
            <v>Solar</v>
          </cell>
          <cell r="G5008" t="str">
            <v>NA</v>
          </cell>
          <cell r="H5008" t="str">
            <v>Merchant Unregulated</v>
          </cell>
        </row>
        <row r="5009">
          <cell r="D5009" t="str">
            <v>Alliant Energy Corporation</v>
          </cell>
          <cell r="E5009" t="str">
            <v>Oil</v>
          </cell>
          <cell r="G5009">
            <v>900</v>
          </cell>
          <cell r="H5009" t="str">
            <v>Regulated</v>
          </cell>
        </row>
        <row r="5010">
          <cell r="D5010" t="str">
            <v>PG&amp;E Corporation</v>
          </cell>
          <cell r="E5010" t="str">
            <v>Water</v>
          </cell>
          <cell r="G5010">
            <v>4455</v>
          </cell>
          <cell r="H5010" t="str">
            <v>Regulated</v>
          </cell>
        </row>
        <row r="5011">
          <cell r="D5011" t="str">
            <v>Joseph Millworks Inc.</v>
          </cell>
          <cell r="E5011" t="str">
            <v>Wind</v>
          </cell>
          <cell r="G5011" t="str">
            <v>NA</v>
          </cell>
          <cell r="H5011" t="str">
            <v>Merchant Unregulated</v>
          </cell>
        </row>
        <row r="5012">
          <cell r="D5012" t="str">
            <v>Exelon Corporation</v>
          </cell>
          <cell r="E5012" t="str">
            <v>Nuclear</v>
          </cell>
          <cell r="G5012">
            <v>18155616</v>
          </cell>
          <cell r="H5012" t="str">
            <v>Merchant Unregulated</v>
          </cell>
        </row>
        <row r="5013">
          <cell r="D5013" t="str">
            <v>Meach Cove Real Estate Trust</v>
          </cell>
          <cell r="E5013" t="str">
            <v>Solar</v>
          </cell>
          <cell r="G5013" t="str">
            <v>NA</v>
          </cell>
          <cell r="H5013" t="str">
            <v>Merchant Unregulated</v>
          </cell>
        </row>
        <row r="5014">
          <cell r="D5014" t="str">
            <v>NRG Energy, Inc.</v>
          </cell>
          <cell r="E5014" t="str">
            <v>Coal</v>
          </cell>
          <cell r="G5014">
            <v>11516465</v>
          </cell>
          <cell r="H5014" t="str">
            <v>Merchant Unregulated</v>
          </cell>
        </row>
        <row r="5015">
          <cell r="D5015" t="str">
            <v>Manitoba Hydro</v>
          </cell>
          <cell r="E5015" t="str">
            <v>Water</v>
          </cell>
          <cell r="G5015" t="str">
            <v>NA</v>
          </cell>
          <cell r="H5015" t="str">
            <v>Foreign</v>
          </cell>
        </row>
        <row r="5016">
          <cell r="D5016" t="str">
            <v>Tri-State Generation &amp; Transmission Association, Inc.</v>
          </cell>
          <cell r="E5016" t="str">
            <v>Gas</v>
          </cell>
          <cell r="G5016" t="str">
            <v>NA</v>
          </cell>
          <cell r="H5016" t="str">
            <v>Merchant Unregulated</v>
          </cell>
        </row>
        <row r="5017">
          <cell r="D5017" t="str">
            <v>NextEra Energy, Inc.</v>
          </cell>
          <cell r="E5017" t="str">
            <v>Wind</v>
          </cell>
          <cell r="G5017">
            <v>68706</v>
          </cell>
          <cell r="H5017" t="str">
            <v>Merchant Unregulated</v>
          </cell>
        </row>
        <row r="5018">
          <cell r="D5018" t="str">
            <v>NextEra Energy, Inc.</v>
          </cell>
          <cell r="E5018" t="str">
            <v>Wind</v>
          </cell>
          <cell r="G5018">
            <v>33513</v>
          </cell>
          <cell r="H5018" t="str">
            <v>Merchant Unregulated</v>
          </cell>
        </row>
        <row r="5019">
          <cell r="D5019" t="str">
            <v>Archer-Daniels-Midland Company</v>
          </cell>
          <cell r="E5019" t="str">
            <v>Coal</v>
          </cell>
          <cell r="G5019" t="str">
            <v>NA</v>
          </cell>
          <cell r="H5019" t="str">
            <v>Merchant Unregulated</v>
          </cell>
        </row>
        <row r="5020">
          <cell r="D5020" t="str">
            <v>Lincoln Center City of</v>
          </cell>
          <cell r="E5020" t="str">
            <v>Gas</v>
          </cell>
          <cell r="G5020" t="str">
            <v>NA</v>
          </cell>
          <cell r="H5020" t="str">
            <v>Regulated</v>
          </cell>
        </row>
        <row r="5021">
          <cell r="D5021" t="str">
            <v>Duke Energy Corporation</v>
          </cell>
          <cell r="E5021" t="str">
            <v>Gas</v>
          </cell>
          <cell r="G5021">
            <v>28506</v>
          </cell>
          <cell r="H5021" t="str">
            <v>Regulated</v>
          </cell>
        </row>
        <row r="5022">
          <cell r="D5022" t="str">
            <v>Tenaska Inc.</v>
          </cell>
          <cell r="E5022" t="str">
            <v>Gas</v>
          </cell>
          <cell r="G5022">
            <v>57057</v>
          </cell>
          <cell r="H5022" t="str">
            <v>Merchant Unregulated</v>
          </cell>
        </row>
        <row r="5023">
          <cell r="D5023" t="str">
            <v>Sierra Pacific Industries, Inc.</v>
          </cell>
          <cell r="E5023" t="str">
            <v>Biomass</v>
          </cell>
          <cell r="G5023" t="str">
            <v>NA</v>
          </cell>
          <cell r="H5023" t="str">
            <v>Merchant Unregulated</v>
          </cell>
        </row>
        <row r="5024">
          <cell r="D5024" t="str">
            <v>Integrys Energy Group, Inc.</v>
          </cell>
          <cell r="E5024" t="str">
            <v>Wind</v>
          </cell>
          <cell r="G5024">
            <v>14454</v>
          </cell>
          <cell r="H5024" t="str">
            <v>Regulated</v>
          </cell>
        </row>
        <row r="5025">
          <cell r="D5025" t="str">
            <v>Lincoln Electric</v>
          </cell>
          <cell r="E5025" t="str">
            <v>Wind</v>
          </cell>
          <cell r="G5025" t="str">
            <v>NA</v>
          </cell>
          <cell r="H5025" t="str">
            <v>Merchant Unregulated</v>
          </cell>
        </row>
        <row r="5026">
          <cell r="D5026" t="str">
            <v>North Carolina Municipal Power Agency Number 1</v>
          </cell>
          <cell r="E5026" t="str">
            <v>Oil</v>
          </cell>
          <cell r="G5026" t="str">
            <v>NA</v>
          </cell>
          <cell r="H5026" t="str">
            <v>Regulated</v>
          </cell>
        </row>
        <row r="5027">
          <cell r="D5027" t="str">
            <v>AltaGas Ltd.</v>
          </cell>
          <cell r="E5027" t="str">
            <v>Biomass</v>
          </cell>
          <cell r="G5027" t="str">
            <v>NA</v>
          </cell>
          <cell r="H5027" t="str">
            <v>Merchant Unregulated</v>
          </cell>
        </row>
        <row r="5028">
          <cell r="D5028" t="str">
            <v>Praxair, Inc.</v>
          </cell>
          <cell r="E5028" t="str">
            <v>Gas</v>
          </cell>
          <cell r="G5028" t="str">
            <v>NA</v>
          </cell>
          <cell r="H5028" t="str">
            <v>Merchant Unregulated</v>
          </cell>
        </row>
        <row r="5029">
          <cell r="D5029" t="str">
            <v>Public Service Enterprise Group Incorporated</v>
          </cell>
          <cell r="E5029" t="str">
            <v>Gas</v>
          </cell>
          <cell r="G5029">
            <v>5392242</v>
          </cell>
          <cell r="H5029" t="str">
            <v>Merchant Unregulated</v>
          </cell>
        </row>
        <row r="5030">
          <cell r="D5030" t="str">
            <v>General Electric Company</v>
          </cell>
          <cell r="E5030" t="str">
            <v>Gas</v>
          </cell>
          <cell r="G5030">
            <v>4026492</v>
          </cell>
          <cell r="H5030" t="str">
            <v>Merchant Unregulated</v>
          </cell>
        </row>
        <row r="5031">
          <cell r="D5031" t="str">
            <v>Public Service Enterprise Group Incorporated</v>
          </cell>
          <cell r="E5031" t="str">
            <v>Gas</v>
          </cell>
          <cell r="G5031">
            <v>64432</v>
          </cell>
          <cell r="H5031" t="str">
            <v>Merchant Unregulated</v>
          </cell>
        </row>
        <row r="5032">
          <cell r="D5032" t="str">
            <v>Public Service Enterprise Group Incorporated</v>
          </cell>
          <cell r="E5032" t="str">
            <v>Solar</v>
          </cell>
          <cell r="G5032" t="str">
            <v>NA</v>
          </cell>
          <cell r="H5032" t="str">
            <v>Regulated</v>
          </cell>
        </row>
        <row r="5033">
          <cell r="D5033" t="str">
            <v>Southern California Public Power Authority</v>
          </cell>
          <cell r="E5033" t="str">
            <v>Wind</v>
          </cell>
          <cell r="G5033">
            <v>141598</v>
          </cell>
          <cell r="H5033" t="str">
            <v>Regulated</v>
          </cell>
        </row>
        <row r="5034">
          <cell r="D5034" t="str">
            <v>Linn Energy, LLC</v>
          </cell>
          <cell r="E5034" t="str">
            <v>Other Nonrenewable</v>
          </cell>
          <cell r="G5034" t="str">
            <v>NA</v>
          </cell>
          <cell r="H5034" t="str">
            <v>Merchant Unregulated</v>
          </cell>
        </row>
        <row r="5035">
          <cell r="D5035" t="str">
            <v>SunEdison, Inc.</v>
          </cell>
          <cell r="E5035" t="str">
            <v>Solar</v>
          </cell>
          <cell r="G5035" t="str">
            <v>NA</v>
          </cell>
          <cell r="H5035" t="str">
            <v>Merchant Unregulated</v>
          </cell>
        </row>
        <row r="5036">
          <cell r="D5036" t="str">
            <v>Litchfield Public Utilities</v>
          </cell>
          <cell r="E5036" t="str">
            <v>Oil</v>
          </cell>
          <cell r="G5036" t="str">
            <v>NA</v>
          </cell>
          <cell r="H5036" t="str">
            <v>Regulated</v>
          </cell>
        </row>
        <row r="5037">
          <cell r="D5037" t="str">
            <v>Kaukauna City of</v>
          </cell>
          <cell r="E5037" t="str">
            <v>Water</v>
          </cell>
          <cell r="G5037" t="str">
            <v>NA</v>
          </cell>
          <cell r="H5037" t="str">
            <v>Regulated</v>
          </cell>
        </row>
        <row r="5038">
          <cell r="D5038" t="str">
            <v>Little Co of Mary Hospital</v>
          </cell>
          <cell r="E5038" t="str">
            <v>Gas</v>
          </cell>
          <cell r="G5038" t="str">
            <v>NA</v>
          </cell>
          <cell r="H5038" t="str">
            <v>Merchant Unregulated</v>
          </cell>
        </row>
        <row r="5039">
          <cell r="D5039" t="str">
            <v>Murray City of UT</v>
          </cell>
          <cell r="E5039" t="str">
            <v>Water</v>
          </cell>
          <cell r="G5039" t="str">
            <v>NA</v>
          </cell>
          <cell r="H5039" t="str">
            <v>Regulated</v>
          </cell>
        </row>
        <row r="5040">
          <cell r="D5040" t="str">
            <v>ALLETE, Inc.</v>
          </cell>
          <cell r="E5040" t="str">
            <v>Water</v>
          </cell>
          <cell r="G5040">
            <v>29384</v>
          </cell>
          <cell r="H5040" t="str">
            <v>Regulated</v>
          </cell>
        </row>
        <row r="5041">
          <cell r="D5041" t="str">
            <v>Avista Corporation</v>
          </cell>
          <cell r="E5041" t="str">
            <v>Water</v>
          </cell>
          <cell r="G5041">
            <v>201982</v>
          </cell>
          <cell r="H5041" t="str">
            <v>Regulated</v>
          </cell>
        </row>
        <row r="5042">
          <cell r="D5042" t="str">
            <v>Burrows Paper Corporation</v>
          </cell>
          <cell r="E5042" t="str">
            <v>Water</v>
          </cell>
          <cell r="G5042" t="str">
            <v>NA</v>
          </cell>
          <cell r="H5042" t="str">
            <v>Merchant Unregulated</v>
          </cell>
        </row>
        <row r="5043">
          <cell r="D5043" t="str">
            <v>Little Falls Private Investor Group</v>
          </cell>
          <cell r="E5043" t="str">
            <v>Water</v>
          </cell>
          <cell r="G5043" t="str">
            <v>NA</v>
          </cell>
          <cell r="H5043" t="str">
            <v>Merchant Unregulated</v>
          </cell>
        </row>
        <row r="5044">
          <cell r="D5044" t="str">
            <v>United States Government</v>
          </cell>
          <cell r="E5044" t="str">
            <v>Water</v>
          </cell>
          <cell r="G5044">
            <v>2302381</v>
          </cell>
          <cell r="H5044" t="str">
            <v>Merchant Unregulated</v>
          </cell>
        </row>
        <row r="5045">
          <cell r="D5045" t="str">
            <v>Entergy Corporation</v>
          </cell>
          <cell r="E5045" t="str">
            <v>Gas</v>
          </cell>
          <cell r="G5045">
            <v>1887221</v>
          </cell>
          <cell r="H5045" t="str">
            <v>Regulated</v>
          </cell>
        </row>
        <row r="5046">
          <cell r="D5046" t="str">
            <v>J &amp; R Energy Inc</v>
          </cell>
          <cell r="E5046" t="str">
            <v>Water</v>
          </cell>
          <cell r="G5046" t="str">
            <v>NA</v>
          </cell>
          <cell r="H5046" t="str">
            <v>Merchant Unregulated</v>
          </cell>
        </row>
        <row r="5047">
          <cell r="D5047" t="str">
            <v>Daewoo Shipbuilding and Marine Engineering Co., Ltd.</v>
          </cell>
          <cell r="E5047" t="str">
            <v>Wind</v>
          </cell>
          <cell r="G5047" t="str">
            <v>NA</v>
          </cell>
          <cell r="H5047" t="str">
            <v>Merchant Unregulated</v>
          </cell>
        </row>
        <row r="5048">
          <cell r="D5048" t="str">
            <v>Daewoo Shipbuilding and Marine Engineering Co., Ltd.</v>
          </cell>
          <cell r="E5048" t="str">
            <v>Wind</v>
          </cell>
          <cell r="G5048" t="str">
            <v>NA</v>
          </cell>
          <cell r="H5048" t="str">
            <v>Merchant Unregulated</v>
          </cell>
        </row>
        <row r="5049">
          <cell r="D5049" t="str">
            <v>Northbrook Wisconsin, LLC</v>
          </cell>
          <cell r="E5049" t="str">
            <v>Water</v>
          </cell>
          <cell r="G5049" t="str">
            <v>NA</v>
          </cell>
          <cell r="H5049" t="str">
            <v>Merchant Unregulated</v>
          </cell>
        </row>
        <row r="5050">
          <cell r="D5050" t="str">
            <v>Littlewood Irrigation District</v>
          </cell>
          <cell r="E5050" t="str">
            <v>Water</v>
          </cell>
          <cell r="G5050" t="str">
            <v>NA</v>
          </cell>
          <cell r="H5050" t="str">
            <v>Merchant Unregulated</v>
          </cell>
        </row>
        <row r="5051">
          <cell r="D5051" t="str">
            <v>Juniper Generation, L.L.C.</v>
          </cell>
          <cell r="E5051" t="str">
            <v>Gas</v>
          </cell>
          <cell r="G5051" t="str">
            <v>NA</v>
          </cell>
          <cell r="H5051" t="str">
            <v>Merchant Unregulated</v>
          </cell>
        </row>
        <row r="5052">
          <cell r="D5052" t="str">
            <v>Riverstone Holdings LLC</v>
          </cell>
          <cell r="E5052" t="str">
            <v>Biomass</v>
          </cell>
          <cell r="G5052">
            <v>253843</v>
          </cell>
          <cell r="H5052" t="str">
            <v>Merchant Unregulated</v>
          </cell>
        </row>
        <row r="5053">
          <cell r="D5053" t="str">
            <v>Verso Paper Holdings LLC</v>
          </cell>
          <cell r="E5053" t="str">
            <v>Water</v>
          </cell>
          <cell r="G5053" t="str">
            <v>NA</v>
          </cell>
          <cell r="H5053" t="str">
            <v>Merchant Unregulated</v>
          </cell>
        </row>
        <row r="5054">
          <cell r="D5054" t="str">
            <v>SPG Solar Inc.</v>
          </cell>
          <cell r="E5054" t="str">
            <v>Solar</v>
          </cell>
          <cell r="G5054" t="str">
            <v>NA</v>
          </cell>
          <cell r="H5054" t="str">
            <v>Merchant Unregulated</v>
          </cell>
        </row>
        <row r="5055">
          <cell r="D5055" t="str">
            <v>CMS Energy Corporation</v>
          </cell>
          <cell r="E5055" t="str">
            <v>Gas</v>
          </cell>
          <cell r="G5055" t="str">
            <v>NA</v>
          </cell>
          <cell r="H5055" t="str">
            <v>Merchant Unregulated</v>
          </cell>
        </row>
        <row r="5056">
          <cell r="D5056" t="str">
            <v>Wind Energy America, Inc.</v>
          </cell>
          <cell r="E5056" t="str">
            <v>Wind</v>
          </cell>
          <cell r="G5056" t="str">
            <v>NA</v>
          </cell>
          <cell r="H5056" t="str">
            <v>Merchant Unregulated</v>
          </cell>
        </row>
        <row r="5057">
          <cell r="D5057" t="str">
            <v>Cielo Wind Power</v>
          </cell>
          <cell r="E5057" t="str">
            <v>Wind</v>
          </cell>
          <cell r="G5057" t="str">
            <v>NA</v>
          </cell>
          <cell r="H5057" t="str">
            <v>Merchant Unregulated</v>
          </cell>
        </row>
        <row r="5058">
          <cell r="D5058" t="str">
            <v>Entergy Corporation</v>
          </cell>
          <cell r="E5058" t="str">
            <v>Wind</v>
          </cell>
          <cell r="G5058" t="str">
            <v>NA</v>
          </cell>
          <cell r="H5058" t="str">
            <v>Merchant Unregulated</v>
          </cell>
        </row>
        <row r="5059">
          <cell r="D5059" t="str">
            <v>Entergy Corporation</v>
          </cell>
          <cell r="E5059" t="str">
            <v>Wind</v>
          </cell>
          <cell r="G5059" t="str">
            <v>NA</v>
          </cell>
          <cell r="H5059" t="str">
            <v>Merchant Unregulated</v>
          </cell>
        </row>
        <row r="5060">
          <cell r="D5060" t="str">
            <v>Royal Dutch Shell plc</v>
          </cell>
          <cell r="E5060" t="str">
            <v>Wind</v>
          </cell>
          <cell r="G5060" t="str">
            <v>NA</v>
          </cell>
          <cell r="H5060" t="str">
            <v>Merchant Unregulated</v>
          </cell>
        </row>
        <row r="5061">
          <cell r="D5061" t="str">
            <v>Southern Company</v>
          </cell>
          <cell r="E5061" t="str">
            <v>Water</v>
          </cell>
          <cell r="G5061">
            <v>27175</v>
          </cell>
          <cell r="H5061" t="str">
            <v>Regulated</v>
          </cell>
        </row>
        <row r="5062">
          <cell r="D5062" t="str">
            <v>Hudson Clean Energy Partners LP</v>
          </cell>
          <cell r="E5062" t="str">
            <v>Water</v>
          </cell>
          <cell r="G5062" t="str">
            <v>NA</v>
          </cell>
          <cell r="H5062" t="str">
            <v>Merchant Unregulated</v>
          </cell>
        </row>
        <row r="5063">
          <cell r="D5063" t="str">
            <v>PPL Corporation</v>
          </cell>
          <cell r="E5063" t="str">
            <v>Oil</v>
          </cell>
          <cell r="G5063" t="str">
            <v>NA</v>
          </cell>
          <cell r="H5063" t="str">
            <v>Merchant Unregulated</v>
          </cell>
        </row>
        <row r="5064">
          <cell r="D5064" t="str">
            <v>Milliken &amp; Company</v>
          </cell>
          <cell r="E5064" t="str">
            <v>Water</v>
          </cell>
          <cell r="G5064">
            <v>43446</v>
          </cell>
          <cell r="H5064" t="str">
            <v>Regulated</v>
          </cell>
        </row>
        <row r="5065">
          <cell r="D5065" t="str">
            <v>Bloom Energy Corporation</v>
          </cell>
          <cell r="E5065" t="str">
            <v>Gas</v>
          </cell>
          <cell r="G5065" t="str">
            <v>NA</v>
          </cell>
          <cell r="H5065" t="str">
            <v>Merchant Unregulated</v>
          </cell>
        </row>
        <row r="5066">
          <cell r="D5066" t="str">
            <v>Harbert Management Corporation</v>
          </cell>
          <cell r="E5066" t="str">
            <v>Gas</v>
          </cell>
          <cell r="G5066">
            <v>74439</v>
          </cell>
          <cell r="H5066" t="str">
            <v>Merchant Unregulated</v>
          </cell>
        </row>
        <row r="5067">
          <cell r="D5067" t="str">
            <v>Osaka Gas Company, Ltd.</v>
          </cell>
          <cell r="E5067" t="str">
            <v>Gas</v>
          </cell>
          <cell r="G5067">
            <v>74746</v>
          </cell>
          <cell r="H5067" t="str">
            <v>Merchant Unregulated</v>
          </cell>
        </row>
        <row r="5068">
          <cell r="D5068" t="str">
            <v>Fortistar LLC</v>
          </cell>
          <cell r="E5068" t="str">
            <v>Gas</v>
          </cell>
          <cell r="G5068">
            <v>157150</v>
          </cell>
          <cell r="H5068" t="str">
            <v>Merchant Unregulated</v>
          </cell>
        </row>
        <row r="5069">
          <cell r="D5069" t="str">
            <v>Metropolitan Water Reclamation Dist of Greater Chicago</v>
          </cell>
          <cell r="E5069" t="str">
            <v>Water</v>
          </cell>
          <cell r="G5069">
            <v>23313</v>
          </cell>
          <cell r="H5069" t="str">
            <v>Merchant Unregulated</v>
          </cell>
        </row>
        <row r="5070">
          <cell r="D5070" t="str">
            <v>Lockville Hydropower Co</v>
          </cell>
          <cell r="E5070" t="str">
            <v>Water</v>
          </cell>
          <cell r="G5070" t="str">
            <v>NA</v>
          </cell>
          <cell r="H5070" t="str">
            <v>Merchant Unregulated</v>
          </cell>
        </row>
        <row r="5071">
          <cell r="D5071" t="str">
            <v>Merimil Holdings LLC</v>
          </cell>
          <cell r="E5071" t="str">
            <v>Water</v>
          </cell>
          <cell r="G5071" t="str">
            <v>NA</v>
          </cell>
          <cell r="H5071" t="str">
            <v>Merchant Unregulated</v>
          </cell>
        </row>
        <row r="5072">
          <cell r="D5072" t="str">
            <v>Brookfield Renewable Energy Partners L.P.</v>
          </cell>
          <cell r="E5072" t="str">
            <v>Water</v>
          </cell>
          <cell r="G5072" t="str">
            <v>NA</v>
          </cell>
          <cell r="H5072" t="str">
            <v>Merchant Unregulated</v>
          </cell>
        </row>
        <row r="5073">
          <cell r="D5073" t="str">
            <v>Brookfield Asset Management Inc.</v>
          </cell>
          <cell r="E5073" t="str">
            <v>Water</v>
          </cell>
          <cell r="G5073" t="str">
            <v>NA</v>
          </cell>
          <cell r="H5073" t="str">
            <v>Merchant Unregulated</v>
          </cell>
        </row>
        <row r="5074">
          <cell r="D5074" t="str">
            <v>Waste Management, Inc.</v>
          </cell>
          <cell r="E5074" t="str">
            <v>Biomass</v>
          </cell>
          <cell r="G5074" t="str">
            <v>NA</v>
          </cell>
          <cell r="H5074" t="str">
            <v>Merchant Unregulated</v>
          </cell>
        </row>
        <row r="5075">
          <cell r="D5075" t="str">
            <v>Iberdrola, S.A.</v>
          </cell>
          <cell r="E5075" t="str">
            <v>Wind</v>
          </cell>
          <cell r="G5075">
            <v>203795</v>
          </cell>
          <cell r="H5075" t="str">
            <v>Merchant Unregulated</v>
          </cell>
        </row>
        <row r="5076">
          <cell r="D5076" t="str">
            <v>Iberdrola, S.A.</v>
          </cell>
          <cell r="E5076" t="str">
            <v>Wind</v>
          </cell>
          <cell r="G5076" t="str">
            <v>NA</v>
          </cell>
          <cell r="H5076" t="str">
            <v>Merchant Unregulated</v>
          </cell>
        </row>
        <row r="5077">
          <cell r="D5077" t="str">
            <v>Lodgepole City of</v>
          </cell>
          <cell r="E5077" t="str">
            <v>Oil</v>
          </cell>
          <cell r="G5077" t="str">
            <v>NA</v>
          </cell>
          <cell r="H5077" t="str">
            <v>Regulated</v>
          </cell>
        </row>
        <row r="5078">
          <cell r="D5078" t="str">
            <v>Northern California Power Agency</v>
          </cell>
          <cell r="E5078" t="str">
            <v>Gas</v>
          </cell>
          <cell r="G5078" t="str">
            <v>NA</v>
          </cell>
          <cell r="H5078" t="str">
            <v>Merchant Unregulated</v>
          </cell>
        </row>
        <row r="5079">
          <cell r="D5079" t="str">
            <v>Northern California Power Agency</v>
          </cell>
          <cell r="E5079" t="str">
            <v>Gas</v>
          </cell>
          <cell r="G5079">
            <v>162443</v>
          </cell>
          <cell r="H5079" t="str">
            <v>Merchant Unregulated</v>
          </cell>
        </row>
        <row r="5080">
          <cell r="D5080" t="str">
            <v>Northern California Power Agency</v>
          </cell>
          <cell r="E5080" t="str">
            <v>Gas</v>
          </cell>
          <cell r="G5080" t="str">
            <v>NA</v>
          </cell>
          <cell r="H5080" t="str">
            <v>Merchant Unregulated</v>
          </cell>
        </row>
        <row r="5081">
          <cell r="D5081" t="str">
            <v>Exelon Corporation</v>
          </cell>
          <cell r="E5081" t="str">
            <v>Wind</v>
          </cell>
          <cell r="G5081" t="str">
            <v>NA</v>
          </cell>
          <cell r="H5081" t="str">
            <v>Merchant Unregulated</v>
          </cell>
        </row>
        <row r="5082">
          <cell r="D5082" t="str">
            <v>EIF Management, LLC</v>
          </cell>
          <cell r="E5082" t="str">
            <v>Coal</v>
          </cell>
          <cell r="G5082">
            <v>126032</v>
          </cell>
          <cell r="H5082" t="str">
            <v>Merchant Unregulated</v>
          </cell>
        </row>
        <row r="5083">
          <cell r="D5083" t="str">
            <v>EIF Management, LLC</v>
          </cell>
          <cell r="E5083" t="str">
            <v>Coal</v>
          </cell>
          <cell r="G5083">
            <v>504131</v>
          </cell>
          <cell r="H5083" t="str">
            <v>Merchant Unregulated</v>
          </cell>
        </row>
        <row r="5084">
          <cell r="D5084" t="str">
            <v>Logan City of</v>
          </cell>
          <cell r="E5084" t="str">
            <v>Gas</v>
          </cell>
          <cell r="G5084" t="str">
            <v>NA</v>
          </cell>
          <cell r="H5084" t="str">
            <v>Regulated</v>
          </cell>
        </row>
        <row r="5085">
          <cell r="D5085" t="str">
            <v>Logan City of</v>
          </cell>
          <cell r="E5085" t="str">
            <v>Water</v>
          </cell>
          <cell r="G5085" t="str">
            <v>NA</v>
          </cell>
          <cell r="H5085" t="str">
            <v>Regulated</v>
          </cell>
        </row>
        <row r="5086">
          <cell r="D5086" t="str">
            <v>Logan City of</v>
          </cell>
          <cell r="E5086" t="str">
            <v>Water</v>
          </cell>
          <cell r="G5086" t="str">
            <v>NA</v>
          </cell>
          <cell r="H5086" t="str">
            <v>Regulated</v>
          </cell>
        </row>
        <row r="5087">
          <cell r="D5087" t="str">
            <v>Southern Company</v>
          </cell>
          <cell r="E5087" t="str">
            <v>Water</v>
          </cell>
          <cell r="G5087">
            <v>198295</v>
          </cell>
          <cell r="H5087" t="str">
            <v>Regulated</v>
          </cell>
        </row>
        <row r="5088">
          <cell r="D5088" t="str">
            <v>NextEra Energy, Inc.</v>
          </cell>
          <cell r="E5088" t="str">
            <v>Wind</v>
          </cell>
          <cell r="G5088">
            <v>600783</v>
          </cell>
          <cell r="H5088" t="str">
            <v>Merchant Unregulated</v>
          </cell>
        </row>
        <row r="5089">
          <cell r="D5089" t="str">
            <v>Logansport City of</v>
          </cell>
          <cell r="E5089" t="str">
            <v>Coal</v>
          </cell>
          <cell r="G5089" t="str">
            <v>NA</v>
          </cell>
          <cell r="H5089" t="str">
            <v>Regulated</v>
          </cell>
        </row>
        <row r="5090">
          <cell r="D5090" t="str">
            <v>Logansport City of</v>
          </cell>
          <cell r="E5090" t="str">
            <v>Gas</v>
          </cell>
          <cell r="G5090" t="str">
            <v>NA</v>
          </cell>
          <cell r="H5090" t="str">
            <v>Regulated</v>
          </cell>
        </row>
        <row r="5091">
          <cell r="D5091" t="str">
            <v>Loma Linda University</v>
          </cell>
          <cell r="E5091" t="str">
            <v>Gas</v>
          </cell>
          <cell r="G5091" t="str">
            <v>NA</v>
          </cell>
          <cell r="H5091" t="str">
            <v>Merchant Unregulated</v>
          </cell>
        </row>
        <row r="5092">
          <cell r="D5092" t="str">
            <v>Loma Linda University</v>
          </cell>
          <cell r="E5092" t="str">
            <v>Oil</v>
          </cell>
          <cell r="G5092" t="str">
            <v>NA</v>
          </cell>
          <cell r="H5092" t="str">
            <v>Merchant Unregulated</v>
          </cell>
        </row>
        <row r="5093">
          <cell r="D5093" t="str">
            <v>Fremont City of</v>
          </cell>
          <cell r="E5093" t="str">
            <v>Coal</v>
          </cell>
          <cell r="G5093">
            <v>452526</v>
          </cell>
          <cell r="H5093" t="str">
            <v>Regulated</v>
          </cell>
        </row>
        <row r="5094">
          <cell r="D5094" t="str">
            <v>Fremont City of</v>
          </cell>
          <cell r="E5094" t="str">
            <v>Gas</v>
          </cell>
          <cell r="G5094">
            <v>1802</v>
          </cell>
          <cell r="H5094" t="str">
            <v>Regulated</v>
          </cell>
        </row>
        <row r="5095">
          <cell r="D5095" t="str">
            <v>American Electric Power Company, Inc.</v>
          </cell>
          <cell r="E5095" t="str">
            <v>Water</v>
          </cell>
          <cell r="G5095">
            <v>78671</v>
          </cell>
          <cell r="H5095" t="str">
            <v>Regulated</v>
          </cell>
        </row>
        <row r="5096">
          <cell r="D5096" t="str">
            <v>American Electric Power Company, Inc.</v>
          </cell>
          <cell r="E5096" t="str">
            <v>Gas</v>
          </cell>
          <cell r="G5096">
            <v>23685</v>
          </cell>
          <cell r="H5096" t="str">
            <v>Regulated</v>
          </cell>
        </row>
        <row r="5097">
          <cell r="D5097" t="str">
            <v>EDP - Energias de Portugal SA</v>
          </cell>
          <cell r="E5097" t="str">
            <v>Wind</v>
          </cell>
          <cell r="G5097" t="str">
            <v>NA</v>
          </cell>
          <cell r="H5097" t="str">
            <v>Merchant Unregulated</v>
          </cell>
        </row>
        <row r="5098">
          <cell r="D5098" t="str">
            <v>PARPÚBLICA - Participações Públicas (SGPS), S.A.</v>
          </cell>
          <cell r="E5098" t="str">
            <v>Wind</v>
          </cell>
          <cell r="G5098" t="str">
            <v>NA</v>
          </cell>
          <cell r="H5098" t="str">
            <v>Merchant Unregulated</v>
          </cell>
        </row>
        <row r="5099">
          <cell r="D5099" t="str">
            <v>HidroCantábrico Energia S.A.</v>
          </cell>
          <cell r="E5099" t="str">
            <v>Wind</v>
          </cell>
          <cell r="G5099" t="str">
            <v>NA</v>
          </cell>
          <cell r="H5099" t="str">
            <v>Merchant Unregulated</v>
          </cell>
        </row>
        <row r="5100">
          <cell r="D5100" t="str">
            <v>China Three Gorges Corporation</v>
          </cell>
          <cell r="E5100" t="str">
            <v>Wind</v>
          </cell>
          <cell r="G5100" t="str">
            <v>NA</v>
          </cell>
          <cell r="H5100" t="str">
            <v>Merchant Unregulated</v>
          </cell>
        </row>
        <row r="5101">
          <cell r="D5101" t="str">
            <v>EDP Renováveis</v>
          </cell>
          <cell r="E5101" t="str">
            <v>Wind</v>
          </cell>
          <cell r="G5101" t="str">
            <v>NA</v>
          </cell>
          <cell r="H5101" t="str">
            <v>Merchant Unregulated</v>
          </cell>
        </row>
        <row r="5102">
          <cell r="D5102" t="str">
            <v>PARPÚBLICA - Participações Públicas (SGPS), S.A.</v>
          </cell>
          <cell r="E5102" t="str">
            <v>Wind</v>
          </cell>
          <cell r="G5102" t="str">
            <v>NA</v>
          </cell>
          <cell r="H5102" t="str">
            <v>Merchant Unregulated</v>
          </cell>
        </row>
        <row r="5103">
          <cell r="D5103" t="str">
            <v>HidroCantábrico Energia S.A.</v>
          </cell>
          <cell r="E5103" t="str">
            <v>Wind</v>
          </cell>
          <cell r="G5103" t="str">
            <v>NA</v>
          </cell>
          <cell r="H5103" t="str">
            <v>Merchant Unregulated</v>
          </cell>
        </row>
        <row r="5104">
          <cell r="D5104" t="str">
            <v>EDP - Energias de Portugal SA</v>
          </cell>
          <cell r="E5104" t="str">
            <v>Wind</v>
          </cell>
          <cell r="G5104" t="str">
            <v>NA</v>
          </cell>
          <cell r="H5104" t="str">
            <v>Merchant Unregulated</v>
          </cell>
        </row>
        <row r="5105">
          <cell r="D5105" t="str">
            <v>China Three Gorges Corporation</v>
          </cell>
          <cell r="E5105" t="str">
            <v>Wind</v>
          </cell>
          <cell r="G5105" t="str">
            <v>NA</v>
          </cell>
          <cell r="H5105" t="str">
            <v>Merchant Unregulated</v>
          </cell>
        </row>
        <row r="5106">
          <cell r="D5106" t="str">
            <v>EDP Renováveis</v>
          </cell>
          <cell r="E5106" t="str">
            <v>Wind</v>
          </cell>
          <cell r="G5106" t="str">
            <v>NA</v>
          </cell>
          <cell r="H5106" t="str">
            <v>Merchant Unregulated</v>
          </cell>
        </row>
        <row r="5107">
          <cell r="D5107" t="str">
            <v>OMERS Administration Corporation</v>
          </cell>
          <cell r="E5107" t="str">
            <v>Wind</v>
          </cell>
          <cell r="G5107" t="str">
            <v>NA</v>
          </cell>
          <cell r="H5107" t="str">
            <v>Merchant Unregulated</v>
          </cell>
        </row>
        <row r="5108">
          <cell r="D5108" t="str">
            <v>NRG Energy, Inc.</v>
          </cell>
          <cell r="E5108" t="str">
            <v>Gas</v>
          </cell>
          <cell r="G5108">
            <v>100057</v>
          </cell>
          <cell r="H5108" t="str">
            <v>Merchant Unregulated</v>
          </cell>
        </row>
        <row r="5109">
          <cell r="D5109" t="str">
            <v>Municipal Mortgage &amp; Equity, LLC</v>
          </cell>
          <cell r="E5109" t="str">
            <v>Solar</v>
          </cell>
          <cell r="G5109" t="str">
            <v>NA</v>
          </cell>
          <cell r="H5109" t="str">
            <v>Merchant Unregulated</v>
          </cell>
        </row>
        <row r="5110">
          <cell r="D5110" t="str">
            <v>Gastonia City of</v>
          </cell>
          <cell r="E5110" t="str">
            <v>Oil</v>
          </cell>
          <cell r="G5110" t="str">
            <v>NA</v>
          </cell>
          <cell r="H5110" t="str">
            <v>Merchant Unregulated</v>
          </cell>
        </row>
        <row r="5111">
          <cell r="D5111" t="str">
            <v>BP plc</v>
          </cell>
          <cell r="E5111" t="str">
            <v>Solar</v>
          </cell>
          <cell r="G5111">
            <v>5066</v>
          </cell>
          <cell r="H5111" t="str">
            <v>Merchant Unregulated</v>
          </cell>
        </row>
        <row r="5112">
          <cell r="D5112" t="str">
            <v>MetLife Inc.</v>
          </cell>
          <cell r="E5112" t="str">
            <v>Solar</v>
          </cell>
          <cell r="G5112">
            <v>47647</v>
          </cell>
          <cell r="H5112" t="str">
            <v>Merchant Unregulated</v>
          </cell>
        </row>
        <row r="5113">
          <cell r="D5113" t="str">
            <v>Avista Corporation</v>
          </cell>
          <cell r="E5113" t="str">
            <v>Water</v>
          </cell>
          <cell r="G5113">
            <v>513474</v>
          </cell>
          <cell r="H5113" t="str">
            <v>Regulated</v>
          </cell>
        </row>
        <row r="5114">
          <cell r="D5114" t="str">
            <v>Manitoba Hydro</v>
          </cell>
          <cell r="E5114" t="str">
            <v>Water</v>
          </cell>
          <cell r="G5114" t="str">
            <v>NA</v>
          </cell>
          <cell r="H5114" t="str">
            <v>Foreign</v>
          </cell>
        </row>
        <row r="5115">
          <cell r="D5115" t="str">
            <v>Fourth Branch Associates</v>
          </cell>
          <cell r="E5115" t="str">
            <v>Water</v>
          </cell>
          <cell r="G5115" t="str">
            <v>NA</v>
          </cell>
          <cell r="H5115" t="str">
            <v>Merchant Unregulated</v>
          </cell>
        </row>
        <row r="5116">
          <cell r="D5116" t="str">
            <v>Longmont City of</v>
          </cell>
          <cell r="E5116" t="str">
            <v>Water</v>
          </cell>
          <cell r="G5116" t="str">
            <v>NA</v>
          </cell>
          <cell r="H5116" t="str">
            <v>Regulated</v>
          </cell>
        </row>
        <row r="5117">
          <cell r="D5117" t="str">
            <v>Brookfield Asset Management Inc.</v>
          </cell>
          <cell r="E5117" t="str">
            <v>Biomass</v>
          </cell>
          <cell r="G5117">
            <v>250120</v>
          </cell>
          <cell r="H5117" t="str">
            <v>Merchant Unregulated</v>
          </cell>
        </row>
        <row r="5118">
          <cell r="D5118" t="str">
            <v>First Reserve Management, L.P.</v>
          </cell>
          <cell r="E5118" t="str">
            <v>Coal</v>
          </cell>
          <cell r="G5118">
            <v>372190</v>
          </cell>
          <cell r="H5118" t="str">
            <v>Merchant Unregulated</v>
          </cell>
        </row>
        <row r="5119">
          <cell r="D5119" t="str">
            <v>First Reserve Management, L.P.</v>
          </cell>
          <cell r="E5119" t="str">
            <v>Coal</v>
          </cell>
          <cell r="G5119">
            <v>3347618</v>
          </cell>
          <cell r="H5119" t="str">
            <v>Merchant Unregulated</v>
          </cell>
        </row>
        <row r="5120">
          <cell r="D5120" t="str">
            <v>Siemens AG</v>
          </cell>
          <cell r="E5120" t="str">
            <v>Coal</v>
          </cell>
          <cell r="G5120">
            <v>448043</v>
          </cell>
          <cell r="H5120" t="str">
            <v>Merchant Unregulated</v>
          </cell>
        </row>
        <row r="5121">
          <cell r="D5121" t="str">
            <v>Weyerhaeuser Company</v>
          </cell>
          <cell r="E5121" t="str">
            <v>Biomass</v>
          </cell>
          <cell r="G5121">
            <v>306764</v>
          </cell>
          <cell r="H5121" t="str">
            <v>Merchant Unregulated</v>
          </cell>
        </row>
        <row r="5122">
          <cell r="D5122" t="str">
            <v>Ecogy Pennsylvania Systems, LLC</v>
          </cell>
          <cell r="E5122" t="str">
            <v>Solar</v>
          </cell>
          <cell r="G5122" t="str">
            <v>NA</v>
          </cell>
          <cell r="H5122" t="str">
            <v>Merchant Unregulated</v>
          </cell>
        </row>
        <row r="5123">
          <cell r="D5123" t="str">
            <v>United States Government</v>
          </cell>
          <cell r="E5123" t="str">
            <v>Water</v>
          </cell>
          <cell r="G5123" t="str">
            <v>NA</v>
          </cell>
          <cell r="H5123" t="str">
            <v>Merchant Unregulated</v>
          </cell>
        </row>
        <row r="5124">
          <cell r="D5124" t="str">
            <v>Duke Energy Corporation</v>
          </cell>
          <cell r="E5124" t="str">
            <v>Water</v>
          </cell>
          <cell r="G5124">
            <v>67912</v>
          </cell>
          <cell r="H5124" t="str">
            <v>Regulated</v>
          </cell>
        </row>
        <row r="5125">
          <cell r="D5125" t="str">
            <v>Edison International</v>
          </cell>
          <cell r="E5125" t="str">
            <v>Wind</v>
          </cell>
          <cell r="G5125">
            <v>95998</v>
          </cell>
          <cell r="H5125" t="str">
            <v>Merchant Unregulated</v>
          </cell>
        </row>
        <row r="5126">
          <cell r="D5126" t="str">
            <v>Sacramento Municipal Utility District</v>
          </cell>
          <cell r="E5126" t="str">
            <v>Water</v>
          </cell>
          <cell r="G5126">
            <v>93192</v>
          </cell>
          <cell r="H5126" t="str">
            <v>Regulated</v>
          </cell>
        </row>
        <row r="5127">
          <cell r="D5127" t="str">
            <v>Southern Company</v>
          </cell>
          <cell r="E5127" t="str">
            <v>Solar</v>
          </cell>
          <cell r="G5127">
            <v>911</v>
          </cell>
          <cell r="H5127" t="str">
            <v>Regulated</v>
          </cell>
        </row>
        <row r="5128">
          <cell r="D5128" t="str">
            <v>Los Angeles Department of Water and Power</v>
          </cell>
          <cell r="E5128" t="str">
            <v>Biomass</v>
          </cell>
          <cell r="G5128" t="str">
            <v>NA</v>
          </cell>
          <cell r="H5128" t="str">
            <v>Regulated</v>
          </cell>
        </row>
        <row r="5129">
          <cell r="D5129" t="str">
            <v>Fortistar LLC</v>
          </cell>
          <cell r="E5129" t="str">
            <v>Biomass</v>
          </cell>
          <cell r="G5129" t="str">
            <v>NA</v>
          </cell>
          <cell r="H5129" t="str">
            <v>Regulated</v>
          </cell>
        </row>
        <row r="5130">
          <cell r="D5130" t="str">
            <v>Energy Developments Limited</v>
          </cell>
          <cell r="E5130" t="str">
            <v>Biomass</v>
          </cell>
          <cell r="G5130" t="str">
            <v>NA</v>
          </cell>
          <cell r="H5130" t="str">
            <v>Merchant Unregulated</v>
          </cell>
        </row>
        <row r="5131">
          <cell r="D5131" t="str">
            <v>Morgan Stanley</v>
          </cell>
          <cell r="E5131" t="str">
            <v>Wind</v>
          </cell>
          <cell r="G5131">
            <v>400348</v>
          </cell>
          <cell r="H5131" t="str">
            <v>Merchant Unregulated</v>
          </cell>
        </row>
        <row r="5132">
          <cell r="D5132" t="str">
            <v>Loranger Power Generation</v>
          </cell>
          <cell r="E5132" t="str">
            <v>Wind</v>
          </cell>
          <cell r="G5132" t="str">
            <v>NA</v>
          </cell>
          <cell r="H5132" t="str">
            <v>Merchant Unregulated</v>
          </cell>
        </row>
        <row r="5133">
          <cell r="D5133" t="str">
            <v>PNM Resources, Inc.</v>
          </cell>
          <cell r="E5133" t="str">
            <v>Gas</v>
          </cell>
          <cell r="G5133">
            <v>17273</v>
          </cell>
          <cell r="H5133" t="str">
            <v>Regulated</v>
          </cell>
        </row>
        <row r="5134">
          <cell r="D5134" t="str">
            <v>Geopeak Energy</v>
          </cell>
          <cell r="E5134" t="str">
            <v>Solar</v>
          </cell>
          <cell r="G5134" t="str">
            <v>NA</v>
          </cell>
          <cell r="H5134" t="str">
            <v>Merchant Unregulated</v>
          </cell>
        </row>
        <row r="5135">
          <cell r="D5135" t="str">
            <v>Algonquin Power &amp; Utilities Corp.</v>
          </cell>
          <cell r="E5135" t="str">
            <v>Oil</v>
          </cell>
          <cell r="G5135" t="str">
            <v>NA</v>
          </cell>
          <cell r="H5135" t="str">
            <v>Merchant Unregulated</v>
          </cell>
        </row>
        <row r="5136">
          <cell r="D5136" t="str">
            <v>Emera Incorporated</v>
          </cell>
          <cell r="E5136" t="str">
            <v>Oil</v>
          </cell>
          <cell r="G5136" t="str">
            <v>NA</v>
          </cell>
          <cell r="H5136" t="str">
            <v>Merchant Unregulated</v>
          </cell>
        </row>
        <row r="5137">
          <cell r="D5137" t="str">
            <v>Los Alamos County</v>
          </cell>
          <cell r="E5137" t="str">
            <v>Solar</v>
          </cell>
          <cell r="G5137" t="str">
            <v>NA</v>
          </cell>
          <cell r="H5137" t="str">
            <v>Regulated</v>
          </cell>
        </row>
        <row r="5138">
          <cell r="D5138" t="str">
            <v>Mountain View-Los Altos High School District</v>
          </cell>
          <cell r="E5138" t="str">
            <v>Solar</v>
          </cell>
          <cell r="G5138" t="str">
            <v>NA</v>
          </cell>
          <cell r="H5138" t="str">
            <v>Merchant Unregulated</v>
          </cell>
        </row>
        <row r="5139">
          <cell r="D5139" t="str">
            <v>Los Angeles County</v>
          </cell>
          <cell r="E5139" t="str">
            <v>Gas</v>
          </cell>
          <cell r="G5139" t="str">
            <v>NA</v>
          </cell>
          <cell r="H5139" t="str">
            <v>Merchant Unregulated</v>
          </cell>
        </row>
        <row r="5140">
          <cell r="D5140" t="str">
            <v>Tesoro Corporation</v>
          </cell>
          <cell r="E5140" t="str">
            <v>Other Nonrenewable</v>
          </cell>
          <cell r="G5140">
            <v>391177</v>
          </cell>
          <cell r="H5140" t="str">
            <v>Merchant Unregulated</v>
          </cell>
        </row>
        <row r="5141">
          <cell r="D5141" t="str">
            <v>Phillips 66 Company</v>
          </cell>
          <cell r="E5141" t="str">
            <v>Other Nonrenewable</v>
          </cell>
          <cell r="G5141">
            <v>195347</v>
          </cell>
          <cell r="H5141" t="str">
            <v>Merchant Unregulated</v>
          </cell>
        </row>
        <row r="5142">
          <cell r="D5142" t="str">
            <v>Tesoro Corporation</v>
          </cell>
          <cell r="E5142" t="str">
            <v>Other Nonrenewable</v>
          </cell>
          <cell r="G5142">
            <v>96518</v>
          </cell>
          <cell r="H5142" t="str">
            <v>Merchant Unregulated</v>
          </cell>
        </row>
        <row r="5143">
          <cell r="D5143" t="str">
            <v>Calpine Corporation</v>
          </cell>
          <cell r="E5143" t="str">
            <v>Gas</v>
          </cell>
          <cell r="G5143" t="str">
            <v>NA</v>
          </cell>
          <cell r="H5143" t="str">
            <v>Merchant Unregulated</v>
          </cell>
        </row>
        <row r="5144">
          <cell r="D5144" t="str">
            <v>PNM Resources, Inc.</v>
          </cell>
          <cell r="E5144" t="str">
            <v>Solar</v>
          </cell>
          <cell r="G5144">
            <v>11931</v>
          </cell>
          <cell r="H5144" t="str">
            <v>Regulated</v>
          </cell>
        </row>
        <row r="5145">
          <cell r="D5145" t="str">
            <v>Calpine Corporation</v>
          </cell>
          <cell r="E5145" t="str">
            <v>Gas</v>
          </cell>
          <cell r="G5145">
            <v>3594416</v>
          </cell>
          <cell r="H5145" t="str">
            <v>Merchant Unregulated</v>
          </cell>
        </row>
        <row r="5146">
          <cell r="D5146" t="str">
            <v>UNS Energy Corporation</v>
          </cell>
          <cell r="E5146" t="str">
            <v>Biomass</v>
          </cell>
          <cell r="G5146" t="str">
            <v>NA</v>
          </cell>
          <cell r="H5146" t="str">
            <v>Regulated</v>
          </cell>
        </row>
        <row r="5147">
          <cell r="D5147" t="str">
            <v>Duke Energy Corporation</v>
          </cell>
          <cell r="E5147" t="str">
            <v>Wind</v>
          </cell>
          <cell r="G5147" t="str">
            <v>NA</v>
          </cell>
          <cell r="H5147" t="str">
            <v>Merchant Unregulated</v>
          </cell>
        </row>
        <row r="5148">
          <cell r="D5148" t="str">
            <v>Duke Energy Corporation</v>
          </cell>
          <cell r="E5148" t="str">
            <v>Wind</v>
          </cell>
          <cell r="G5148" t="str">
            <v>NA</v>
          </cell>
          <cell r="H5148" t="str">
            <v>Merchant Unregulated</v>
          </cell>
        </row>
        <row r="5149">
          <cell r="D5149" t="str">
            <v>United States Government</v>
          </cell>
          <cell r="E5149" t="str">
            <v>Water</v>
          </cell>
          <cell r="G5149" t="str">
            <v>NA</v>
          </cell>
          <cell r="H5149" t="str">
            <v>Merchant Unregulated</v>
          </cell>
        </row>
        <row r="5150">
          <cell r="D5150" t="str">
            <v>IDACORP, Inc.</v>
          </cell>
          <cell r="E5150" t="str">
            <v>Water</v>
          </cell>
          <cell r="G5150" t="str">
            <v>NA</v>
          </cell>
          <cell r="H5150" t="str">
            <v>Merchant Unregulated</v>
          </cell>
        </row>
        <row r="5151">
          <cell r="D5151" t="str">
            <v>Public Employee Retirement System Of Idaho</v>
          </cell>
          <cell r="E5151" t="str">
            <v>Water</v>
          </cell>
          <cell r="G5151" t="str">
            <v>NA</v>
          </cell>
          <cell r="H5151" t="str">
            <v>Merchant Unregulated</v>
          </cell>
        </row>
        <row r="5152">
          <cell r="D5152" t="str">
            <v>IDACORP, Inc.</v>
          </cell>
          <cell r="E5152" t="str">
            <v>Water</v>
          </cell>
          <cell r="G5152" t="str">
            <v>NA</v>
          </cell>
          <cell r="H5152" t="str">
            <v>Merchant Unregulated</v>
          </cell>
        </row>
        <row r="5153">
          <cell r="D5153" t="str">
            <v>Public Employee Retirement System Of Idaho</v>
          </cell>
          <cell r="E5153" t="str">
            <v>Water</v>
          </cell>
          <cell r="G5153" t="str">
            <v>NA</v>
          </cell>
          <cell r="H5153" t="str">
            <v>Merchant Unregulated</v>
          </cell>
        </row>
        <row r="5154">
          <cell r="D5154" t="str">
            <v>Wind Capital Group, LLC</v>
          </cell>
          <cell r="E5154" t="str">
            <v>Wind</v>
          </cell>
          <cell r="G5154">
            <v>14005</v>
          </cell>
          <cell r="H5154" t="str">
            <v>Merchant Unregulated</v>
          </cell>
        </row>
        <row r="5155">
          <cell r="D5155" t="str">
            <v>NTR plc</v>
          </cell>
          <cell r="E5155" t="str">
            <v>Wind</v>
          </cell>
          <cell r="G5155">
            <v>452858</v>
          </cell>
          <cell r="H5155" t="str">
            <v>Merchant Unregulated</v>
          </cell>
        </row>
        <row r="5156">
          <cell r="D5156" t="str">
            <v>Royal Dutch Shell plc</v>
          </cell>
          <cell r="E5156" t="str">
            <v>Gas</v>
          </cell>
          <cell r="G5156" t="str">
            <v>NA</v>
          </cell>
          <cell r="H5156" t="str">
            <v>Merchant Unregulated</v>
          </cell>
        </row>
        <row r="5157">
          <cell r="D5157" t="str">
            <v>Exxon Mobil Corporation</v>
          </cell>
          <cell r="E5157" t="str">
            <v>Gas</v>
          </cell>
          <cell r="G5157" t="str">
            <v>NA</v>
          </cell>
          <cell r="H5157" t="str">
            <v>Merchant Unregulated</v>
          </cell>
        </row>
        <row r="5158">
          <cell r="D5158" t="str">
            <v>EDP - Energias de Portugal SA</v>
          </cell>
          <cell r="E5158" t="str">
            <v>Wind</v>
          </cell>
          <cell r="G5158">
            <v>110168</v>
          </cell>
          <cell r="H5158" t="str">
            <v>Merchant Unregulated</v>
          </cell>
        </row>
        <row r="5159">
          <cell r="D5159" t="str">
            <v>PARPÚBLICA - Participações Públicas (SGPS), S.A.</v>
          </cell>
          <cell r="E5159" t="str">
            <v>Wind</v>
          </cell>
          <cell r="G5159">
            <v>5439</v>
          </cell>
          <cell r="H5159" t="str">
            <v>Merchant Unregulated</v>
          </cell>
        </row>
        <row r="5160">
          <cell r="D5160" t="str">
            <v>HidroCantábrico Energia S.A.</v>
          </cell>
          <cell r="E5160" t="str">
            <v>Wind</v>
          </cell>
          <cell r="G5160">
            <v>898</v>
          </cell>
          <cell r="H5160" t="str">
            <v>Merchant Unregulated</v>
          </cell>
        </row>
        <row r="5161">
          <cell r="D5161" t="str">
            <v>China Three Gorges Corporation</v>
          </cell>
          <cell r="E5161" t="str">
            <v>Wind</v>
          </cell>
          <cell r="G5161">
            <v>31393</v>
          </cell>
          <cell r="H5161" t="str">
            <v>Merchant Unregulated</v>
          </cell>
        </row>
        <row r="5162">
          <cell r="D5162" t="str">
            <v>EDP Renováveis</v>
          </cell>
          <cell r="E5162" t="str">
            <v>Wind</v>
          </cell>
          <cell r="G5162">
            <v>42939</v>
          </cell>
          <cell r="H5162" t="str">
            <v>Merchant Unregulated</v>
          </cell>
        </row>
        <row r="5163">
          <cell r="D5163" t="str">
            <v>Northeast Utilities</v>
          </cell>
          <cell r="E5163" t="str">
            <v>Oil</v>
          </cell>
          <cell r="G5163">
            <v>123</v>
          </cell>
          <cell r="H5163" t="str">
            <v>Regulated</v>
          </cell>
        </row>
        <row r="5164">
          <cell r="D5164" t="str">
            <v>Lower Colorado River Authority</v>
          </cell>
          <cell r="E5164" t="str">
            <v>Gas</v>
          </cell>
          <cell r="G5164">
            <v>3673450</v>
          </cell>
          <cell r="H5164" t="str">
            <v>Merchant Unregulated</v>
          </cell>
        </row>
        <row r="5165">
          <cell r="D5165" t="str">
            <v>Michigan Automotive Research</v>
          </cell>
          <cell r="E5165" t="str">
            <v>Oil</v>
          </cell>
          <cell r="G5165" t="str">
            <v>NA</v>
          </cell>
          <cell r="H5165" t="str">
            <v>Merchant Unregulated</v>
          </cell>
        </row>
        <row r="5166">
          <cell r="D5166" t="str">
            <v>CMS Energy Corporation</v>
          </cell>
          <cell r="E5166" t="str">
            <v>Water</v>
          </cell>
          <cell r="G5166">
            <v>16196</v>
          </cell>
          <cell r="H5166" t="str">
            <v>Regulated</v>
          </cell>
        </row>
        <row r="5167">
          <cell r="D5167" t="str">
            <v>Lafayette City of LA</v>
          </cell>
          <cell r="E5167" t="str">
            <v>Gas</v>
          </cell>
          <cell r="G5167">
            <v>342708</v>
          </cell>
          <cell r="H5167" t="str">
            <v>Regulated</v>
          </cell>
        </row>
        <row r="5168">
          <cell r="D5168" t="str">
            <v>Berkshire Hathaway Inc.</v>
          </cell>
          <cell r="E5168" t="str">
            <v>Coal</v>
          </cell>
          <cell r="G5168">
            <v>4079562</v>
          </cell>
          <cell r="H5168" t="str">
            <v>Regulated</v>
          </cell>
        </row>
        <row r="5169">
          <cell r="D5169" t="str">
            <v>Tipton City of IA</v>
          </cell>
          <cell r="E5169" t="str">
            <v>Coal</v>
          </cell>
          <cell r="G5169">
            <v>25814</v>
          </cell>
          <cell r="H5169" t="str">
            <v>Regulated</v>
          </cell>
        </row>
        <row r="5170">
          <cell r="D5170" t="str">
            <v>MidAmerican Energy Holdings Company</v>
          </cell>
          <cell r="E5170" t="str">
            <v>Coal</v>
          </cell>
          <cell r="G5170">
            <v>463611</v>
          </cell>
          <cell r="H5170" t="str">
            <v>Regulated</v>
          </cell>
        </row>
        <row r="5171">
          <cell r="D5171" t="str">
            <v>Alliant Energy Corporation</v>
          </cell>
          <cell r="E5171" t="str">
            <v>Coal</v>
          </cell>
          <cell r="G5171">
            <v>206507</v>
          </cell>
          <cell r="H5171" t="str">
            <v>Regulated</v>
          </cell>
        </row>
        <row r="5172">
          <cell r="D5172" t="str">
            <v>Harlan City of</v>
          </cell>
          <cell r="E5172" t="str">
            <v>Coal</v>
          </cell>
          <cell r="G5172">
            <v>41301</v>
          </cell>
          <cell r="H5172" t="str">
            <v>Regulated</v>
          </cell>
        </row>
        <row r="5173">
          <cell r="D5173" t="str">
            <v>Geneseo City of</v>
          </cell>
          <cell r="E5173" t="str">
            <v>Coal</v>
          </cell>
          <cell r="G5173">
            <v>25814</v>
          </cell>
          <cell r="H5173" t="str">
            <v>Regulated</v>
          </cell>
        </row>
        <row r="5174">
          <cell r="D5174" t="str">
            <v>Eldridge City Utilities</v>
          </cell>
          <cell r="E5174" t="str">
            <v>Coal</v>
          </cell>
          <cell r="G5174">
            <v>25814</v>
          </cell>
          <cell r="H5174" t="str">
            <v>Regulated</v>
          </cell>
        </row>
        <row r="5175">
          <cell r="D5175" t="str">
            <v>Central Iowa Power Cooperative</v>
          </cell>
          <cell r="E5175" t="str">
            <v>Coal</v>
          </cell>
          <cell r="G5175">
            <v>237485</v>
          </cell>
          <cell r="H5175" t="str">
            <v>Regulated</v>
          </cell>
        </row>
        <row r="5176">
          <cell r="D5176" t="str">
            <v>Waverly Municipal Elec Utility</v>
          </cell>
          <cell r="E5176" t="str">
            <v>Coal</v>
          </cell>
          <cell r="G5176">
            <v>56789</v>
          </cell>
          <cell r="H5176" t="str">
            <v>Regulated</v>
          </cell>
        </row>
        <row r="5177">
          <cell r="D5177" t="str">
            <v>Old Dominion Electric Cooperative</v>
          </cell>
          <cell r="E5177" t="str">
            <v>Gas</v>
          </cell>
          <cell r="G5177">
            <v>70908</v>
          </cell>
          <cell r="H5177" t="str">
            <v>Merchant Unregulated</v>
          </cell>
        </row>
        <row r="5178">
          <cell r="D5178" t="str">
            <v>Exxon Mobil Corporation</v>
          </cell>
          <cell r="E5178" t="str">
            <v>Gas</v>
          </cell>
          <cell r="G5178">
            <v>2699544</v>
          </cell>
          <cell r="H5178" t="str">
            <v>Merchant Unregulated</v>
          </cell>
        </row>
        <row r="5179">
          <cell r="D5179" t="str">
            <v>International Paper Company</v>
          </cell>
          <cell r="E5179" t="str">
            <v>Biomass</v>
          </cell>
          <cell r="G5179" t="str">
            <v>NA</v>
          </cell>
          <cell r="H5179" t="str">
            <v>Merchant Unregulated</v>
          </cell>
        </row>
        <row r="5180">
          <cell r="D5180" t="str">
            <v>Louisiana Tech University</v>
          </cell>
          <cell r="E5180" t="str">
            <v>Gas</v>
          </cell>
          <cell r="G5180" t="str">
            <v>NA</v>
          </cell>
          <cell r="H5180" t="str">
            <v>Merchant Unregulated</v>
          </cell>
        </row>
        <row r="5181">
          <cell r="D5181" t="str">
            <v>Lea County Electric Cooperative, Inc.</v>
          </cell>
          <cell r="E5181" t="str">
            <v>Gas</v>
          </cell>
          <cell r="G5181" t="str">
            <v>NA</v>
          </cell>
          <cell r="H5181" t="str">
            <v>Merchant Unregulated</v>
          </cell>
        </row>
        <row r="5182">
          <cell r="D5182" t="str">
            <v>Enel S.p.A.</v>
          </cell>
          <cell r="E5182" t="str">
            <v>Water</v>
          </cell>
          <cell r="G5182" t="str">
            <v>NA</v>
          </cell>
          <cell r="H5182" t="str">
            <v>Merchant Unregulated</v>
          </cell>
        </row>
        <row r="5183">
          <cell r="D5183" t="str">
            <v>Dominion Resources, Inc.</v>
          </cell>
          <cell r="E5183" t="str">
            <v>Oil</v>
          </cell>
          <cell r="G5183">
            <v>421</v>
          </cell>
          <cell r="H5183" t="str">
            <v>Regulated</v>
          </cell>
        </row>
        <row r="5184">
          <cell r="D5184" t="str">
            <v>Alliance Energy Group LLC</v>
          </cell>
          <cell r="E5184" t="str">
            <v>Gas</v>
          </cell>
          <cell r="G5184" t="str">
            <v>NA</v>
          </cell>
          <cell r="H5184" t="str">
            <v>Merchant Unregulated</v>
          </cell>
        </row>
        <row r="5185">
          <cell r="D5185" t="str">
            <v>Garkane Energy Cooperative Inc.</v>
          </cell>
          <cell r="E5185" t="str">
            <v>Water</v>
          </cell>
          <cell r="G5185" t="str">
            <v>NA</v>
          </cell>
          <cell r="H5185" t="str">
            <v>Merchant Unregulated</v>
          </cell>
        </row>
        <row r="5186">
          <cell r="D5186" t="str">
            <v>United States Government</v>
          </cell>
          <cell r="E5186" t="str">
            <v>Water</v>
          </cell>
          <cell r="G5186">
            <v>2417376</v>
          </cell>
          <cell r="H5186" t="str">
            <v>Merchant Unregulated</v>
          </cell>
        </row>
        <row r="5187">
          <cell r="D5187" t="str">
            <v>Alaska Village Electric Cooperative, Inc.</v>
          </cell>
          <cell r="E5187" t="str">
            <v>Oil</v>
          </cell>
          <cell r="G5187" t="str">
            <v>NA</v>
          </cell>
          <cell r="H5187" t="str">
            <v>Merchant Unregulated</v>
          </cell>
        </row>
        <row r="5188">
          <cell r="D5188" t="str">
            <v>IDACORP, Inc.</v>
          </cell>
          <cell r="E5188" t="str">
            <v>Water</v>
          </cell>
          <cell r="G5188">
            <v>108504</v>
          </cell>
          <cell r="H5188" t="str">
            <v>Regulated</v>
          </cell>
        </row>
        <row r="5189">
          <cell r="D5189" t="str">
            <v>Gaz Métro Limited Partnership</v>
          </cell>
          <cell r="E5189" t="str">
            <v>Water</v>
          </cell>
          <cell r="G5189" t="str">
            <v>NA</v>
          </cell>
          <cell r="H5189" t="str">
            <v>Regulated</v>
          </cell>
        </row>
        <row r="5190">
          <cell r="D5190" t="str">
            <v>United States Government</v>
          </cell>
          <cell r="E5190" t="str">
            <v>Water</v>
          </cell>
          <cell r="G5190" t="str">
            <v>NA</v>
          </cell>
          <cell r="H5190" t="str">
            <v>Merchant Unregulated</v>
          </cell>
        </row>
        <row r="5191">
          <cell r="D5191" t="str">
            <v>Monroe City of UT</v>
          </cell>
          <cell r="E5191" t="str">
            <v>Water</v>
          </cell>
          <cell r="G5191" t="str">
            <v>NA</v>
          </cell>
          <cell r="H5191" t="str">
            <v>Regulated</v>
          </cell>
        </row>
        <row r="5192">
          <cell r="D5192" t="str">
            <v>United States Government</v>
          </cell>
          <cell r="E5192" t="str">
            <v>Water</v>
          </cell>
          <cell r="G5192">
            <v>2520051</v>
          </cell>
          <cell r="H5192" t="str">
            <v>Merchant Unregulated</v>
          </cell>
        </row>
        <row r="5193">
          <cell r="D5193" t="str">
            <v>PPL Corporation</v>
          </cell>
          <cell r="E5193" t="str">
            <v>Gas</v>
          </cell>
          <cell r="G5193">
            <v>3351741</v>
          </cell>
          <cell r="H5193" t="str">
            <v>Merchant Unregulated</v>
          </cell>
        </row>
        <row r="5194">
          <cell r="D5194" t="str">
            <v>Idaho Falls City of</v>
          </cell>
          <cell r="E5194" t="str">
            <v>Water</v>
          </cell>
          <cell r="G5194" t="str">
            <v>NA</v>
          </cell>
          <cell r="H5194" t="str">
            <v>Regulated</v>
          </cell>
        </row>
        <row r="5195">
          <cell r="D5195" t="str">
            <v>Milliken &amp; Company</v>
          </cell>
          <cell r="E5195" t="str">
            <v>Water</v>
          </cell>
          <cell r="G5195">
            <v>2811</v>
          </cell>
          <cell r="H5195" t="str">
            <v>Regulated</v>
          </cell>
        </row>
        <row r="5196">
          <cell r="D5196" t="str">
            <v>Wisconsin Energy Corporation</v>
          </cell>
          <cell r="E5196" t="str">
            <v>Water</v>
          </cell>
          <cell r="G5196">
            <v>378</v>
          </cell>
          <cell r="H5196" t="str">
            <v>Regulated</v>
          </cell>
        </row>
        <row r="5197">
          <cell r="D5197" t="str">
            <v>Emera Incorporated</v>
          </cell>
          <cell r="E5197" t="str">
            <v>Water</v>
          </cell>
          <cell r="G5197" t="str">
            <v>NA</v>
          </cell>
          <cell r="H5197" t="str">
            <v>Merchant Unregulated</v>
          </cell>
        </row>
        <row r="5198">
          <cell r="D5198" t="str">
            <v>Algonquin Power &amp; Utilities Corp.</v>
          </cell>
          <cell r="E5198" t="str">
            <v>Water</v>
          </cell>
          <cell r="G5198" t="str">
            <v>NA</v>
          </cell>
          <cell r="H5198" t="str">
            <v>Merchant Unregulated</v>
          </cell>
        </row>
        <row r="5199">
          <cell r="D5199" t="str">
            <v>IDACORP, Inc.</v>
          </cell>
          <cell r="E5199" t="str">
            <v>Water</v>
          </cell>
          <cell r="G5199">
            <v>248940</v>
          </cell>
          <cell r="H5199" t="str">
            <v>Regulated</v>
          </cell>
        </row>
        <row r="5200">
          <cell r="D5200" t="str">
            <v>Enel S.p.A.</v>
          </cell>
          <cell r="E5200" t="str">
            <v>Water</v>
          </cell>
          <cell r="G5200" t="str">
            <v>NA</v>
          </cell>
          <cell r="H5200" t="str">
            <v>Merchant Unregulated</v>
          </cell>
        </row>
        <row r="5201">
          <cell r="D5201" t="str">
            <v>Puget Holdings LLC</v>
          </cell>
          <cell r="E5201" t="str">
            <v>Wind</v>
          </cell>
          <cell r="G5201">
            <v>708918</v>
          </cell>
          <cell r="H5201" t="str">
            <v>Regulated</v>
          </cell>
        </row>
        <row r="5202">
          <cell r="D5202" t="str">
            <v>Brookfield Renewable Energy Partners L.P.</v>
          </cell>
          <cell r="E5202" t="str">
            <v>Water</v>
          </cell>
          <cell r="G5202" t="str">
            <v>NA</v>
          </cell>
          <cell r="H5202" t="str">
            <v>Merchant Unregulated</v>
          </cell>
        </row>
        <row r="5203">
          <cell r="D5203" t="str">
            <v>Brookfield Asset Management Inc.</v>
          </cell>
          <cell r="E5203" t="str">
            <v>Water</v>
          </cell>
          <cell r="G5203" t="str">
            <v>NA</v>
          </cell>
          <cell r="H5203" t="str">
            <v>Merchant Unregulated</v>
          </cell>
        </row>
        <row r="5204">
          <cell r="D5204" t="str">
            <v>Vestamore</v>
          </cell>
          <cell r="E5204" t="str">
            <v>Water</v>
          </cell>
          <cell r="G5204" t="str">
            <v>NA</v>
          </cell>
          <cell r="H5204" t="str">
            <v>Merchant Unregulated</v>
          </cell>
        </row>
        <row r="5205">
          <cell r="D5205" t="str">
            <v>Golden Birch</v>
          </cell>
          <cell r="E5205" t="str">
            <v>Water</v>
          </cell>
          <cell r="G5205" t="str">
            <v>NA</v>
          </cell>
          <cell r="H5205" t="str">
            <v>Merchant Unregulated</v>
          </cell>
        </row>
        <row r="5206">
          <cell r="D5206" t="str">
            <v>Marlborough Hydro Corp</v>
          </cell>
          <cell r="E5206" t="str">
            <v>Water</v>
          </cell>
          <cell r="G5206" t="str">
            <v>NA</v>
          </cell>
          <cell r="H5206" t="str">
            <v>Merchant Unregulated</v>
          </cell>
        </row>
        <row r="5207">
          <cell r="D5207" t="str">
            <v>Gresham Village of</v>
          </cell>
          <cell r="E5207" t="str">
            <v>Water</v>
          </cell>
          <cell r="G5207" t="str">
            <v>NA</v>
          </cell>
          <cell r="H5207" t="str">
            <v>Regulated</v>
          </cell>
        </row>
        <row r="5208">
          <cell r="D5208" t="str">
            <v>Elon University</v>
          </cell>
          <cell r="E5208" t="str">
            <v>Solar</v>
          </cell>
          <cell r="G5208" t="str">
            <v>NA</v>
          </cell>
          <cell r="H5208" t="str">
            <v>Merchant Unregulated</v>
          </cell>
        </row>
        <row r="5209">
          <cell r="D5209" t="str">
            <v>Petra Engineering, PLLC</v>
          </cell>
          <cell r="E5209" t="str">
            <v>Solar</v>
          </cell>
          <cell r="G5209" t="str">
            <v>NA</v>
          </cell>
          <cell r="H5209" t="str">
            <v>Merchant Unregulated</v>
          </cell>
        </row>
        <row r="5210">
          <cell r="D5210" t="str">
            <v>LS Power Group</v>
          </cell>
          <cell r="E5210" t="str">
            <v>Gas</v>
          </cell>
          <cell r="G5210">
            <v>163474</v>
          </cell>
          <cell r="H5210" t="str">
            <v>Merchant Unregulated</v>
          </cell>
        </row>
        <row r="5211">
          <cell r="D5211" t="str">
            <v>Lubbock Wind LLC</v>
          </cell>
          <cell r="E5211" t="str">
            <v>Wind</v>
          </cell>
          <cell r="G5211" t="str">
            <v>NA</v>
          </cell>
          <cell r="H5211" t="str">
            <v>Merchant Unregulated</v>
          </cell>
        </row>
        <row r="5212">
          <cell r="D5212" t="str">
            <v>Boise-Kuna Irrigation District</v>
          </cell>
          <cell r="E5212" t="str">
            <v>Water</v>
          </cell>
          <cell r="G5212">
            <v>394660</v>
          </cell>
          <cell r="H5212" t="str">
            <v>Merchant Unregulated</v>
          </cell>
        </row>
        <row r="5213">
          <cell r="D5213" t="str">
            <v>Robecca Walters</v>
          </cell>
          <cell r="E5213" t="str">
            <v>Wind</v>
          </cell>
          <cell r="G5213" t="str">
            <v>NA</v>
          </cell>
          <cell r="H5213" t="str">
            <v>Merchant Unregulated</v>
          </cell>
        </row>
        <row r="5214">
          <cell r="D5214" t="str">
            <v>Edison International</v>
          </cell>
          <cell r="E5214" t="str">
            <v>Wind</v>
          </cell>
          <cell r="G5214" t="str">
            <v>NA</v>
          </cell>
          <cell r="H5214" t="str">
            <v>Merchant Unregulated</v>
          </cell>
        </row>
        <row r="5215">
          <cell r="D5215" t="str">
            <v>DTE Energy Company</v>
          </cell>
          <cell r="E5215" t="str">
            <v>Water</v>
          </cell>
          <cell r="G5215">
            <v>899910</v>
          </cell>
          <cell r="H5215" t="str">
            <v>Regulated</v>
          </cell>
        </row>
        <row r="5216">
          <cell r="D5216" t="str">
            <v>CMS Energy Corporation</v>
          </cell>
          <cell r="E5216" t="str">
            <v>Water</v>
          </cell>
          <cell r="G5216">
            <v>936640</v>
          </cell>
          <cell r="H5216" t="str">
            <v>Regulated</v>
          </cell>
        </row>
        <row r="5217">
          <cell r="D5217" t="str">
            <v>NewPage Holdings Inc.</v>
          </cell>
          <cell r="E5217" t="str">
            <v>Coal</v>
          </cell>
          <cell r="G5217">
            <v>9174</v>
          </cell>
          <cell r="H5217" t="str">
            <v>Merchant Unregulated</v>
          </cell>
        </row>
        <row r="5218">
          <cell r="D5218" t="str">
            <v>UNS Energy Corporation</v>
          </cell>
          <cell r="E5218" t="str">
            <v>Gas</v>
          </cell>
          <cell r="G5218">
            <v>603553</v>
          </cell>
          <cell r="H5218" t="str">
            <v>Regulated</v>
          </cell>
        </row>
        <row r="5219">
          <cell r="D5219" t="str">
            <v>PNM Resources, Inc.</v>
          </cell>
          <cell r="E5219" t="str">
            <v>Gas</v>
          </cell>
          <cell r="G5219">
            <v>603553</v>
          </cell>
          <cell r="H5219" t="str">
            <v>Regulated</v>
          </cell>
        </row>
        <row r="5220">
          <cell r="D5220" t="str">
            <v>Freeport-McMoRan Copper &amp; Gold Inc.</v>
          </cell>
          <cell r="E5220" t="str">
            <v>Gas</v>
          </cell>
          <cell r="G5220">
            <v>603734</v>
          </cell>
          <cell r="H5220" t="str">
            <v>Regulated</v>
          </cell>
        </row>
        <row r="5221">
          <cell r="D5221" t="str">
            <v>Edison International</v>
          </cell>
          <cell r="E5221" t="str">
            <v>Water</v>
          </cell>
          <cell r="G5221">
            <v>2230</v>
          </cell>
          <cell r="H5221" t="str">
            <v>Regulated</v>
          </cell>
        </row>
        <row r="5222">
          <cell r="D5222" t="str">
            <v>FirstEnergy Corp.</v>
          </cell>
          <cell r="E5222" t="str">
            <v>Water</v>
          </cell>
          <cell r="G5222" t="str">
            <v>NA</v>
          </cell>
          <cell r="H5222" t="str">
            <v>Merchant Unregulated</v>
          </cell>
        </row>
        <row r="5223">
          <cell r="D5223" t="str">
            <v>Luther College Ventures, Inc.</v>
          </cell>
          <cell r="E5223" t="str">
            <v>Wind</v>
          </cell>
          <cell r="G5223" t="str">
            <v>NA</v>
          </cell>
          <cell r="H5223" t="str">
            <v>Merchant Unregulated</v>
          </cell>
        </row>
        <row r="5224">
          <cell r="D5224" t="str">
            <v>Lutheran Medical Center</v>
          </cell>
          <cell r="E5224" t="str">
            <v>Gas</v>
          </cell>
          <cell r="G5224" t="str">
            <v>NA</v>
          </cell>
          <cell r="H5224" t="str">
            <v>Merchant Unregulated</v>
          </cell>
        </row>
        <row r="5225">
          <cell r="D5225" t="str">
            <v>Luverne City of MN</v>
          </cell>
          <cell r="E5225" t="str">
            <v>Oil</v>
          </cell>
          <cell r="G5225" t="str">
            <v>NA</v>
          </cell>
          <cell r="H5225" t="str">
            <v>Regulated</v>
          </cell>
        </row>
        <row r="5226">
          <cell r="D5226" t="str">
            <v>Otter Tail Corporation</v>
          </cell>
          <cell r="E5226" t="str">
            <v>Wind</v>
          </cell>
          <cell r="G5226">
            <v>175014</v>
          </cell>
          <cell r="H5226" t="str">
            <v>Regulated</v>
          </cell>
        </row>
        <row r="5227">
          <cell r="D5227" t="str">
            <v>PPL Corporation</v>
          </cell>
          <cell r="E5227" t="str">
            <v>Biomass</v>
          </cell>
          <cell r="G5227" t="str">
            <v>NA</v>
          </cell>
          <cell r="H5227" t="str">
            <v>Merchant Unregulated</v>
          </cell>
        </row>
        <row r="5228">
          <cell r="D5228" t="str">
            <v>Ameresco Inc.</v>
          </cell>
          <cell r="E5228" t="str">
            <v>Gas</v>
          </cell>
          <cell r="G5228" t="str">
            <v>NA</v>
          </cell>
          <cell r="H5228" t="str">
            <v>Merchant Unregulated</v>
          </cell>
        </row>
        <row r="5229">
          <cell r="D5229" t="str">
            <v>Nebraska Public Power District</v>
          </cell>
          <cell r="E5229" t="str">
            <v>Oil</v>
          </cell>
          <cell r="G5229" t="str">
            <v>NA</v>
          </cell>
          <cell r="H5229" t="str">
            <v>Regulated</v>
          </cell>
        </row>
        <row r="5230">
          <cell r="D5230" t="str">
            <v>Omega Energy III LLC</v>
          </cell>
          <cell r="E5230" t="str">
            <v>Water</v>
          </cell>
          <cell r="G5230" t="str">
            <v>NA</v>
          </cell>
          <cell r="H5230" t="str">
            <v>Merchant Unregulated</v>
          </cell>
        </row>
        <row r="5231">
          <cell r="D5231" t="str">
            <v>Riverstone/Carlyle Renewable and Alternative Energy Fund II , L.P.</v>
          </cell>
          <cell r="E5231" t="str">
            <v>Biomass</v>
          </cell>
          <cell r="G5231" t="str">
            <v>NA</v>
          </cell>
          <cell r="H5231" t="str">
            <v>Merchant Unregulated</v>
          </cell>
        </row>
        <row r="5232">
          <cell r="D5232" t="str">
            <v>ReEnergy Holdings LLC</v>
          </cell>
          <cell r="E5232" t="str">
            <v>Biomass</v>
          </cell>
          <cell r="G5232" t="str">
            <v>NA</v>
          </cell>
          <cell r="H5232" t="str">
            <v>Merchant Unregulated</v>
          </cell>
        </row>
        <row r="5233">
          <cell r="D5233" t="str">
            <v>Burrows Paper Corporation</v>
          </cell>
          <cell r="E5233" t="str">
            <v>Water</v>
          </cell>
          <cell r="G5233" t="str">
            <v>NA</v>
          </cell>
          <cell r="H5233" t="str">
            <v>Merchant Unregulated</v>
          </cell>
        </row>
        <row r="5234">
          <cell r="D5234" t="str">
            <v>Omega Energy III LLC</v>
          </cell>
          <cell r="E5234" t="str">
            <v>Water</v>
          </cell>
          <cell r="G5234" t="str">
            <v>NA</v>
          </cell>
          <cell r="H5234" t="str">
            <v>Merchant Unregulated</v>
          </cell>
        </row>
        <row r="5235">
          <cell r="D5235" t="str">
            <v>Omega Energy III LLC</v>
          </cell>
          <cell r="E5235" t="str">
            <v>Water</v>
          </cell>
          <cell r="G5235" t="str">
            <v>NA</v>
          </cell>
          <cell r="H5235" t="str">
            <v>Merchant Unregulated</v>
          </cell>
        </row>
        <row r="5236">
          <cell r="D5236" t="str">
            <v>Edison International</v>
          </cell>
          <cell r="E5236" t="str">
            <v>Water</v>
          </cell>
          <cell r="G5236">
            <v>2665</v>
          </cell>
          <cell r="H5236" t="str">
            <v>Regulated</v>
          </cell>
        </row>
        <row r="5237">
          <cell r="D5237" t="str">
            <v>M &amp; M Mars Inc</v>
          </cell>
          <cell r="E5237" t="str">
            <v>Gas</v>
          </cell>
          <cell r="G5237" t="str">
            <v>NA</v>
          </cell>
          <cell r="H5237" t="str">
            <v>Merchant Unregulated</v>
          </cell>
        </row>
        <row r="5238">
          <cell r="D5238" t="str">
            <v>M &amp; M Mars Inc</v>
          </cell>
          <cell r="E5238" t="str">
            <v>Gas</v>
          </cell>
          <cell r="G5238" t="str">
            <v>NA</v>
          </cell>
          <cell r="H5238" t="str">
            <v>Merchant Unregulated</v>
          </cell>
        </row>
        <row r="5239">
          <cell r="D5239" t="str">
            <v>Massachusetts Bay Transportation Authority</v>
          </cell>
          <cell r="E5239" t="str">
            <v>Oil</v>
          </cell>
          <cell r="G5239" t="str">
            <v>NA</v>
          </cell>
          <cell r="H5239" t="str">
            <v>Regulated</v>
          </cell>
        </row>
        <row r="5240">
          <cell r="D5240" t="str">
            <v>M A Patout &amp; Sons Ltd</v>
          </cell>
          <cell r="E5240" t="str">
            <v>Biomass</v>
          </cell>
          <cell r="G5240" t="str">
            <v>NA</v>
          </cell>
          <cell r="H5240" t="str">
            <v>Merchant Unregulated</v>
          </cell>
        </row>
        <row r="5241">
          <cell r="D5241" t="str">
            <v>M C Dixon Lumber Co Inc</v>
          </cell>
          <cell r="E5241" t="str">
            <v>Biomass</v>
          </cell>
          <cell r="G5241" t="str">
            <v>NA</v>
          </cell>
          <cell r="H5241" t="str">
            <v>Merchant Unregulated</v>
          </cell>
        </row>
        <row r="5242">
          <cell r="D5242" t="str">
            <v>ALLETE, Inc.</v>
          </cell>
          <cell r="E5242" t="str">
            <v>Biomass</v>
          </cell>
          <cell r="G5242">
            <v>19972</v>
          </cell>
          <cell r="H5242" t="str">
            <v>Regulated</v>
          </cell>
        </row>
        <row r="5243">
          <cell r="D5243" t="str">
            <v>Alliant Energy Corporation</v>
          </cell>
          <cell r="E5243" t="str">
            <v>Coal</v>
          </cell>
          <cell r="G5243">
            <v>531356</v>
          </cell>
          <cell r="H5243" t="str">
            <v>Regulated</v>
          </cell>
        </row>
        <row r="5244">
          <cell r="D5244" t="str">
            <v>Hawaiian Electric Industries, Inc.</v>
          </cell>
          <cell r="E5244" t="str">
            <v>Oil</v>
          </cell>
          <cell r="G5244">
            <v>625662</v>
          </cell>
          <cell r="H5244" t="str">
            <v>Regulated</v>
          </cell>
        </row>
        <row r="5245">
          <cell r="D5245" t="str">
            <v>Hawaiian Electric Industries, Inc.</v>
          </cell>
          <cell r="E5245" t="str">
            <v>Oil</v>
          </cell>
          <cell r="G5245">
            <v>150671</v>
          </cell>
          <cell r="H5245" t="str">
            <v>Regulated</v>
          </cell>
        </row>
        <row r="5246">
          <cell r="D5246" t="str">
            <v>Entergy Corporation</v>
          </cell>
          <cell r="E5246" t="str">
            <v>Gas</v>
          </cell>
          <cell r="G5246">
            <v>1534</v>
          </cell>
          <cell r="H5246" t="str">
            <v>Regulated</v>
          </cell>
        </row>
        <row r="5247">
          <cell r="D5247" t="str">
            <v>Islip Resource Recovery Agency</v>
          </cell>
          <cell r="E5247" t="str">
            <v>Biomass</v>
          </cell>
          <cell r="G5247" t="str">
            <v>NA</v>
          </cell>
          <cell r="H5247" t="str">
            <v>Merchant Unregulated</v>
          </cell>
        </row>
        <row r="5248">
          <cell r="D5248" t="str">
            <v>Hudson Clean Energy Partners LP</v>
          </cell>
          <cell r="E5248" t="str">
            <v>Wind</v>
          </cell>
          <cell r="G5248">
            <v>125783</v>
          </cell>
          <cell r="H5248" t="str">
            <v>Merchant Unregulated</v>
          </cell>
        </row>
        <row r="5249">
          <cell r="D5249" t="str">
            <v>Portland General Electric Company</v>
          </cell>
          <cell r="E5249" t="str">
            <v>Oil</v>
          </cell>
          <cell r="G5249">
            <v>6</v>
          </cell>
          <cell r="H5249" t="str">
            <v>Regulated</v>
          </cell>
        </row>
        <row r="5250">
          <cell r="D5250" t="str">
            <v>Brookfield Renewable Energy Partners L.P.</v>
          </cell>
          <cell r="E5250" t="str">
            <v>Water</v>
          </cell>
          <cell r="G5250" t="str">
            <v>NA</v>
          </cell>
          <cell r="H5250" t="str">
            <v>Merchant Unregulated</v>
          </cell>
        </row>
        <row r="5251">
          <cell r="D5251" t="str">
            <v>Brookfield Asset Management Inc.</v>
          </cell>
          <cell r="E5251" t="str">
            <v>Water</v>
          </cell>
          <cell r="G5251" t="str">
            <v>NA</v>
          </cell>
          <cell r="H5251" t="str">
            <v>Merchant Unregulated</v>
          </cell>
        </row>
        <row r="5252">
          <cell r="D5252" t="str">
            <v>Macon City of MO</v>
          </cell>
          <cell r="E5252" t="str">
            <v>Oil</v>
          </cell>
          <cell r="G5252" t="str">
            <v>NA</v>
          </cell>
          <cell r="H5252" t="str">
            <v>Regulated</v>
          </cell>
        </row>
        <row r="5253">
          <cell r="D5253" t="str">
            <v>Macon City of MO</v>
          </cell>
          <cell r="E5253" t="str">
            <v>Gas</v>
          </cell>
          <cell r="G5253" t="str">
            <v>NA</v>
          </cell>
          <cell r="H5253" t="str">
            <v>Regulated</v>
          </cell>
        </row>
        <row r="5254">
          <cell r="D5254" t="str">
            <v>Richland Community College, District 537</v>
          </cell>
          <cell r="E5254" t="str">
            <v>Wind</v>
          </cell>
          <cell r="G5254" t="str">
            <v>NA</v>
          </cell>
          <cell r="H5254" t="str">
            <v>Merchant Unregulated</v>
          </cell>
        </row>
        <row r="5255">
          <cell r="D5255" t="str">
            <v>SunEdison, Inc.</v>
          </cell>
          <cell r="E5255" t="str">
            <v>Solar</v>
          </cell>
          <cell r="G5255" t="str">
            <v>NA</v>
          </cell>
          <cell r="H5255" t="str">
            <v>Merchant Unregulated</v>
          </cell>
        </row>
        <row r="5256">
          <cell r="D5256" t="str">
            <v>Goldman Sachs Group, Inc.</v>
          </cell>
          <cell r="E5256" t="str">
            <v>Solar</v>
          </cell>
          <cell r="G5256" t="str">
            <v>NA</v>
          </cell>
          <cell r="H5256" t="str">
            <v>Merchant Unregulated</v>
          </cell>
        </row>
        <row r="5257">
          <cell r="D5257" t="str">
            <v>Macy's, Inc.</v>
          </cell>
          <cell r="E5257" t="str">
            <v>Solar</v>
          </cell>
          <cell r="G5257" t="str">
            <v>NA</v>
          </cell>
          <cell r="H5257" t="str">
            <v>Merchant Unregulated</v>
          </cell>
        </row>
        <row r="5258">
          <cell r="D5258" t="str">
            <v>FirstEnergy Corp.</v>
          </cell>
          <cell r="E5258" t="str">
            <v>Oil</v>
          </cell>
          <cell r="G5258" t="str">
            <v>NA</v>
          </cell>
          <cell r="H5258" t="str">
            <v>Merchant Unregulated</v>
          </cell>
        </row>
        <row r="5259">
          <cell r="D5259" t="str">
            <v>Xcel Energy Inc.</v>
          </cell>
          <cell r="E5259" t="str">
            <v>Gas</v>
          </cell>
          <cell r="G5259">
            <v>456112</v>
          </cell>
          <cell r="H5259" t="str">
            <v>Regulated</v>
          </cell>
        </row>
        <row r="5260">
          <cell r="D5260" t="str">
            <v>Xcel Energy Inc.</v>
          </cell>
          <cell r="E5260" t="str">
            <v>Gas</v>
          </cell>
          <cell r="G5260">
            <v>22913</v>
          </cell>
          <cell r="H5260" t="str">
            <v>Regulated</v>
          </cell>
        </row>
        <row r="5261">
          <cell r="D5261" t="str">
            <v>Madelia City of</v>
          </cell>
          <cell r="E5261" t="str">
            <v>Gas</v>
          </cell>
          <cell r="G5261" t="str">
            <v>NA</v>
          </cell>
          <cell r="H5261" t="str">
            <v>Regulated</v>
          </cell>
        </row>
        <row r="5262">
          <cell r="D5262" t="str">
            <v>Madera-Chowchilla Power Authority</v>
          </cell>
          <cell r="E5262" t="str">
            <v>Water</v>
          </cell>
          <cell r="G5262" t="str">
            <v>NA</v>
          </cell>
          <cell r="H5262" t="str">
            <v>Merchant Unregulated</v>
          </cell>
        </row>
        <row r="5263">
          <cell r="D5263" t="str">
            <v>Madera Power LLC</v>
          </cell>
          <cell r="E5263" t="str">
            <v>Biomass</v>
          </cell>
          <cell r="G5263" t="str">
            <v>NA</v>
          </cell>
          <cell r="H5263" t="str">
            <v>Merchant Unregulated</v>
          </cell>
        </row>
        <row r="5264">
          <cell r="D5264" t="str">
            <v>SunEdison, Inc.</v>
          </cell>
          <cell r="E5264" t="str">
            <v>Solar</v>
          </cell>
          <cell r="G5264" t="str">
            <v>NA</v>
          </cell>
          <cell r="H5264" t="str">
            <v>Merchant Unregulated</v>
          </cell>
        </row>
        <row r="5265">
          <cell r="D5265" t="str">
            <v>PPL Corporation</v>
          </cell>
          <cell r="E5265" t="str">
            <v>Water</v>
          </cell>
          <cell r="G5265" t="str">
            <v>NA</v>
          </cell>
          <cell r="H5265" t="str">
            <v>Merchant Unregulated</v>
          </cell>
        </row>
        <row r="5266">
          <cell r="D5266" t="str">
            <v>Waste Management, Inc.</v>
          </cell>
          <cell r="E5266" t="str">
            <v>Biomass</v>
          </cell>
          <cell r="G5266" t="str">
            <v>NA</v>
          </cell>
          <cell r="H5266" t="str">
            <v>Merchant Unregulated</v>
          </cell>
        </row>
        <row r="5267">
          <cell r="D5267" t="str">
            <v>Duke Energy Corporation</v>
          </cell>
          <cell r="E5267" t="str">
            <v>Gas</v>
          </cell>
          <cell r="G5267">
            <v>202830</v>
          </cell>
          <cell r="H5267" t="str">
            <v>Regulated</v>
          </cell>
        </row>
        <row r="5268">
          <cell r="D5268" t="str">
            <v>Nebraska Public Power District</v>
          </cell>
          <cell r="E5268" t="str">
            <v>Gas</v>
          </cell>
          <cell r="G5268" t="str">
            <v>NA</v>
          </cell>
          <cell r="H5268" t="str">
            <v>Regulated</v>
          </cell>
        </row>
        <row r="5269">
          <cell r="D5269" t="str">
            <v>Madison City of SD</v>
          </cell>
          <cell r="E5269" t="str">
            <v>Oil</v>
          </cell>
          <cell r="G5269" t="str">
            <v>NA</v>
          </cell>
          <cell r="H5269" t="str">
            <v>Regulated</v>
          </cell>
        </row>
        <row r="5270">
          <cell r="D5270" t="str">
            <v>Madison City of NE</v>
          </cell>
          <cell r="E5270" t="str">
            <v>Oil</v>
          </cell>
          <cell r="G5270" t="str">
            <v>NA</v>
          </cell>
          <cell r="H5270" t="str">
            <v>Regulated</v>
          </cell>
        </row>
        <row r="5271">
          <cell r="D5271" t="str">
            <v>China Three Gorges Corporation</v>
          </cell>
          <cell r="E5271" t="str">
            <v>Wind</v>
          </cell>
          <cell r="G5271" t="str">
            <v>NA</v>
          </cell>
          <cell r="H5271" t="str">
            <v>Merchant Unregulated</v>
          </cell>
        </row>
        <row r="5272">
          <cell r="D5272" t="str">
            <v>EDP Renováveis</v>
          </cell>
          <cell r="E5272" t="str">
            <v>Wind</v>
          </cell>
          <cell r="G5272" t="str">
            <v>NA</v>
          </cell>
          <cell r="H5272" t="str">
            <v>Merchant Unregulated</v>
          </cell>
        </row>
        <row r="5273">
          <cell r="D5273" t="str">
            <v>EDP - Energias de Portugal SA</v>
          </cell>
          <cell r="E5273" t="str">
            <v>Wind</v>
          </cell>
          <cell r="G5273" t="str">
            <v>NA</v>
          </cell>
          <cell r="H5273" t="str">
            <v>Merchant Unregulated</v>
          </cell>
        </row>
        <row r="5274">
          <cell r="D5274" t="str">
            <v>PARPÚBLICA - Participações Públicas (SGPS), S.A.</v>
          </cell>
          <cell r="E5274" t="str">
            <v>Wind</v>
          </cell>
          <cell r="G5274" t="str">
            <v>NA</v>
          </cell>
          <cell r="H5274" t="str">
            <v>Merchant Unregulated</v>
          </cell>
        </row>
        <row r="5275">
          <cell r="D5275" t="str">
            <v>HidroCantábrico Energia S.A.</v>
          </cell>
          <cell r="E5275" t="str">
            <v>Wind</v>
          </cell>
          <cell r="G5275" t="str">
            <v>NA</v>
          </cell>
          <cell r="H5275" t="str">
            <v>Merchant Unregulated</v>
          </cell>
        </row>
        <row r="5276">
          <cell r="D5276" t="str">
            <v>Magic Reservoir Hydroelec Inc</v>
          </cell>
          <cell r="E5276" t="str">
            <v>Water</v>
          </cell>
          <cell r="G5276" t="str">
            <v>NA</v>
          </cell>
          <cell r="H5276" t="str">
            <v>Merchant Unregulated</v>
          </cell>
        </row>
        <row r="5277">
          <cell r="D5277" t="str">
            <v>Calpine Corporation</v>
          </cell>
          <cell r="E5277" t="str">
            <v>Gas</v>
          </cell>
          <cell r="G5277">
            <v>4143918</v>
          </cell>
          <cell r="H5277" t="str">
            <v>Merchant Unregulated</v>
          </cell>
        </row>
        <row r="5278">
          <cell r="D5278" t="str">
            <v>E.ON SE</v>
          </cell>
          <cell r="E5278" t="str">
            <v>Wind</v>
          </cell>
          <cell r="G5278">
            <v>238570</v>
          </cell>
          <cell r="H5278" t="str">
            <v>Merchant Unregulated</v>
          </cell>
        </row>
        <row r="5279">
          <cell r="D5279" t="str">
            <v>Rio Tinto</v>
          </cell>
          <cell r="E5279" t="str">
            <v>Gas</v>
          </cell>
          <cell r="G5279">
            <v>34984</v>
          </cell>
          <cell r="H5279" t="str">
            <v>Merchant Unregulated</v>
          </cell>
        </row>
        <row r="5280">
          <cell r="D5280" t="str">
            <v>Tennessee Valley Authority</v>
          </cell>
          <cell r="E5280" t="str">
            <v>Gas</v>
          </cell>
          <cell r="G5280">
            <v>4579191</v>
          </cell>
          <cell r="H5280" t="str">
            <v>Merchant Unregulated</v>
          </cell>
        </row>
        <row r="5281">
          <cell r="D5281" t="str">
            <v>Southern California Public Power Authority</v>
          </cell>
          <cell r="E5281" t="str">
            <v>Gas</v>
          </cell>
          <cell r="G5281">
            <v>1418850</v>
          </cell>
          <cell r="H5281" t="str">
            <v>Regulated</v>
          </cell>
        </row>
        <row r="5282">
          <cell r="D5282" t="str">
            <v>SunE Solar Fund I, LLC</v>
          </cell>
          <cell r="E5282" t="str">
            <v>Solar</v>
          </cell>
          <cell r="G5282" t="str">
            <v>NA</v>
          </cell>
          <cell r="H5282" t="str">
            <v>Merchant Unregulated</v>
          </cell>
        </row>
        <row r="5283">
          <cell r="D5283" t="str">
            <v>Waste Management, Inc.</v>
          </cell>
          <cell r="E5283" t="str">
            <v>Biomass</v>
          </cell>
          <cell r="G5283" t="str">
            <v>NA</v>
          </cell>
          <cell r="H5283" t="str">
            <v>Merchant Unregulated</v>
          </cell>
        </row>
        <row r="5284">
          <cell r="D5284" t="str">
            <v>North Carolina Municipal Power Agency Number 1</v>
          </cell>
          <cell r="E5284" t="str">
            <v>Oil</v>
          </cell>
          <cell r="G5284" t="str">
            <v>NA</v>
          </cell>
          <cell r="H5284" t="str">
            <v>Regulated</v>
          </cell>
        </row>
        <row r="5285">
          <cell r="D5285" t="str">
            <v>North Carolina Municipal Power Agency Number 1</v>
          </cell>
          <cell r="E5285" t="str">
            <v>Oil</v>
          </cell>
          <cell r="G5285" t="str">
            <v>NA</v>
          </cell>
          <cell r="H5285" t="str">
            <v>Regulated</v>
          </cell>
        </row>
        <row r="5286">
          <cell r="D5286" t="str">
            <v>East Columbia Basin Irrigation</v>
          </cell>
          <cell r="E5286" t="str">
            <v>Water</v>
          </cell>
          <cell r="G5286" t="str">
            <v>NA</v>
          </cell>
          <cell r="H5286" t="str">
            <v>Merchant Unregulated</v>
          </cell>
        </row>
        <row r="5287">
          <cell r="D5287" t="str">
            <v>Quincy-Columbia Basin Irr Dist</v>
          </cell>
          <cell r="E5287" t="str">
            <v>Water</v>
          </cell>
          <cell r="G5287" t="str">
            <v>NA</v>
          </cell>
          <cell r="H5287" t="str">
            <v>Merchant Unregulated</v>
          </cell>
        </row>
        <row r="5288">
          <cell r="D5288" t="str">
            <v>South Columbia Basin Irrigation District</v>
          </cell>
          <cell r="E5288" t="str">
            <v>Water</v>
          </cell>
          <cell r="G5288" t="str">
            <v>NA</v>
          </cell>
          <cell r="H5288" t="str">
            <v>Merchant Unregulated</v>
          </cell>
        </row>
        <row r="5289">
          <cell r="D5289" t="str">
            <v>Sebewaing City of</v>
          </cell>
          <cell r="E5289" t="str">
            <v>Gas</v>
          </cell>
          <cell r="G5289" t="str">
            <v>NA</v>
          </cell>
          <cell r="H5289" t="str">
            <v>Regulated</v>
          </cell>
        </row>
        <row r="5290">
          <cell r="D5290" t="str">
            <v>Biddeford City of</v>
          </cell>
          <cell r="E5290" t="str">
            <v>Biomass</v>
          </cell>
          <cell r="G5290" t="str">
            <v>NA</v>
          </cell>
          <cell r="H5290" t="str">
            <v>Merchant Unregulated</v>
          </cell>
        </row>
        <row r="5291">
          <cell r="D5291" t="str">
            <v>Dynegy Inc.</v>
          </cell>
          <cell r="E5291" t="str">
            <v>Gas</v>
          </cell>
          <cell r="G5291">
            <v>1243500</v>
          </cell>
          <cell r="H5291" t="str">
            <v>Merchant Unregulated</v>
          </cell>
        </row>
        <row r="5292">
          <cell r="D5292" t="str">
            <v>MetLife Capital Credit L. P.</v>
          </cell>
          <cell r="E5292" t="str">
            <v>Wind</v>
          </cell>
          <cell r="G5292" t="str">
            <v>NA</v>
          </cell>
          <cell r="H5292" t="str">
            <v>Merchant Unregulated</v>
          </cell>
        </row>
        <row r="5293">
          <cell r="D5293" t="str">
            <v>Mountain Air Resources LLC</v>
          </cell>
          <cell r="E5293" t="str">
            <v>Wind</v>
          </cell>
          <cell r="G5293" t="str">
            <v>NA</v>
          </cell>
          <cell r="H5293" t="str">
            <v>Merchant Unregulated</v>
          </cell>
        </row>
        <row r="5294">
          <cell r="D5294" t="str">
            <v>NextEra Energy, Inc.</v>
          </cell>
          <cell r="E5294" t="str">
            <v>Wind</v>
          </cell>
          <cell r="G5294">
            <v>327080</v>
          </cell>
          <cell r="H5294" t="str">
            <v>Merchant Unregulated</v>
          </cell>
        </row>
        <row r="5295">
          <cell r="D5295" t="str">
            <v>Brookfield Renewable Energy Partners L.P.</v>
          </cell>
          <cell r="E5295" t="str">
            <v>Water</v>
          </cell>
          <cell r="G5295" t="str">
            <v>NA</v>
          </cell>
          <cell r="H5295" t="str">
            <v>Merchant Unregulated</v>
          </cell>
        </row>
        <row r="5296">
          <cell r="D5296" t="str">
            <v>Exelon Corporation</v>
          </cell>
          <cell r="E5296" t="str">
            <v>Water</v>
          </cell>
          <cell r="G5296" t="str">
            <v>NA</v>
          </cell>
          <cell r="H5296" t="str">
            <v>Merchant Unregulated</v>
          </cell>
        </row>
        <row r="5297">
          <cell r="D5297" t="str">
            <v>Brookfield Asset Management Inc.</v>
          </cell>
          <cell r="E5297" t="str">
            <v>Water</v>
          </cell>
          <cell r="G5297" t="str">
            <v>NA</v>
          </cell>
          <cell r="H5297" t="str">
            <v>Merchant Unregulated</v>
          </cell>
        </row>
        <row r="5298">
          <cell r="D5298" t="str">
            <v>Beowulf (California) LLC</v>
          </cell>
          <cell r="E5298" t="str">
            <v>Gas</v>
          </cell>
          <cell r="G5298" t="str">
            <v>NA</v>
          </cell>
          <cell r="H5298" t="str">
            <v>Merchant Unregulated</v>
          </cell>
        </row>
        <row r="5299">
          <cell r="D5299" t="str">
            <v>Natural Gas Partners, LLC</v>
          </cell>
          <cell r="E5299" t="str">
            <v>Gas</v>
          </cell>
          <cell r="G5299" t="str">
            <v>NA</v>
          </cell>
          <cell r="H5299" t="str">
            <v>Merchant Unregulated</v>
          </cell>
        </row>
        <row r="5300">
          <cell r="D5300" t="str">
            <v>Malden City of</v>
          </cell>
          <cell r="E5300" t="str">
            <v>Oil</v>
          </cell>
          <cell r="G5300" t="str">
            <v>NA</v>
          </cell>
          <cell r="H5300" t="str">
            <v>Regulated</v>
          </cell>
        </row>
        <row r="5301">
          <cell r="D5301" t="str">
            <v>TCW GRS Holdings Company</v>
          </cell>
          <cell r="E5301" t="str">
            <v>Biomass</v>
          </cell>
          <cell r="G5301" t="str">
            <v>NA</v>
          </cell>
          <cell r="H5301" t="str">
            <v>Merchant Unregulated</v>
          </cell>
        </row>
        <row r="5302">
          <cell r="D5302" t="str">
            <v>DCT Holdings LLC</v>
          </cell>
          <cell r="E5302" t="str">
            <v>Biomass</v>
          </cell>
          <cell r="G5302" t="str">
            <v>NA</v>
          </cell>
          <cell r="H5302" t="str">
            <v>Merchant Unregulated</v>
          </cell>
        </row>
        <row r="5303">
          <cell r="D5303" t="str">
            <v>Fortistar LLC</v>
          </cell>
          <cell r="E5303" t="str">
            <v>Biomass</v>
          </cell>
          <cell r="G5303" t="str">
            <v>NA</v>
          </cell>
          <cell r="H5303" t="str">
            <v>Merchant Unregulated</v>
          </cell>
        </row>
        <row r="5304">
          <cell r="D5304" t="str">
            <v>Republic Services Inc.</v>
          </cell>
          <cell r="E5304" t="str">
            <v>Biomass</v>
          </cell>
          <cell r="G5304" t="str">
            <v>NA</v>
          </cell>
          <cell r="H5304" t="str">
            <v>Merchant Unregulated</v>
          </cell>
        </row>
        <row r="5305">
          <cell r="D5305" t="str">
            <v>Waste Management, Inc.</v>
          </cell>
          <cell r="E5305" t="str">
            <v>Biomass</v>
          </cell>
          <cell r="G5305" t="str">
            <v>NA</v>
          </cell>
          <cell r="H5305" t="str">
            <v>Merchant Unregulated</v>
          </cell>
        </row>
        <row r="5306">
          <cell r="D5306" t="str">
            <v>Ormat Industries Ltd.</v>
          </cell>
          <cell r="E5306" t="str">
            <v>Geothermal</v>
          </cell>
          <cell r="G5306" t="str">
            <v>NA</v>
          </cell>
          <cell r="H5306" t="str">
            <v>Merchant Unregulated</v>
          </cell>
        </row>
        <row r="5307">
          <cell r="D5307" t="str">
            <v>Ormat Technologies, Inc.</v>
          </cell>
          <cell r="E5307" t="str">
            <v>Geothermal</v>
          </cell>
          <cell r="G5307" t="str">
            <v>NA</v>
          </cell>
          <cell r="H5307" t="str">
            <v>Merchant Unregulated</v>
          </cell>
        </row>
        <row r="5308">
          <cell r="D5308" t="str">
            <v>JPMorgan Chase &amp; Co.</v>
          </cell>
          <cell r="E5308" t="str">
            <v>Geothermal</v>
          </cell>
          <cell r="G5308" t="str">
            <v>NA</v>
          </cell>
          <cell r="H5308" t="str">
            <v>Merchant Unregulated</v>
          </cell>
        </row>
        <row r="5309">
          <cell r="D5309" t="str">
            <v>Ormat Industries Ltd.</v>
          </cell>
          <cell r="E5309" t="str">
            <v>Geothermal</v>
          </cell>
          <cell r="G5309" t="str">
            <v>NA</v>
          </cell>
          <cell r="H5309" t="str">
            <v>Merchant Unregulated</v>
          </cell>
        </row>
        <row r="5310">
          <cell r="D5310" t="str">
            <v>Ormat Technologies, Inc.</v>
          </cell>
          <cell r="E5310" t="str">
            <v>Geothermal</v>
          </cell>
          <cell r="G5310" t="str">
            <v>NA</v>
          </cell>
          <cell r="H5310" t="str">
            <v>Merchant Unregulated</v>
          </cell>
        </row>
        <row r="5311">
          <cell r="D5311" t="str">
            <v>JPMorgan Chase &amp; Co.</v>
          </cell>
          <cell r="E5311" t="str">
            <v>Geothermal</v>
          </cell>
          <cell r="G5311" t="str">
            <v>NA</v>
          </cell>
          <cell r="H5311" t="str">
            <v>Merchant Unregulated</v>
          </cell>
        </row>
        <row r="5312">
          <cell r="D5312" t="str">
            <v>Edison International</v>
          </cell>
          <cell r="E5312" t="str">
            <v>Water</v>
          </cell>
          <cell r="G5312">
            <v>290953</v>
          </cell>
          <cell r="H5312" t="str">
            <v>Regulated</v>
          </cell>
        </row>
        <row r="5313">
          <cell r="D5313" t="str">
            <v>Edison International</v>
          </cell>
          <cell r="E5313" t="str">
            <v>Water</v>
          </cell>
          <cell r="G5313" t="str">
            <v>NA</v>
          </cell>
          <cell r="H5313" t="str">
            <v>Regulated</v>
          </cell>
        </row>
        <row r="5314">
          <cell r="D5314" t="str">
            <v>SunEdison, Inc.</v>
          </cell>
          <cell r="E5314" t="str">
            <v>Solar</v>
          </cell>
          <cell r="G5314" t="str">
            <v>NA</v>
          </cell>
          <cell r="H5314" t="str">
            <v>Merchant Unregulated</v>
          </cell>
        </row>
        <row r="5315">
          <cell r="D5315" t="str">
            <v>New Jersey Resources Corporation</v>
          </cell>
          <cell r="E5315" t="str">
            <v>Solar</v>
          </cell>
          <cell r="G5315" t="str">
            <v>NA</v>
          </cell>
          <cell r="H5315" t="str">
            <v>Merchant Unregulated</v>
          </cell>
        </row>
        <row r="5316">
          <cell r="D5316" t="str">
            <v>NextEra Energy, Inc.</v>
          </cell>
          <cell r="E5316" t="str">
            <v>Oil</v>
          </cell>
          <cell r="G5316">
            <v>1711385</v>
          </cell>
          <cell r="H5316" t="str">
            <v>Regulated</v>
          </cell>
        </row>
        <row r="5317">
          <cell r="D5317" t="str">
            <v>NextEra Energy, Inc.</v>
          </cell>
          <cell r="E5317" t="str">
            <v>Gas</v>
          </cell>
          <cell r="G5317">
            <v>6790091</v>
          </cell>
          <cell r="H5317" t="str">
            <v>Regulated</v>
          </cell>
        </row>
        <row r="5318">
          <cell r="D5318" t="str">
            <v>SunEdison, Inc.</v>
          </cell>
          <cell r="E5318" t="str">
            <v>Solar</v>
          </cell>
          <cell r="G5318" t="str">
            <v>NA</v>
          </cell>
          <cell r="H5318" t="str">
            <v>Merchant Unregulated</v>
          </cell>
        </row>
        <row r="5319">
          <cell r="D5319" t="str">
            <v>Dominion Resources, Inc.</v>
          </cell>
          <cell r="E5319" t="str">
            <v>Gas</v>
          </cell>
          <cell r="G5319">
            <v>2556001</v>
          </cell>
          <cell r="H5319" t="str">
            <v>Merchant Unregulated</v>
          </cell>
        </row>
        <row r="5320">
          <cell r="D5320" t="str">
            <v>Atlantic Power Corporation</v>
          </cell>
          <cell r="E5320" t="str">
            <v>Gas</v>
          </cell>
          <cell r="G5320">
            <v>177398</v>
          </cell>
          <cell r="H5320" t="str">
            <v>Merchant Unregulated</v>
          </cell>
        </row>
        <row r="5321">
          <cell r="D5321" t="str">
            <v>NRG Energy, Inc.</v>
          </cell>
          <cell r="E5321" t="str">
            <v>Gas</v>
          </cell>
          <cell r="G5321" t="str">
            <v>NA</v>
          </cell>
          <cell r="H5321" t="str">
            <v>Merchant Unregulated</v>
          </cell>
        </row>
        <row r="5322">
          <cell r="D5322" t="str">
            <v>NRG Energy, Inc.</v>
          </cell>
          <cell r="E5322" t="str">
            <v>Gas</v>
          </cell>
          <cell r="G5322">
            <v>305</v>
          </cell>
          <cell r="H5322" t="str">
            <v>Merchant Unregulated</v>
          </cell>
        </row>
        <row r="5323">
          <cell r="D5323" t="str">
            <v>BP plc</v>
          </cell>
          <cell r="E5323" t="str">
            <v>Other Nonrenewable</v>
          </cell>
          <cell r="G5323" t="str">
            <v>NA</v>
          </cell>
          <cell r="H5323" t="str">
            <v>Merchant Unregulated</v>
          </cell>
        </row>
        <row r="5324">
          <cell r="D5324" t="str">
            <v>Mangum City of</v>
          </cell>
          <cell r="E5324" t="str">
            <v>Gas</v>
          </cell>
          <cell r="G5324" t="str">
            <v>NA</v>
          </cell>
          <cell r="H5324" t="str">
            <v>Regulated</v>
          </cell>
        </row>
        <row r="5325">
          <cell r="D5325" t="str">
            <v>Cox Enterprises, Inc.</v>
          </cell>
          <cell r="E5325" t="str">
            <v>Solar</v>
          </cell>
          <cell r="G5325" t="str">
            <v>NA</v>
          </cell>
          <cell r="H5325" t="str">
            <v>Merchant Unregulated</v>
          </cell>
        </row>
        <row r="5326">
          <cell r="D5326" t="str">
            <v>BLU Leaf Energy, Inc.</v>
          </cell>
          <cell r="E5326" t="str">
            <v>Solar</v>
          </cell>
          <cell r="G5326" t="str">
            <v>NA</v>
          </cell>
          <cell r="H5326" t="str">
            <v>Merchant Unregulated</v>
          </cell>
        </row>
        <row r="5327">
          <cell r="D5327" t="str">
            <v>Cloverland Electric Cooperative</v>
          </cell>
          <cell r="E5327" t="str">
            <v>Oil</v>
          </cell>
          <cell r="G5327" t="str">
            <v>NA</v>
          </cell>
          <cell r="H5327" t="str">
            <v>Regulated</v>
          </cell>
        </row>
        <row r="5328">
          <cell r="D5328" t="str">
            <v>Colorado Springs Utilities</v>
          </cell>
          <cell r="E5328" t="str">
            <v>Water</v>
          </cell>
          <cell r="G5328" t="str">
            <v>NA</v>
          </cell>
          <cell r="H5328" t="str">
            <v>Regulated</v>
          </cell>
        </row>
        <row r="5329">
          <cell r="D5329" t="str">
            <v>Manitowoc Public Utilities</v>
          </cell>
          <cell r="E5329" t="str">
            <v>Coal</v>
          </cell>
          <cell r="G5329">
            <v>83522</v>
          </cell>
          <cell r="H5329" t="str">
            <v>Regulated</v>
          </cell>
        </row>
        <row r="5330">
          <cell r="D5330" t="str">
            <v>Manitowoc Public Utilities</v>
          </cell>
          <cell r="E5330" t="str">
            <v>Gas</v>
          </cell>
          <cell r="G5330">
            <v>110</v>
          </cell>
          <cell r="H5330" t="str">
            <v>Regulated</v>
          </cell>
        </row>
        <row r="5331">
          <cell r="D5331" t="str">
            <v>Archer-Daniels-Midland Company</v>
          </cell>
          <cell r="E5331" t="str">
            <v>Coal</v>
          </cell>
          <cell r="G5331" t="str">
            <v>NA</v>
          </cell>
          <cell r="H5331" t="str">
            <v>Merchant Unregulated</v>
          </cell>
        </row>
        <row r="5332">
          <cell r="D5332" t="str">
            <v>Calpine Corporation</v>
          </cell>
          <cell r="E5332" t="str">
            <v>Gas</v>
          </cell>
          <cell r="G5332">
            <v>488382</v>
          </cell>
          <cell r="H5332" t="str">
            <v>Merchant Unregulated</v>
          </cell>
        </row>
        <row r="5333">
          <cell r="D5333" t="str">
            <v>Manley Utility Co Inc</v>
          </cell>
          <cell r="E5333" t="str">
            <v>Oil</v>
          </cell>
          <cell r="G5333" t="str">
            <v>NA</v>
          </cell>
          <cell r="H5333" t="str">
            <v>Merchant Unregulated</v>
          </cell>
        </row>
        <row r="5334">
          <cell r="D5334" t="str">
            <v>Manning City of</v>
          </cell>
          <cell r="E5334" t="str">
            <v>Oil</v>
          </cell>
          <cell r="G5334" t="str">
            <v>NA</v>
          </cell>
          <cell r="H5334" t="str">
            <v>Regulated</v>
          </cell>
        </row>
        <row r="5335">
          <cell r="D5335" t="str">
            <v>South Jersey Industries, Inc.</v>
          </cell>
          <cell r="E5335" t="str">
            <v>Gas</v>
          </cell>
          <cell r="G5335" t="str">
            <v>NA</v>
          </cell>
          <cell r="H5335" t="str">
            <v>Merchant Unregulated</v>
          </cell>
        </row>
        <row r="5336">
          <cell r="D5336" t="str">
            <v>Manokotak City of</v>
          </cell>
          <cell r="E5336" t="str">
            <v>Oil</v>
          </cell>
          <cell r="G5336" t="str">
            <v>NA</v>
          </cell>
          <cell r="H5336" t="str">
            <v>Regulated</v>
          </cell>
        </row>
        <row r="5337">
          <cell r="D5337" t="str">
            <v>International Paper Company</v>
          </cell>
          <cell r="E5337" t="str">
            <v>Biomass</v>
          </cell>
          <cell r="G5337">
            <v>602473</v>
          </cell>
          <cell r="H5337" t="str">
            <v>Merchant Unregulated</v>
          </cell>
        </row>
        <row r="5338">
          <cell r="D5338" t="str">
            <v>International Paper Company</v>
          </cell>
          <cell r="E5338" t="str">
            <v>Gas</v>
          </cell>
          <cell r="G5338">
            <v>173642</v>
          </cell>
          <cell r="H5338" t="str">
            <v>Merchant Unregulated</v>
          </cell>
        </row>
        <row r="5339">
          <cell r="D5339" t="str">
            <v>SunEdison, Inc.</v>
          </cell>
          <cell r="E5339" t="str">
            <v>Solar</v>
          </cell>
          <cell r="G5339" t="str">
            <v>NA</v>
          </cell>
          <cell r="H5339" t="str">
            <v>Merchant Unregulated</v>
          </cell>
        </row>
        <row r="5340">
          <cell r="D5340" t="str">
            <v>SunEdison, Inc.</v>
          </cell>
          <cell r="E5340" t="str">
            <v>Solar</v>
          </cell>
          <cell r="G5340" t="str">
            <v>NA</v>
          </cell>
          <cell r="H5340" t="str">
            <v>Merchant Unregulated</v>
          </cell>
        </row>
        <row r="5341">
          <cell r="D5341" t="str">
            <v>Manti City of</v>
          </cell>
          <cell r="E5341" t="str">
            <v>Water</v>
          </cell>
          <cell r="G5341" t="str">
            <v>NA</v>
          </cell>
          <cell r="H5341" t="str">
            <v>Regulated</v>
          </cell>
        </row>
        <row r="5342">
          <cell r="D5342" t="str">
            <v>Manti City of</v>
          </cell>
          <cell r="E5342" t="str">
            <v>Water</v>
          </cell>
          <cell r="G5342" t="str">
            <v>NA</v>
          </cell>
          <cell r="H5342" t="str">
            <v>Regulated</v>
          </cell>
        </row>
        <row r="5343">
          <cell r="D5343" t="str">
            <v>SunEdison, Inc.</v>
          </cell>
          <cell r="E5343" t="str">
            <v>Solar</v>
          </cell>
          <cell r="G5343" t="str">
            <v>NA</v>
          </cell>
          <cell r="H5343" t="str">
            <v>Merchant Unregulated</v>
          </cell>
        </row>
        <row r="5344">
          <cell r="D5344" t="str">
            <v>Great River Energy</v>
          </cell>
          <cell r="E5344" t="str">
            <v>Oil</v>
          </cell>
          <cell r="G5344" t="str">
            <v>NA</v>
          </cell>
          <cell r="H5344" t="str">
            <v>Merchant Unregulated</v>
          </cell>
        </row>
        <row r="5345">
          <cell r="D5345" t="str">
            <v>EDP - Energias de Portugal SA</v>
          </cell>
          <cell r="E5345" t="str">
            <v>Wind</v>
          </cell>
          <cell r="G5345" t="str">
            <v>NA</v>
          </cell>
          <cell r="H5345" t="str">
            <v>Merchant Unregulated</v>
          </cell>
        </row>
        <row r="5346">
          <cell r="D5346" t="str">
            <v>PARPÚBLICA - Participações Públicas (SGPS), S.A.</v>
          </cell>
          <cell r="E5346" t="str">
            <v>Wind</v>
          </cell>
          <cell r="G5346" t="str">
            <v>NA</v>
          </cell>
          <cell r="H5346" t="str">
            <v>Merchant Unregulated</v>
          </cell>
        </row>
        <row r="5347">
          <cell r="D5347" t="str">
            <v>HidroCantábrico Energia S.A.</v>
          </cell>
          <cell r="E5347" t="str">
            <v>Wind</v>
          </cell>
          <cell r="G5347" t="str">
            <v>NA</v>
          </cell>
          <cell r="H5347" t="str">
            <v>Merchant Unregulated</v>
          </cell>
        </row>
        <row r="5348">
          <cell r="D5348" t="str">
            <v>China Three Gorges Corporation</v>
          </cell>
          <cell r="E5348" t="str">
            <v>Wind</v>
          </cell>
          <cell r="G5348" t="str">
            <v>NA</v>
          </cell>
          <cell r="H5348" t="str">
            <v>Merchant Unregulated</v>
          </cell>
        </row>
        <row r="5349">
          <cell r="D5349" t="str">
            <v>EDP Renováveis</v>
          </cell>
          <cell r="E5349" t="str">
            <v>Wind</v>
          </cell>
          <cell r="G5349" t="str">
            <v>NA</v>
          </cell>
          <cell r="H5349" t="str">
            <v>Merchant Unregulated</v>
          </cell>
        </row>
        <row r="5350">
          <cell r="D5350" t="str">
            <v>Iberdrola, S.A.</v>
          </cell>
          <cell r="E5350" t="str">
            <v>Wind</v>
          </cell>
          <cell r="G5350" t="str">
            <v>NA</v>
          </cell>
          <cell r="H5350" t="str">
            <v>Merchant Unregulated</v>
          </cell>
        </row>
        <row r="5351">
          <cell r="D5351" t="str">
            <v>Renewable World Energies, LLC</v>
          </cell>
          <cell r="E5351" t="str">
            <v>Water</v>
          </cell>
          <cell r="G5351" t="str">
            <v>NA</v>
          </cell>
          <cell r="H5351" t="str">
            <v>Merchant Unregulated</v>
          </cell>
        </row>
        <row r="5352">
          <cell r="D5352" t="str">
            <v>Maquoketa City of</v>
          </cell>
          <cell r="E5352" t="str">
            <v>Gas</v>
          </cell>
          <cell r="G5352" t="str">
            <v>NA</v>
          </cell>
          <cell r="H5352" t="str">
            <v>Regulated</v>
          </cell>
        </row>
        <row r="5353">
          <cell r="D5353" t="str">
            <v>Maquoketa City of</v>
          </cell>
          <cell r="E5353" t="str">
            <v>Oil</v>
          </cell>
          <cell r="G5353" t="str">
            <v>NA</v>
          </cell>
          <cell r="H5353" t="str">
            <v>Regulated</v>
          </cell>
        </row>
        <row r="5354">
          <cell r="D5354" t="str">
            <v>Florida Keys Electric Cooperative Association Inc.</v>
          </cell>
          <cell r="E5354" t="str">
            <v>Oil</v>
          </cell>
          <cell r="G5354" t="str">
            <v>NA</v>
          </cell>
          <cell r="H5354" t="str">
            <v>Merchant Unregulated</v>
          </cell>
        </row>
        <row r="5355">
          <cell r="D5355" t="str">
            <v>Marathon Electric Co</v>
          </cell>
          <cell r="E5355" t="str">
            <v>Oil</v>
          </cell>
          <cell r="G5355" t="str">
            <v>NA</v>
          </cell>
          <cell r="H5355" t="str">
            <v>Merchant Unregulated</v>
          </cell>
        </row>
        <row r="5356">
          <cell r="D5356" t="str">
            <v>Lower Colorado River Authority</v>
          </cell>
          <cell r="E5356" t="str">
            <v>Water</v>
          </cell>
          <cell r="G5356" t="str">
            <v>NA</v>
          </cell>
          <cell r="H5356" t="str">
            <v>Merchant Unregulated</v>
          </cell>
        </row>
        <row r="5357">
          <cell r="D5357" t="str">
            <v>EDP - Energias de Portugal SA</v>
          </cell>
          <cell r="E5357" t="str">
            <v>Wind</v>
          </cell>
          <cell r="G5357" t="str">
            <v>NA</v>
          </cell>
          <cell r="H5357" t="str">
            <v>Merchant Unregulated</v>
          </cell>
        </row>
        <row r="5358">
          <cell r="D5358" t="str">
            <v>PARPÚBLICA - Participações Públicas (SGPS), S.A.</v>
          </cell>
          <cell r="E5358" t="str">
            <v>Wind</v>
          </cell>
          <cell r="G5358" t="str">
            <v>NA</v>
          </cell>
          <cell r="H5358" t="str">
            <v>Merchant Unregulated</v>
          </cell>
        </row>
        <row r="5359">
          <cell r="D5359" t="str">
            <v>HidroCantábrico Energia S.A.</v>
          </cell>
          <cell r="E5359" t="str">
            <v>Wind</v>
          </cell>
          <cell r="G5359" t="str">
            <v>NA</v>
          </cell>
          <cell r="H5359" t="str">
            <v>Merchant Unregulated</v>
          </cell>
        </row>
        <row r="5360">
          <cell r="D5360" t="str">
            <v>China Three Gorges Corporation</v>
          </cell>
          <cell r="E5360" t="str">
            <v>Wind</v>
          </cell>
          <cell r="G5360" t="str">
            <v>NA</v>
          </cell>
          <cell r="H5360" t="str">
            <v>Merchant Unregulated</v>
          </cell>
        </row>
        <row r="5361">
          <cell r="D5361" t="str">
            <v>EDP Renováveis</v>
          </cell>
          <cell r="E5361" t="str">
            <v>Wind</v>
          </cell>
          <cell r="G5361" t="str">
            <v>NA</v>
          </cell>
          <cell r="H5361" t="str">
            <v>Merchant Unregulated</v>
          </cell>
        </row>
        <row r="5362">
          <cell r="D5362" t="str">
            <v>Acciona, S.A.</v>
          </cell>
          <cell r="E5362" t="str">
            <v>Wind</v>
          </cell>
          <cell r="G5362" t="str">
            <v>NA</v>
          </cell>
          <cell r="H5362" t="str">
            <v>Merchant Unregulated</v>
          </cell>
        </row>
        <row r="5363">
          <cell r="D5363" t="str">
            <v>AES Corporation</v>
          </cell>
          <cell r="E5363" t="str">
            <v>Wind</v>
          </cell>
          <cell r="G5363" t="str">
            <v>NA</v>
          </cell>
          <cell r="H5363" t="str">
            <v>Merchant Unregulated</v>
          </cell>
        </row>
        <row r="5364">
          <cell r="D5364" t="str">
            <v>Royal Dutch Shell plc</v>
          </cell>
          <cell r="E5364" t="str">
            <v>Gas</v>
          </cell>
          <cell r="G5364">
            <v>805783</v>
          </cell>
          <cell r="H5364" t="str">
            <v>Merchant Unregulated</v>
          </cell>
        </row>
        <row r="5365">
          <cell r="D5365" t="str">
            <v>Chevron Corporation</v>
          </cell>
          <cell r="E5365" t="str">
            <v>Gas</v>
          </cell>
          <cell r="G5365">
            <v>270030</v>
          </cell>
          <cell r="H5365" t="str">
            <v>Merchant Unregulated</v>
          </cell>
        </row>
        <row r="5366">
          <cell r="D5366" t="str">
            <v>NextEra Energy, Inc.</v>
          </cell>
          <cell r="E5366" t="str">
            <v>Gas</v>
          </cell>
          <cell r="G5366">
            <v>4603575</v>
          </cell>
          <cell r="H5366" t="str">
            <v>Merchant Unregulated</v>
          </cell>
        </row>
        <row r="5367">
          <cell r="D5367" t="str">
            <v>NextEra Energy, Inc.</v>
          </cell>
          <cell r="E5367" t="str">
            <v>Gas</v>
          </cell>
          <cell r="G5367" t="str">
            <v>NA</v>
          </cell>
          <cell r="H5367" t="str">
            <v>Merchant Unregulated</v>
          </cell>
        </row>
        <row r="5368">
          <cell r="D5368" t="str">
            <v>Berkshire Hathaway Inc.</v>
          </cell>
          <cell r="E5368" t="str">
            <v>Wind</v>
          </cell>
          <cell r="G5368">
            <v>481526</v>
          </cell>
          <cell r="H5368" t="str">
            <v>Regulated</v>
          </cell>
        </row>
        <row r="5369">
          <cell r="D5369" t="str">
            <v>MidAmerican Energy Holdings Company</v>
          </cell>
          <cell r="E5369" t="str">
            <v>Wind</v>
          </cell>
          <cell r="G5369">
            <v>54695</v>
          </cell>
          <cell r="H5369" t="str">
            <v>Regulated</v>
          </cell>
        </row>
        <row r="5370">
          <cell r="D5370" t="str">
            <v>Monterey Regional Waste Mgmt</v>
          </cell>
          <cell r="E5370" t="str">
            <v>Biomass</v>
          </cell>
          <cell r="G5370" t="str">
            <v>NA</v>
          </cell>
          <cell r="H5370" t="str">
            <v>Merchant Unregulated</v>
          </cell>
        </row>
        <row r="5371">
          <cell r="D5371" t="str">
            <v>South Jersey Industries, Inc.</v>
          </cell>
          <cell r="E5371" t="str">
            <v>Coal</v>
          </cell>
          <cell r="G5371" t="str">
            <v>NA</v>
          </cell>
          <cell r="H5371" t="str">
            <v>Merchant Unregulated</v>
          </cell>
        </row>
        <row r="5372">
          <cell r="D5372" t="str">
            <v>MGE Energy, Inc.</v>
          </cell>
          <cell r="E5372" t="str">
            <v>Gas</v>
          </cell>
          <cell r="G5372">
            <v>20192</v>
          </cell>
          <cell r="H5372" t="str">
            <v>Regulated</v>
          </cell>
        </row>
        <row r="5373">
          <cell r="D5373" t="str">
            <v>Southern Illinois Power Cooperative</v>
          </cell>
          <cell r="E5373" t="str">
            <v>Coal</v>
          </cell>
          <cell r="G5373">
            <v>1730069</v>
          </cell>
          <cell r="H5373" t="str">
            <v>Merchant Unregulated</v>
          </cell>
        </row>
        <row r="5374">
          <cell r="D5374" t="str">
            <v>Southern Illinois Power Cooperative</v>
          </cell>
          <cell r="E5374" t="str">
            <v>Gas</v>
          </cell>
          <cell r="G5374">
            <v>9452</v>
          </cell>
          <cell r="H5374" t="str">
            <v>Merchant Unregulated</v>
          </cell>
        </row>
        <row r="5375">
          <cell r="D5375" t="str">
            <v>Mitsubishi Corporation</v>
          </cell>
          <cell r="E5375" t="str">
            <v>Gas</v>
          </cell>
          <cell r="G5375" t="str">
            <v>NA</v>
          </cell>
          <cell r="H5375" t="str">
            <v>Merchant Unregulated</v>
          </cell>
        </row>
        <row r="5376">
          <cell r="D5376" t="str">
            <v>Grand River Dam Authority</v>
          </cell>
          <cell r="E5376" t="str">
            <v>Water</v>
          </cell>
          <cell r="G5376">
            <v>95618</v>
          </cell>
          <cell r="H5376" t="str">
            <v>Merchant Unregulated</v>
          </cell>
        </row>
        <row r="5377">
          <cell r="D5377" t="str">
            <v>Duke Energy Corporation</v>
          </cell>
          <cell r="E5377" t="str">
            <v>Water</v>
          </cell>
          <cell r="G5377">
            <v>371288</v>
          </cell>
          <cell r="H5377" t="str">
            <v>Regulated</v>
          </cell>
        </row>
        <row r="5378">
          <cell r="D5378" t="str">
            <v>Domtar Corp.</v>
          </cell>
          <cell r="E5378" t="str">
            <v>Biomass</v>
          </cell>
          <cell r="G5378">
            <v>116308</v>
          </cell>
          <cell r="H5378" t="str">
            <v>Merchant Unregulated</v>
          </cell>
        </row>
        <row r="5379">
          <cell r="D5379" t="str">
            <v>American Electric Power Company, Inc.</v>
          </cell>
          <cell r="E5379" t="str">
            <v>Water</v>
          </cell>
          <cell r="G5379">
            <v>78995</v>
          </cell>
          <cell r="H5379" t="str">
            <v>Regulated</v>
          </cell>
        </row>
        <row r="5380">
          <cell r="D5380" t="str">
            <v>Aspen City of</v>
          </cell>
          <cell r="E5380" t="str">
            <v>Water</v>
          </cell>
          <cell r="G5380" t="str">
            <v>NA</v>
          </cell>
          <cell r="H5380" t="str">
            <v>Regulated</v>
          </cell>
        </row>
        <row r="5381">
          <cell r="D5381" t="str">
            <v>Marquette City of</v>
          </cell>
          <cell r="E5381" t="str">
            <v>Water</v>
          </cell>
          <cell r="G5381" t="str">
            <v>NA</v>
          </cell>
          <cell r="H5381" t="str">
            <v>Regulated</v>
          </cell>
        </row>
        <row r="5382">
          <cell r="D5382" t="str">
            <v>Marquette City of</v>
          </cell>
          <cell r="E5382" t="str">
            <v>Oil</v>
          </cell>
          <cell r="G5382" t="str">
            <v>NA</v>
          </cell>
          <cell r="H5382" t="str">
            <v>Regulated</v>
          </cell>
        </row>
        <row r="5383">
          <cell r="D5383" t="str">
            <v>First Wind Holdings Inc.</v>
          </cell>
          <cell r="E5383" t="str">
            <v>Wind</v>
          </cell>
          <cell r="G5383" t="str">
            <v>NA</v>
          </cell>
          <cell r="H5383" t="str">
            <v>Merchant Unregulated</v>
          </cell>
        </row>
        <row r="5384">
          <cell r="D5384" t="str">
            <v>Emera Incorporated</v>
          </cell>
          <cell r="E5384" t="str">
            <v>Wind</v>
          </cell>
          <cell r="G5384" t="str">
            <v>NA</v>
          </cell>
          <cell r="H5384" t="str">
            <v>Merchant Unregulated</v>
          </cell>
        </row>
        <row r="5385">
          <cell r="D5385" t="str">
            <v>NRG Yield, Inc.</v>
          </cell>
          <cell r="E5385" t="str">
            <v>Gas</v>
          </cell>
          <cell r="G5385" t="str">
            <v>NA</v>
          </cell>
          <cell r="H5385" t="str">
            <v>Merchant Unregulated</v>
          </cell>
        </row>
        <row r="5386">
          <cell r="D5386" t="str">
            <v>NRG Energy, Inc.</v>
          </cell>
          <cell r="E5386" t="str">
            <v>Gas</v>
          </cell>
          <cell r="G5386" t="str">
            <v>NA</v>
          </cell>
          <cell r="H5386" t="str">
            <v>Merchant Unregulated</v>
          </cell>
        </row>
        <row r="5387">
          <cell r="D5387" t="str">
            <v>Fortistar LLC</v>
          </cell>
          <cell r="E5387" t="str">
            <v>Biomass</v>
          </cell>
          <cell r="G5387" t="str">
            <v>NA</v>
          </cell>
          <cell r="H5387" t="str">
            <v>Merchant Unregulated</v>
          </cell>
        </row>
        <row r="5388">
          <cell r="D5388" t="str">
            <v>Old Dominion Electric Cooperative</v>
          </cell>
          <cell r="E5388" t="str">
            <v>Gas</v>
          </cell>
          <cell r="G5388">
            <v>115364</v>
          </cell>
          <cell r="H5388" t="str">
            <v>Merchant Unregulated</v>
          </cell>
        </row>
        <row r="5389">
          <cell r="D5389" t="str">
            <v>Marshfield City of</v>
          </cell>
          <cell r="E5389" t="str">
            <v>Gas</v>
          </cell>
          <cell r="G5389" t="str">
            <v>NA</v>
          </cell>
          <cell r="H5389" t="str">
            <v>Regulated</v>
          </cell>
        </row>
        <row r="5390">
          <cell r="D5390" t="str">
            <v>Marsh Valley Development Inc</v>
          </cell>
          <cell r="E5390" t="str">
            <v>Water</v>
          </cell>
          <cell r="G5390" t="str">
            <v>NA</v>
          </cell>
          <cell r="H5390" t="str">
            <v>Merchant Unregulated</v>
          </cell>
        </row>
        <row r="5391">
          <cell r="D5391" t="str">
            <v>Duke Energy Corporation</v>
          </cell>
          <cell r="E5391" t="str">
            <v>Coal</v>
          </cell>
          <cell r="G5391">
            <v>9614619</v>
          </cell>
          <cell r="H5391" t="str">
            <v>Regulated</v>
          </cell>
        </row>
        <row r="5392">
          <cell r="D5392" t="str">
            <v>Tennessee Valley Authority</v>
          </cell>
          <cell r="E5392" t="str">
            <v>Gas</v>
          </cell>
          <cell r="G5392">
            <v>133184</v>
          </cell>
          <cell r="H5392" t="str">
            <v>Merchant Unregulated</v>
          </cell>
        </row>
        <row r="5393">
          <cell r="D5393" t="str">
            <v>Lower Colorado River Authority</v>
          </cell>
          <cell r="E5393" t="str">
            <v>Water</v>
          </cell>
          <cell r="G5393">
            <v>20349</v>
          </cell>
          <cell r="H5393" t="str">
            <v>Merchant Unregulated</v>
          </cell>
        </row>
        <row r="5394">
          <cell r="D5394" t="str">
            <v>Duke Energy Corporation</v>
          </cell>
          <cell r="E5394" t="str">
            <v>Water</v>
          </cell>
          <cell r="G5394">
            <v>9980</v>
          </cell>
          <cell r="H5394" t="str">
            <v>Regulated</v>
          </cell>
        </row>
        <row r="5395">
          <cell r="D5395" t="str">
            <v>Norit Americas Incorporated</v>
          </cell>
          <cell r="E5395" t="str">
            <v>Coal</v>
          </cell>
          <cell r="G5395" t="str">
            <v>NA</v>
          </cell>
          <cell r="H5395" t="str">
            <v>Merchant Unregulated</v>
          </cell>
        </row>
        <row r="5396">
          <cell r="D5396" t="str">
            <v>Exelon Corporation</v>
          </cell>
          <cell r="E5396" t="str">
            <v>Wind</v>
          </cell>
          <cell r="G5396" t="str">
            <v>NA</v>
          </cell>
          <cell r="H5396" t="str">
            <v>Merchant Unregulated</v>
          </cell>
        </row>
        <row r="5397">
          <cell r="D5397" t="str">
            <v>Rahn Group, LLC</v>
          </cell>
          <cell r="E5397" t="str">
            <v>Wind</v>
          </cell>
          <cell r="G5397" t="str">
            <v>NA</v>
          </cell>
          <cell r="H5397" t="str">
            <v>Merchant Unregulated</v>
          </cell>
        </row>
        <row r="5398">
          <cell r="D5398" t="str">
            <v>Exelon Corporation</v>
          </cell>
          <cell r="E5398" t="str">
            <v>Wind</v>
          </cell>
          <cell r="G5398" t="str">
            <v>NA</v>
          </cell>
          <cell r="H5398" t="str">
            <v>Merchant Unregulated</v>
          </cell>
        </row>
        <row r="5399">
          <cell r="D5399" t="str">
            <v>Rahn Group, LLC</v>
          </cell>
          <cell r="E5399" t="str">
            <v>Wind</v>
          </cell>
          <cell r="G5399" t="str">
            <v>NA</v>
          </cell>
          <cell r="H5399" t="str">
            <v>Merchant Unregulated</v>
          </cell>
        </row>
        <row r="5400">
          <cell r="D5400" t="str">
            <v>Exelon Corporation</v>
          </cell>
          <cell r="E5400" t="str">
            <v>Wind</v>
          </cell>
          <cell r="G5400" t="str">
            <v>NA</v>
          </cell>
          <cell r="H5400" t="str">
            <v>Merchant Unregulated</v>
          </cell>
        </row>
        <row r="5401">
          <cell r="D5401" t="str">
            <v>Rahn Group, LLC</v>
          </cell>
          <cell r="E5401" t="str">
            <v>Wind</v>
          </cell>
          <cell r="G5401" t="str">
            <v>NA</v>
          </cell>
          <cell r="H5401" t="str">
            <v>Merchant Unregulated</v>
          </cell>
        </row>
        <row r="5402">
          <cell r="D5402" t="str">
            <v>Exelon Corporation</v>
          </cell>
          <cell r="E5402" t="str">
            <v>Wind</v>
          </cell>
          <cell r="G5402" t="str">
            <v>NA</v>
          </cell>
          <cell r="H5402" t="str">
            <v>Merchant Unregulated</v>
          </cell>
        </row>
        <row r="5403">
          <cell r="D5403" t="str">
            <v>Rahn Group, LLC</v>
          </cell>
          <cell r="E5403" t="str">
            <v>Wind</v>
          </cell>
          <cell r="G5403" t="str">
            <v>NA</v>
          </cell>
          <cell r="H5403" t="str">
            <v>Merchant Unregulated</v>
          </cell>
        </row>
        <row r="5404">
          <cell r="D5404" t="str">
            <v>Exelon Corporation</v>
          </cell>
          <cell r="E5404" t="str">
            <v>Wind</v>
          </cell>
          <cell r="G5404" t="str">
            <v>NA</v>
          </cell>
          <cell r="H5404" t="str">
            <v>Merchant Unregulated</v>
          </cell>
        </row>
        <row r="5405">
          <cell r="D5405" t="str">
            <v>Rahn Group, LLC</v>
          </cell>
          <cell r="E5405" t="str">
            <v>Wind</v>
          </cell>
          <cell r="G5405" t="str">
            <v>NA</v>
          </cell>
          <cell r="H5405" t="str">
            <v>Merchant Unregulated</v>
          </cell>
        </row>
        <row r="5406">
          <cell r="D5406" t="str">
            <v>Exelon Corporation</v>
          </cell>
          <cell r="E5406" t="str">
            <v>Wind</v>
          </cell>
          <cell r="G5406" t="str">
            <v>NA</v>
          </cell>
          <cell r="H5406" t="str">
            <v>Merchant Unregulated</v>
          </cell>
        </row>
        <row r="5407">
          <cell r="D5407" t="str">
            <v>Rahn Group, LLC</v>
          </cell>
          <cell r="E5407" t="str">
            <v>Wind</v>
          </cell>
          <cell r="G5407" t="str">
            <v>NA</v>
          </cell>
          <cell r="H5407" t="str">
            <v>Merchant Unregulated</v>
          </cell>
        </row>
        <row r="5408">
          <cell r="D5408" t="str">
            <v>Alaska Village Electric Cooperative, Inc.</v>
          </cell>
          <cell r="E5408" t="str">
            <v>Oil</v>
          </cell>
          <cell r="G5408" t="str">
            <v>NA</v>
          </cell>
          <cell r="H5408" t="str">
            <v>Merchant Unregulated</v>
          </cell>
        </row>
        <row r="5409">
          <cell r="D5409" t="str">
            <v>Marshall City of IL</v>
          </cell>
          <cell r="E5409" t="str">
            <v>Oil</v>
          </cell>
          <cell r="G5409" t="str">
            <v>NA</v>
          </cell>
          <cell r="H5409" t="str">
            <v>Regulated</v>
          </cell>
        </row>
        <row r="5410">
          <cell r="D5410" t="str">
            <v>Marshall City of MI</v>
          </cell>
          <cell r="E5410" t="str">
            <v>Gas</v>
          </cell>
          <cell r="G5410" t="str">
            <v>NA</v>
          </cell>
          <cell r="H5410" t="str">
            <v>Regulated</v>
          </cell>
        </row>
        <row r="5411">
          <cell r="D5411" t="str">
            <v>Marshall City of MI</v>
          </cell>
          <cell r="E5411" t="str">
            <v>Water</v>
          </cell>
          <cell r="G5411" t="str">
            <v>NA</v>
          </cell>
          <cell r="H5411" t="str">
            <v>Regulated</v>
          </cell>
        </row>
        <row r="5412">
          <cell r="D5412" t="str">
            <v>Marshall City of MN</v>
          </cell>
          <cell r="E5412" t="str">
            <v>Oil</v>
          </cell>
          <cell r="G5412" t="str">
            <v>NA</v>
          </cell>
          <cell r="H5412" t="str">
            <v>Regulated</v>
          </cell>
        </row>
        <row r="5413">
          <cell r="D5413" t="str">
            <v>Marshall City of MO</v>
          </cell>
          <cell r="E5413" t="str">
            <v>Coal</v>
          </cell>
          <cell r="G5413">
            <v>690</v>
          </cell>
          <cell r="H5413" t="str">
            <v>Regulated</v>
          </cell>
        </row>
        <row r="5414">
          <cell r="D5414" t="str">
            <v>Marshall City of MO</v>
          </cell>
          <cell r="E5414" t="str">
            <v>Gas</v>
          </cell>
          <cell r="G5414">
            <v>145</v>
          </cell>
          <cell r="H5414" t="str">
            <v>Regulated</v>
          </cell>
        </row>
        <row r="5415">
          <cell r="D5415" t="str">
            <v>Marshall City of MO</v>
          </cell>
          <cell r="E5415" t="str">
            <v>Gas</v>
          </cell>
          <cell r="G5415">
            <v>1037</v>
          </cell>
          <cell r="H5415" t="str">
            <v>Regulated</v>
          </cell>
        </row>
        <row r="5416">
          <cell r="D5416" t="str">
            <v>Hartz Mountain Industries, Inc.</v>
          </cell>
          <cell r="E5416" t="str">
            <v>Solar</v>
          </cell>
          <cell r="G5416" t="str">
            <v>NA</v>
          </cell>
          <cell r="H5416" t="str">
            <v>Merchant Unregulated</v>
          </cell>
        </row>
        <row r="5417">
          <cell r="D5417" t="str">
            <v>Alliant Energy Corporation</v>
          </cell>
          <cell r="E5417" t="str">
            <v>Oil</v>
          </cell>
          <cell r="G5417">
            <v>30069</v>
          </cell>
          <cell r="H5417" t="str">
            <v>Regulated</v>
          </cell>
        </row>
        <row r="5418">
          <cell r="D5418" t="str">
            <v>Gaz Métro Limited Partnership</v>
          </cell>
          <cell r="E5418" t="str">
            <v>Water</v>
          </cell>
          <cell r="G5418">
            <v>7108</v>
          </cell>
          <cell r="H5418" t="str">
            <v>Regulated</v>
          </cell>
        </row>
        <row r="5419">
          <cell r="D5419" t="str">
            <v>NextEra Energy, Inc.</v>
          </cell>
          <cell r="E5419" t="str">
            <v>Gas</v>
          </cell>
          <cell r="G5419">
            <v>12199564</v>
          </cell>
          <cell r="H5419" t="str">
            <v>Regulated</v>
          </cell>
        </row>
        <row r="5420">
          <cell r="D5420" t="str">
            <v>Southern Company</v>
          </cell>
          <cell r="E5420" t="str">
            <v>Water</v>
          </cell>
          <cell r="G5420">
            <v>175967</v>
          </cell>
          <cell r="H5420" t="str">
            <v>Regulated</v>
          </cell>
        </row>
        <row r="5421">
          <cell r="D5421" t="str">
            <v>Colorado Springs Utilities</v>
          </cell>
          <cell r="E5421" t="str">
            <v>Coal</v>
          </cell>
          <cell r="G5421">
            <v>1408737</v>
          </cell>
          <cell r="H5421" t="str">
            <v>Regulated</v>
          </cell>
        </row>
        <row r="5422">
          <cell r="D5422" t="str">
            <v>BLU Leaf Energy, Inc.</v>
          </cell>
          <cell r="E5422" t="str">
            <v>Solar</v>
          </cell>
          <cell r="G5422" t="str">
            <v>NA</v>
          </cell>
          <cell r="H5422" t="str">
            <v>Merchant Unregulated</v>
          </cell>
        </row>
        <row r="5423">
          <cell r="D5423" t="str">
            <v>Texas Energy Future Holdings LP</v>
          </cell>
          <cell r="E5423" t="str">
            <v>Coal</v>
          </cell>
          <cell r="G5423">
            <v>14755342</v>
          </cell>
          <cell r="H5423" t="str">
            <v>Merchant Unregulated</v>
          </cell>
        </row>
        <row r="5424">
          <cell r="D5424" t="str">
            <v>NextEra Energy, Inc.</v>
          </cell>
          <cell r="E5424" t="str">
            <v>Oil</v>
          </cell>
          <cell r="G5424">
            <v>2523032</v>
          </cell>
          <cell r="H5424" t="str">
            <v>Regulated</v>
          </cell>
        </row>
        <row r="5425">
          <cell r="D5425" t="str">
            <v>Rhodia Inc.</v>
          </cell>
          <cell r="E5425" t="str">
            <v>Gas</v>
          </cell>
          <cell r="G5425" t="str">
            <v>NA</v>
          </cell>
          <cell r="H5425" t="str">
            <v>Merchant Unregulated</v>
          </cell>
        </row>
        <row r="5426">
          <cell r="D5426" t="str">
            <v>PPL Corporation</v>
          </cell>
          <cell r="E5426" t="str">
            <v>Oil</v>
          </cell>
          <cell r="G5426">
            <v>1616708</v>
          </cell>
          <cell r="H5426" t="str">
            <v>Merchant Unregulated</v>
          </cell>
        </row>
        <row r="5427">
          <cell r="D5427" t="str">
            <v>PPL Corporation</v>
          </cell>
          <cell r="E5427" t="str">
            <v>Gas</v>
          </cell>
          <cell r="G5427">
            <v>11844</v>
          </cell>
          <cell r="H5427" t="str">
            <v>Merchant Unregulated</v>
          </cell>
        </row>
        <row r="5428">
          <cell r="D5428" t="str">
            <v>Duke Energy Corporation</v>
          </cell>
          <cell r="E5428" t="str">
            <v>Solar</v>
          </cell>
          <cell r="G5428" t="str">
            <v>NA</v>
          </cell>
          <cell r="H5428" t="str">
            <v>Merchant Unregulated</v>
          </cell>
        </row>
        <row r="5429">
          <cell r="D5429" t="str">
            <v>Martinsville City of</v>
          </cell>
          <cell r="E5429" t="str">
            <v>Water</v>
          </cell>
          <cell r="G5429" t="str">
            <v>NA</v>
          </cell>
          <cell r="H5429" t="str">
            <v>Regulated</v>
          </cell>
        </row>
        <row r="5430">
          <cell r="D5430" t="str">
            <v>Martinsville City of</v>
          </cell>
          <cell r="E5430" t="str">
            <v>Biomass</v>
          </cell>
          <cell r="G5430" t="str">
            <v>NA</v>
          </cell>
          <cell r="H5430" t="str">
            <v>Regulated</v>
          </cell>
        </row>
        <row r="5431">
          <cell r="D5431" t="str">
            <v>Exxon Mobil Corporation</v>
          </cell>
          <cell r="E5431" t="str">
            <v>Gas</v>
          </cell>
          <cell r="G5431" t="str">
            <v>NA</v>
          </cell>
          <cell r="H5431" t="str">
            <v>Merchant Unregulated</v>
          </cell>
        </row>
        <row r="5432">
          <cell r="D5432" t="str">
            <v>Greenlight Power Company</v>
          </cell>
          <cell r="E5432" t="str">
            <v>Solar</v>
          </cell>
          <cell r="G5432" t="str">
            <v>NA</v>
          </cell>
          <cell r="H5432" t="str">
            <v>Merchant Unregulated</v>
          </cell>
        </row>
        <row r="5433">
          <cell r="D5433" t="str">
            <v>Ameren Corporation</v>
          </cell>
          <cell r="E5433" t="str">
            <v>Biomass</v>
          </cell>
          <cell r="G5433">
            <v>37451</v>
          </cell>
          <cell r="H5433" t="str">
            <v>Regulated</v>
          </cell>
        </row>
        <row r="5434">
          <cell r="D5434" t="str">
            <v>First Solar, Inc.</v>
          </cell>
          <cell r="E5434" t="str">
            <v>Solar</v>
          </cell>
          <cell r="G5434" t="str">
            <v>NA</v>
          </cell>
          <cell r="H5434" t="str">
            <v>Merchant Unregulated</v>
          </cell>
        </row>
        <row r="5435">
          <cell r="D5435" t="str">
            <v>United States Government</v>
          </cell>
          <cell r="E5435" t="str">
            <v>Water</v>
          </cell>
          <cell r="G5435">
            <v>50019</v>
          </cell>
          <cell r="H5435" t="str">
            <v>Merchant Unregulated</v>
          </cell>
        </row>
        <row r="5436">
          <cell r="D5436" t="str">
            <v>Enel S.p.A.</v>
          </cell>
          <cell r="E5436" t="str">
            <v>Water</v>
          </cell>
          <cell r="G5436" t="str">
            <v>NA</v>
          </cell>
          <cell r="H5436" t="str">
            <v>Merchant Unregulated</v>
          </cell>
        </row>
        <row r="5437">
          <cell r="D5437" t="str">
            <v>Massachusetts Institute of Technology</v>
          </cell>
          <cell r="E5437" t="str">
            <v>Gas</v>
          </cell>
          <cell r="G5437">
            <v>132589</v>
          </cell>
          <cell r="H5437" t="str">
            <v>Merchant Unregulated</v>
          </cell>
        </row>
        <row r="5438">
          <cell r="D5438" t="str">
            <v>Alliance Energy Group LLC</v>
          </cell>
          <cell r="E5438" t="str">
            <v>Gas</v>
          </cell>
          <cell r="G5438" t="str">
            <v>NA</v>
          </cell>
          <cell r="H5438" t="str">
            <v>Merchant Unregulated</v>
          </cell>
        </row>
        <row r="5439">
          <cell r="D5439" t="str">
            <v>Alliance Energy Group LLC</v>
          </cell>
          <cell r="E5439" t="str">
            <v>Oil</v>
          </cell>
          <cell r="G5439" t="str">
            <v>NA</v>
          </cell>
          <cell r="H5439" t="str">
            <v>Merchant Unregulated</v>
          </cell>
        </row>
        <row r="5440">
          <cell r="D5440" t="str">
            <v>Masser Farms Realty Ltd</v>
          </cell>
          <cell r="E5440" t="str">
            <v>Solar</v>
          </cell>
          <cell r="G5440" t="str">
            <v>NA</v>
          </cell>
          <cell r="H5440" t="str">
            <v>Merchant Unregulated</v>
          </cell>
        </row>
        <row r="5441">
          <cell r="D5441" t="str">
            <v>Energy Capital Partners LLC</v>
          </cell>
          <cell r="E5441" t="str">
            <v>Gas</v>
          </cell>
          <cell r="G5441">
            <v>870195</v>
          </cell>
          <cell r="H5441" t="str">
            <v>Merchant Unregulated</v>
          </cell>
        </row>
        <row r="5442">
          <cell r="D5442" t="str">
            <v>Daniel Donnelly</v>
          </cell>
          <cell r="E5442" t="str">
            <v>Wind</v>
          </cell>
          <cell r="G5442" t="str">
            <v>NA</v>
          </cell>
          <cell r="H5442" t="str">
            <v>Merchant Unregulated</v>
          </cell>
        </row>
        <row r="5443">
          <cell r="D5443" t="str">
            <v>Catherine</v>
          </cell>
          <cell r="E5443" t="str">
            <v>Wind</v>
          </cell>
          <cell r="G5443" t="str">
            <v>NA</v>
          </cell>
          <cell r="H5443" t="str">
            <v>Merchant Unregulated</v>
          </cell>
        </row>
        <row r="5444">
          <cell r="D5444" t="str">
            <v>Matinicus Plantation Electric Company</v>
          </cell>
          <cell r="E5444" t="str">
            <v>Oil</v>
          </cell>
          <cell r="G5444" t="str">
            <v>NA</v>
          </cell>
          <cell r="H5444" t="str">
            <v>Regulated</v>
          </cell>
        </row>
        <row r="5445">
          <cell r="D5445" t="str">
            <v>Public Service Enterprise Group Incorporated</v>
          </cell>
          <cell r="E5445" t="str">
            <v>Solar</v>
          </cell>
          <cell r="G5445" t="str">
            <v>NA</v>
          </cell>
          <cell r="H5445" t="str">
            <v>Regulated</v>
          </cell>
        </row>
        <row r="5446">
          <cell r="D5446" t="str">
            <v>Electric City Wind Power Corporation</v>
          </cell>
          <cell r="E5446" t="str">
            <v>Wind</v>
          </cell>
          <cell r="G5446" t="str">
            <v>NA</v>
          </cell>
          <cell r="H5446" t="str">
            <v>Merchant Unregulated</v>
          </cell>
        </row>
        <row r="5447">
          <cell r="D5447" t="str">
            <v>Koch Industries, Inc.</v>
          </cell>
          <cell r="E5447" t="str">
            <v>Coal</v>
          </cell>
          <cell r="G5447" t="str">
            <v>NA</v>
          </cell>
          <cell r="H5447" t="str">
            <v>Merchant Unregulated</v>
          </cell>
        </row>
        <row r="5448">
          <cell r="D5448" t="str">
            <v>O2 Energies</v>
          </cell>
          <cell r="E5448" t="str">
            <v>Solar</v>
          </cell>
          <cell r="G5448" t="str">
            <v>NA</v>
          </cell>
          <cell r="H5448" t="str">
            <v>Merchant Unregulated</v>
          </cell>
        </row>
        <row r="5449">
          <cell r="D5449" t="str">
            <v>Tacoma Public Utilities</v>
          </cell>
          <cell r="E5449" t="str">
            <v>Water</v>
          </cell>
          <cell r="G5449" t="str">
            <v>NA</v>
          </cell>
          <cell r="H5449" t="str">
            <v>Regulated</v>
          </cell>
        </row>
        <row r="5450">
          <cell r="D5450" t="str">
            <v>Duke Energy Corporation</v>
          </cell>
          <cell r="E5450" t="str">
            <v>Coal</v>
          </cell>
          <cell r="G5450">
            <v>1616059</v>
          </cell>
          <cell r="H5450" t="str">
            <v>Regulated</v>
          </cell>
        </row>
        <row r="5451">
          <cell r="D5451" t="str">
            <v>North Carolina Eastern M P A</v>
          </cell>
          <cell r="E5451" t="str">
            <v>Coal</v>
          </cell>
          <cell r="G5451">
            <v>572264</v>
          </cell>
          <cell r="H5451" t="str">
            <v>Regulated</v>
          </cell>
        </row>
        <row r="5452">
          <cell r="D5452" t="str">
            <v>New Jersey Resources Corporation</v>
          </cell>
          <cell r="E5452" t="str">
            <v>Solar</v>
          </cell>
          <cell r="G5452" t="str">
            <v>NA</v>
          </cell>
          <cell r="H5452" t="str">
            <v>Merchant Unregulated</v>
          </cell>
        </row>
        <row r="5453">
          <cell r="D5453" t="str">
            <v>East Kentucky Power Cooperative Inc.</v>
          </cell>
          <cell r="E5453" t="str">
            <v>Biomass</v>
          </cell>
          <cell r="G5453" t="str">
            <v>NA</v>
          </cell>
          <cell r="H5453" t="str">
            <v>Merchant Unregulated</v>
          </cell>
        </row>
        <row r="5454">
          <cell r="D5454" t="str">
            <v>Invenergy LLC</v>
          </cell>
          <cell r="E5454" t="str">
            <v>Wind</v>
          </cell>
          <cell r="G5454">
            <v>585338</v>
          </cell>
          <cell r="H5454" t="str">
            <v>Merchant Unregulated</v>
          </cell>
        </row>
        <row r="5455">
          <cell r="D5455" t="str">
            <v>Manitoba Hydro</v>
          </cell>
          <cell r="E5455" t="str">
            <v>Water</v>
          </cell>
          <cell r="G5455" t="str">
            <v>NA</v>
          </cell>
          <cell r="H5455" t="str">
            <v>Foreign</v>
          </cell>
        </row>
        <row r="5456">
          <cell r="D5456" t="str">
            <v>City Utilities of Springfield</v>
          </cell>
          <cell r="E5456" t="str">
            <v>Gas</v>
          </cell>
          <cell r="G5456" t="str">
            <v>NA</v>
          </cell>
          <cell r="H5456" t="str">
            <v>Regulated</v>
          </cell>
        </row>
        <row r="5457">
          <cell r="D5457" t="str">
            <v>OGE Energy Corp.</v>
          </cell>
          <cell r="E5457" t="str">
            <v>Gas</v>
          </cell>
          <cell r="G5457">
            <v>2904917</v>
          </cell>
          <cell r="H5457" t="str">
            <v>Regulated</v>
          </cell>
        </row>
        <row r="5458">
          <cell r="D5458" t="str">
            <v>Oklahoma Municipal Power Authority</v>
          </cell>
          <cell r="E5458" t="str">
            <v>Gas</v>
          </cell>
          <cell r="G5458">
            <v>867699</v>
          </cell>
          <cell r="H5458" t="str">
            <v>Regulated</v>
          </cell>
        </row>
        <row r="5459">
          <cell r="D5459" t="str">
            <v>Sacramento Municipal Utility District</v>
          </cell>
          <cell r="E5459" t="str">
            <v>Gas</v>
          </cell>
          <cell r="G5459" t="str">
            <v>NA</v>
          </cell>
          <cell r="H5459" t="str">
            <v>Regulated</v>
          </cell>
        </row>
        <row r="5460">
          <cell r="D5460" t="str">
            <v>Integrys Energy Group, Inc.</v>
          </cell>
          <cell r="E5460" t="str">
            <v>Water</v>
          </cell>
          <cell r="G5460">
            <v>24713</v>
          </cell>
          <cell r="H5460" t="str">
            <v>Regulated</v>
          </cell>
        </row>
        <row r="5461">
          <cell r="D5461" t="str">
            <v>Modesto Irrigation District</v>
          </cell>
          <cell r="E5461" t="str">
            <v>Oil</v>
          </cell>
          <cell r="G5461">
            <v>3895</v>
          </cell>
          <cell r="H5461" t="str">
            <v>Merchant Unregulated</v>
          </cell>
        </row>
        <row r="5462">
          <cell r="D5462" t="str">
            <v>Nebraska Public Power District</v>
          </cell>
          <cell r="E5462" t="str">
            <v>Oil</v>
          </cell>
          <cell r="G5462">
            <v>117</v>
          </cell>
          <cell r="H5462" t="str">
            <v>Regulated</v>
          </cell>
        </row>
        <row r="5463">
          <cell r="D5463" t="str">
            <v>Nion McEvoy</v>
          </cell>
          <cell r="E5463" t="str">
            <v>Wind</v>
          </cell>
          <cell r="G5463" t="str">
            <v>NA</v>
          </cell>
          <cell r="H5463" t="str">
            <v>Merchant Unregulated</v>
          </cell>
        </row>
        <row r="5464">
          <cell r="D5464" t="str">
            <v>Berkshire Hathaway Inc.</v>
          </cell>
          <cell r="E5464" t="str">
            <v>Wind</v>
          </cell>
          <cell r="G5464">
            <v>85121</v>
          </cell>
          <cell r="H5464" t="str">
            <v>Regulated</v>
          </cell>
        </row>
        <row r="5465">
          <cell r="D5465" t="str">
            <v>MidAmerican Energy Holdings Company</v>
          </cell>
          <cell r="E5465" t="str">
            <v>Wind</v>
          </cell>
          <cell r="G5465">
            <v>9668</v>
          </cell>
          <cell r="H5465" t="str">
            <v>Regulated</v>
          </cell>
        </row>
        <row r="5466">
          <cell r="D5466" t="str">
            <v>Ormat Industries Ltd.</v>
          </cell>
          <cell r="E5466" t="str">
            <v>Geothermal</v>
          </cell>
          <cell r="G5466">
            <v>89081</v>
          </cell>
          <cell r="H5466" t="str">
            <v>Merchant Unregulated</v>
          </cell>
        </row>
        <row r="5467">
          <cell r="D5467" t="str">
            <v>Ormat Technologies, Inc.</v>
          </cell>
          <cell r="E5467" t="str">
            <v>Geothermal</v>
          </cell>
          <cell r="G5467">
            <v>69993</v>
          </cell>
          <cell r="H5467" t="str">
            <v>Merchant Unregulated</v>
          </cell>
        </row>
        <row r="5468">
          <cell r="D5468" t="str">
            <v>McGrath Light &amp; Power Co</v>
          </cell>
          <cell r="E5468" t="str">
            <v>Oil</v>
          </cell>
          <cell r="G5468" t="str">
            <v>NA</v>
          </cell>
          <cell r="H5468" t="str">
            <v>Merchant Unregulated</v>
          </cell>
        </row>
        <row r="5469">
          <cell r="D5469" t="str">
            <v>Edison International</v>
          </cell>
          <cell r="E5469" t="str">
            <v>Gas</v>
          </cell>
          <cell r="G5469" t="str">
            <v>NA</v>
          </cell>
          <cell r="H5469" t="str">
            <v>Regulated</v>
          </cell>
        </row>
        <row r="5470">
          <cell r="D5470" t="str">
            <v>New Jersey Resources Corporation</v>
          </cell>
          <cell r="E5470" t="str">
            <v>Solar</v>
          </cell>
          <cell r="G5470" t="str">
            <v>NA</v>
          </cell>
          <cell r="H5470" t="str">
            <v>Merchant Unregulated</v>
          </cell>
        </row>
        <row r="5471">
          <cell r="D5471" t="str">
            <v>McGregor City of</v>
          </cell>
          <cell r="E5471" t="str">
            <v>Oil</v>
          </cell>
          <cell r="G5471" t="str">
            <v>NA</v>
          </cell>
          <cell r="H5471" t="str">
            <v>Regulated</v>
          </cell>
        </row>
        <row r="5472">
          <cell r="D5472" t="str">
            <v>Duke Energy Corporation</v>
          </cell>
          <cell r="E5472" t="str">
            <v>Nuclear</v>
          </cell>
          <cell r="G5472">
            <v>17968152</v>
          </cell>
          <cell r="H5472" t="str">
            <v>Regulated</v>
          </cell>
        </row>
        <row r="5473">
          <cell r="D5473" t="str">
            <v>K Road Power Holdings, LLC</v>
          </cell>
          <cell r="E5473" t="str">
            <v>Solar</v>
          </cell>
          <cell r="G5473">
            <v>1908</v>
          </cell>
          <cell r="H5473" t="str">
            <v>Merchant Unregulated</v>
          </cell>
        </row>
        <row r="5474">
          <cell r="D5474" t="str">
            <v>TransCanada Corporation</v>
          </cell>
          <cell r="E5474" t="str">
            <v>Water</v>
          </cell>
          <cell r="G5474" t="str">
            <v>NA</v>
          </cell>
          <cell r="H5474" t="str">
            <v>Merchant Unregulated</v>
          </cell>
        </row>
        <row r="5475">
          <cell r="D5475" t="str">
            <v>Southern Company</v>
          </cell>
          <cell r="E5475" t="str">
            <v>Coal</v>
          </cell>
          <cell r="G5475">
            <v>-13408</v>
          </cell>
          <cell r="H5475" t="str">
            <v>Regulated</v>
          </cell>
        </row>
        <row r="5476">
          <cell r="D5476" t="str">
            <v>PowerSouth Energy Cooperative</v>
          </cell>
          <cell r="E5476" t="str">
            <v>Gas</v>
          </cell>
          <cell r="G5476">
            <v>0</v>
          </cell>
          <cell r="H5476" t="str">
            <v>Merchant Unregulated</v>
          </cell>
        </row>
        <row r="5477">
          <cell r="D5477" t="str">
            <v>PowerSouth Energy Cooperative</v>
          </cell>
          <cell r="E5477" t="str">
            <v>Gas</v>
          </cell>
          <cell r="G5477">
            <v>173919</v>
          </cell>
          <cell r="H5477" t="str">
            <v>Merchant Unregulated</v>
          </cell>
        </row>
        <row r="5478">
          <cell r="D5478" t="str">
            <v>Southern Company</v>
          </cell>
          <cell r="E5478" t="str">
            <v>Gas</v>
          </cell>
          <cell r="G5478">
            <v>7534021</v>
          </cell>
          <cell r="H5478" t="str">
            <v>Regulated</v>
          </cell>
        </row>
        <row r="5479">
          <cell r="D5479" t="str">
            <v>Southern Company</v>
          </cell>
          <cell r="E5479" t="str">
            <v>Gas</v>
          </cell>
          <cell r="G5479">
            <v>19941</v>
          </cell>
          <cell r="H5479" t="str">
            <v>Regulated</v>
          </cell>
        </row>
        <row r="5480">
          <cell r="D5480" t="str">
            <v>Tampa City of</v>
          </cell>
          <cell r="E5480" t="str">
            <v>Biomass</v>
          </cell>
          <cell r="G5480" t="str">
            <v>NA</v>
          </cell>
          <cell r="H5480" t="str">
            <v>Merchant Unregulated</v>
          </cell>
        </row>
        <row r="5481">
          <cell r="D5481" t="str">
            <v>South Jersey Industries, Inc.</v>
          </cell>
          <cell r="E5481" t="str">
            <v>Solar</v>
          </cell>
          <cell r="G5481" t="str">
            <v>NA</v>
          </cell>
          <cell r="H5481" t="str">
            <v>Merchant Unregulated</v>
          </cell>
        </row>
        <row r="5482">
          <cell r="D5482" t="str">
            <v>Dover City of DE</v>
          </cell>
          <cell r="E5482" t="str">
            <v>Gas</v>
          </cell>
          <cell r="G5482" t="str">
            <v>NA</v>
          </cell>
          <cell r="H5482" t="str">
            <v>Regulated</v>
          </cell>
        </row>
        <row r="5483">
          <cell r="D5483" t="str">
            <v>Hosken Consolidated Investments Limited</v>
          </cell>
          <cell r="E5483" t="str">
            <v>Biomass</v>
          </cell>
          <cell r="G5483" t="str">
            <v>NA</v>
          </cell>
          <cell r="H5483" t="str">
            <v>Merchant Unregulated</v>
          </cell>
        </row>
        <row r="5484">
          <cell r="D5484" t="str">
            <v>ArcLight Capital Partners LLC</v>
          </cell>
          <cell r="E5484" t="str">
            <v>Gas</v>
          </cell>
          <cell r="G5484" t="str">
            <v>NA</v>
          </cell>
          <cell r="H5484" t="str">
            <v>Merchant Unregulated</v>
          </cell>
        </row>
        <row r="5485">
          <cell r="D5485" t="str">
            <v>Chevron Corporation</v>
          </cell>
          <cell r="E5485" t="str">
            <v>Gas</v>
          </cell>
          <cell r="G5485" t="str">
            <v>NA</v>
          </cell>
          <cell r="H5485" t="str">
            <v>Merchant Unregulated</v>
          </cell>
        </row>
        <row r="5486">
          <cell r="D5486" t="str">
            <v>McLeansboro City of</v>
          </cell>
          <cell r="E5486" t="str">
            <v>Oil</v>
          </cell>
          <cell r="G5486" t="str">
            <v>NA</v>
          </cell>
          <cell r="H5486" t="str">
            <v>Regulated</v>
          </cell>
        </row>
        <row r="5487">
          <cell r="D5487" t="str">
            <v>Southern Company</v>
          </cell>
          <cell r="E5487" t="str">
            <v>Oil</v>
          </cell>
          <cell r="G5487">
            <v>-2585</v>
          </cell>
          <cell r="H5487" t="str">
            <v>Regulated</v>
          </cell>
        </row>
        <row r="5488">
          <cell r="D5488" t="str">
            <v>Southern Company</v>
          </cell>
          <cell r="E5488" t="str">
            <v>Oil</v>
          </cell>
          <cell r="G5488">
            <v>324</v>
          </cell>
          <cell r="H5488" t="str">
            <v>Regulated</v>
          </cell>
        </row>
        <row r="5489">
          <cell r="D5489" t="str">
            <v>Southern Company</v>
          </cell>
          <cell r="E5489" t="str">
            <v>Oil</v>
          </cell>
          <cell r="G5489">
            <v>23</v>
          </cell>
          <cell r="H5489" t="str">
            <v>Regulated</v>
          </cell>
        </row>
        <row r="5490">
          <cell r="D5490" t="str">
            <v>SCANA Corporation</v>
          </cell>
          <cell r="E5490" t="str">
            <v>Coal</v>
          </cell>
          <cell r="G5490">
            <v>583272</v>
          </cell>
          <cell r="H5490" t="str">
            <v>Regulated</v>
          </cell>
        </row>
        <row r="5491">
          <cell r="D5491" t="str">
            <v>McMinnville Electric System</v>
          </cell>
          <cell r="E5491" t="str">
            <v>Oil</v>
          </cell>
          <cell r="G5491" t="str">
            <v>NA</v>
          </cell>
          <cell r="H5491" t="str">
            <v>Regulated</v>
          </cell>
        </row>
        <row r="5492">
          <cell r="D5492" t="str">
            <v>Detroit Metropolitan Airport</v>
          </cell>
          <cell r="E5492" t="str">
            <v>Gas</v>
          </cell>
          <cell r="G5492" t="str">
            <v>NA</v>
          </cell>
          <cell r="H5492" t="str">
            <v>Merchant Unregulated</v>
          </cell>
        </row>
        <row r="5493">
          <cell r="D5493" t="str">
            <v>United States Government</v>
          </cell>
          <cell r="E5493" t="str">
            <v>Water</v>
          </cell>
          <cell r="G5493">
            <v>5803559</v>
          </cell>
          <cell r="H5493" t="str">
            <v>Merchant Unregulated</v>
          </cell>
        </row>
        <row r="5494">
          <cell r="D5494" t="str">
            <v>Northern Wasco County P U D</v>
          </cell>
          <cell r="E5494" t="str">
            <v>Water</v>
          </cell>
          <cell r="G5494" t="str">
            <v>NA</v>
          </cell>
          <cell r="H5494" t="str">
            <v>Regulated</v>
          </cell>
        </row>
        <row r="5495">
          <cell r="D5495" t="str">
            <v>Garwin McNeilus</v>
          </cell>
          <cell r="E5495" t="str">
            <v>Wind</v>
          </cell>
          <cell r="G5495" t="str">
            <v>NA</v>
          </cell>
          <cell r="H5495" t="str">
            <v>Merchant Unregulated</v>
          </cell>
        </row>
        <row r="5496">
          <cell r="D5496" t="str">
            <v>United States Government</v>
          </cell>
          <cell r="E5496" t="str">
            <v>Water</v>
          </cell>
          <cell r="G5496" t="str">
            <v>NA</v>
          </cell>
          <cell r="H5496" t="str">
            <v>Merchant Unregulated</v>
          </cell>
        </row>
        <row r="5497">
          <cell r="D5497" t="str">
            <v>McPherson City of</v>
          </cell>
          <cell r="E5497" t="str">
            <v>Gas</v>
          </cell>
          <cell r="G5497">
            <v>2841</v>
          </cell>
          <cell r="H5497" t="str">
            <v>Regulated</v>
          </cell>
        </row>
        <row r="5498">
          <cell r="D5498" t="str">
            <v>McPherson City of</v>
          </cell>
          <cell r="E5498" t="str">
            <v>Gas</v>
          </cell>
          <cell r="G5498" t="str">
            <v>NA</v>
          </cell>
          <cell r="H5498" t="str">
            <v>Regulated</v>
          </cell>
        </row>
        <row r="5499">
          <cell r="D5499" t="str">
            <v>PowerSouth Energy Cooperative</v>
          </cell>
          <cell r="E5499" t="str">
            <v>Gas</v>
          </cell>
          <cell r="G5499">
            <v>3192485</v>
          </cell>
          <cell r="H5499" t="str">
            <v>Merchant Unregulated</v>
          </cell>
        </row>
        <row r="5500">
          <cell r="D5500" t="str">
            <v>MeadWestvaco Corporation</v>
          </cell>
          <cell r="E5500" t="str">
            <v>Gas</v>
          </cell>
          <cell r="G5500">
            <v>182464</v>
          </cell>
          <cell r="H5500" t="str">
            <v>Merchant Unregulated</v>
          </cell>
        </row>
        <row r="5501">
          <cell r="D5501" t="str">
            <v>MeadWestvaco Corporation</v>
          </cell>
          <cell r="E5501" t="str">
            <v>Biomass</v>
          </cell>
          <cell r="G5501">
            <v>606067</v>
          </cell>
          <cell r="H5501" t="str">
            <v>Merchant Unregulated</v>
          </cell>
        </row>
        <row r="5502">
          <cell r="D5502" t="str">
            <v>NewPage Holdings Inc.</v>
          </cell>
          <cell r="E5502" t="str">
            <v>Oil</v>
          </cell>
          <cell r="G5502" t="str">
            <v>NA</v>
          </cell>
          <cell r="H5502" t="str">
            <v>Merchant Unregulated</v>
          </cell>
        </row>
        <row r="5503">
          <cell r="D5503" t="str">
            <v>Meade City of</v>
          </cell>
          <cell r="E5503" t="str">
            <v>Gas</v>
          </cell>
          <cell r="G5503" t="str">
            <v>NA</v>
          </cell>
          <cell r="H5503" t="str">
            <v>Regulated</v>
          </cell>
        </row>
        <row r="5504">
          <cell r="D5504" t="str">
            <v>Craig-Botetourt Electric Cooperative</v>
          </cell>
          <cell r="E5504" t="str">
            <v>Water</v>
          </cell>
          <cell r="G5504" t="str">
            <v>NA</v>
          </cell>
          <cell r="H5504" t="str">
            <v>Merchant Unregulated</v>
          </cell>
        </row>
        <row r="5505">
          <cell r="D5505" t="str">
            <v>Atlantic Power Corporation</v>
          </cell>
          <cell r="E5505" t="str">
            <v>Wind</v>
          </cell>
          <cell r="G5505" t="str">
            <v>NA</v>
          </cell>
          <cell r="H5505" t="str">
            <v>Merchant Unregulated</v>
          </cell>
        </row>
        <row r="5506">
          <cell r="D5506" t="str">
            <v>EDP - Energias de Portugal SA</v>
          </cell>
          <cell r="E5506" t="str">
            <v>Wind</v>
          </cell>
          <cell r="G5506">
            <v>140517</v>
          </cell>
          <cell r="H5506" t="str">
            <v>Merchant Unregulated</v>
          </cell>
        </row>
        <row r="5507">
          <cell r="D5507" t="str">
            <v>PARPÚBLICA - Participações Públicas (SGPS), S.A.</v>
          </cell>
          <cell r="E5507" t="str">
            <v>Wind</v>
          </cell>
          <cell r="G5507">
            <v>6938</v>
          </cell>
          <cell r="H5507" t="str">
            <v>Merchant Unregulated</v>
          </cell>
        </row>
        <row r="5508">
          <cell r="D5508" t="str">
            <v>HidroCantábrico Energia S.A.</v>
          </cell>
          <cell r="E5508" t="str">
            <v>Wind</v>
          </cell>
          <cell r="G5508">
            <v>1143</v>
          </cell>
          <cell r="H5508" t="str">
            <v>Merchant Unregulated</v>
          </cell>
        </row>
        <row r="5509">
          <cell r="D5509" t="str">
            <v>China Three Gorges Corporation</v>
          </cell>
          <cell r="E5509" t="str">
            <v>Wind</v>
          </cell>
          <cell r="G5509">
            <v>40039</v>
          </cell>
          <cell r="H5509" t="str">
            <v>Merchant Unregulated</v>
          </cell>
        </row>
        <row r="5510">
          <cell r="D5510" t="str">
            <v>EDP Renováveis</v>
          </cell>
          <cell r="E5510" t="str">
            <v>Wind</v>
          </cell>
          <cell r="G5510">
            <v>54765</v>
          </cell>
          <cell r="H5510" t="str">
            <v>Merchant Unregulated</v>
          </cell>
        </row>
        <row r="5511">
          <cell r="D5511" t="str">
            <v>PARPÚBLICA - Participações Públicas (SGPS), S.A.</v>
          </cell>
          <cell r="E5511" t="str">
            <v>Wind</v>
          </cell>
          <cell r="G5511" t="str">
            <v>NA</v>
          </cell>
          <cell r="H5511" t="str">
            <v>Merchant Unregulated</v>
          </cell>
        </row>
        <row r="5512">
          <cell r="D5512" t="str">
            <v>HidroCantábrico Energia S.A.</v>
          </cell>
          <cell r="E5512" t="str">
            <v>Wind</v>
          </cell>
          <cell r="G5512" t="str">
            <v>NA</v>
          </cell>
          <cell r="H5512" t="str">
            <v>Merchant Unregulated</v>
          </cell>
        </row>
        <row r="5513">
          <cell r="D5513" t="str">
            <v>China Three Gorges Corporation</v>
          </cell>
          <cell r="E5513" t="str">
            <v>Wind</v>
          </cell>
          <cell r="G5513" t="str">
            <v>NA</v>
          </cell>
          <cell r="H5513" t="str">
            <v>Merchant Unregulated</v>
          </cell>
        </row>
        <row r="5514">
          <cell r="D5514" t="str">
            <v>EDP Renováveis</v>
          </cell>
          <cell r="E5514" t="str">
            <v>Wind</v>
          </cell>
          <cell r="G5514" t="str">
            <v>NA</v>
          </cell>
          <cell r="H5514" t="str">
            <v>Merchant Unregulated</v>
          </cell>
        </row>
        <row r="5515">
          <cell r="D5515" t="str">
            <v>EDP - Energias de Portugal SA</v>
          </cell>
          <cell r="E5515" t="str">
            <v>Wind</v>
          </cell>
          <cell r="G5515" t="str">
            <v>NA</v>
          </cell>
          <cell r="H5515" t="str">
            <v>Merchant Unregulated</v>
          </cell>
        </row>
        <row r="5516">
          <cell r="D5516" t="str">
            <v>EDP - Energias de Portugal SA</v>
          </cell>
          <cell r="E5516" t="str">
            <v>Wind</v>
          </cell>
          <cell r="G5516">
            <v>78253</v>
          </cell>
          <cell r="H5516" t="str">
            <v>Merchant Unregulated</v>
          </cell>
        </row>
        <row r="5517">
          <cell r="D5517" t="str">
            <v>PARPÚBLICA - Participações Públicas (SGPS), S.A.</v>
          </cell>
          <cell r="E5517" t="str">
            <v>Wind</v>
          </cell>
          <cell r="G5517">
            <v>3864</v>
          </cell>
          <cell r="H5517" t="str">
            <v>Merchant Unregulated</v>
          </cell>
        </row>
        <row r="5518">
          <cell r="D5518" t="str">
            <v>HidroCantábrico Energia S.A.</v>
          </cell>
          <cell r="E5518" t="str">
            <v>Wind</v>
          </cell>
          <cell r="G5518">
            <v>637</v>
          </cell>
          <cell r="H5518" t="str">
            <v>Merchant Unregulated</v>
          </cell>
        </row>
        <row r="5519">
          <cell r="D5519" t="str">
            <v>China Three Gorges Corporation</v>
          </cell>
          <cell r="E5519" t="str">
            <v>Wind</v>
          </cell>
          <cell r="G5519">
            <v>22298</v>
          </cell>
          <cell r="H5519" t="str">
            <v>Merchant Unregulated</v>
          </cell>
        </row>
        <row r="5520">
          <cell r="D5520" t="str">
            <v>EDP Renováveis</v>
          </cell>
          <cell r="E5520" t="str">
            <v>Wind</v>
          </cell>
          <cell r="G5520">
            <v>30497</v>
          </cell>
          <cell r="H5520" t="str">
            <v>Merchant Unregulated</v>
          </cell>
        </row>
        <row r="5521">
          <cell r="D5521" t="str">
            <v>EDP - Energias de Portugal SA</v>
          </cell>
          <cell r="E5521" t="str">
            <v>Wind</v>
          </cell>
          <cell r="G5521">
            <v>61514</v>
          </cell>
          <cell r="H5521" t="str">
            <v>Merchant Unregulated</v>
          </cell>
        </row>
        <row r="5522">
          <cell r="D5522" t="str">
            <v>PARPÚBLICA - Participações Públicas (SGPS), S.A.</v>
          </cell>
          <cell r="E5522" t="str">
            <v>Wind</v>
          </cell>
          <cell r="G5522">
            <v>3037</v>
          </cell>
          <cell r="H5522" t="str">
            <v>Merchant Unregulated</v>
          </cell>
        </row>
        <row r="5523">
          <cell r="D5523" t="str">
            <v>HidroCantábrico Energia S.A.</v>
          </cell>
          <cell r="E5523" t="str">
            <v>Wind</v>
          </cell>
          <cell r="G5523">
            <v>501</v>
          </cell>
          <cell r="H5523" t="str">
            <v>Merchant Unregulated</v>
          </cell>
        </row>
        <row r="5524">
          <cell r="D5524" t="str">
            <v>China Three Gorges Corporation</v>
          </cell>
          <cell r="E5524" t="str">
            <v>Wind</v>
          </cell>
          <cell r="G5524">
            <v>17528</v>
          </cell>
          <cell r="H5524" t="str">
            <v>Merchant Unregulated</v>
          </cell>
        </row>
        <row r="5525">
          <cell r="D5525" t="str">
            <v>EDP Renováveis</v>
          </cell>
          <cell r="E5525" t="str">
            <v>Wind</v>
          </cell>
          <cell r="G5525">
            <v>23974</v>
          </cell>
          <cell r="H5525" t="str">
            <v>Merchant Unregulated</v>
          </cell>
        </row>
        <row r="5526">
          <cell r="D5526" t="str">
            <v>Hartz Mountain Industries, Inc.</v>
          </cell>
          <cell r="E5526" t="str">
            <v>Solar</v>
          </cell>
          <cell r="G5526" t="str">
            <v>NA</v>
          </cell>
          <cell r="H5526" t="str">
            <v>Merchant Unregulated</v>
          </cell>
        </row>
        <row r="5527">
          <cell r="D5527" t="str">
            <v>SolarCity Corp</v>
          </cell>
          <cell r="E5527" t="str">
            <v>Solar</v>
          </cell>
          <cell r="G5527" t="str">
            <v>NA</v>
          </cell>
          <cell r="H5527" t="str">
            <v>Merchant Unregulated</v>
          </cell>
        </row>
        <row r="5528">
          <cell r="D5528" t="str">
            <v>MeadWestvaco Corporation</v>
          </cell>
          <cell r="E5528" t="str">
            <v>Biomass</v>
          </cell>
          <cell r="G5528">
            <v>433760</v>
          </cell>
          <cell r="H5528" t="str">
            <v>Merchant Unregulated</v>
          </cell>
        </row>
        <row r="5529">
          <cell r="D5529" t="str">
            <v>Mr. &amp; Mrs. John and Jenine Tokarczyk</v>
          </cell>
          <cell r="E5529" t="str">
            <v>Solar</v>
          </cell>
          <cell r="G5529" t="str">
            <v>NA</v>
          </cell>
          <cell r="H5529" t="str">
            <v>Merchant Unregulated</v>
          </cell>
        </row>
        <row r="5530">
          <cell r="D5530" t="str">
            <v>Kruger, Inc.</v>
          </cell>
          <cell r="E5530" t="str">
            <v>Water</v>
          </cell>
          <cell r="G5530" t="str">
            <v>NA</v>
          </cell>
          <cell r="H5530" t="str">
            <v>Merchant Unregulated</v>
          </cell>
        </row>
        <row r="5531">
          <cell r="D5531" t="str">
            <v>Dominion Resources, Inc.</v>
          </cell>
          <cell r="E5531" t="str">
            <v>Coal</v>
          </cell>
          <cell r="G5531">
            <v>170551</v>
          </cell>
          <cell r="H5531" t="str">
            <v>Regulated</v>
          </cell>
        </row>
        <row r="5532">
          <cell r="D5532" t="str">
            <v>Boise Building Solutions Manufact LLC</v>
          </cell>
          <cell r="E5532" t="str">
            <v>Biomass</v>
          </cell>
          <cell r="G5532" t="str">
            <v>NA</v>
          </cell>
          <cell r="H5532" t="str">
            <v>Merchant Unregulated</v>
          </cell>
        </row>
        <row r="5533">
          <cell r="D5533" t="str">
            <v>Morgan Stanley</v>
          </cell>
          <cell r="E5533" t="str">
            <v>Oil</v>
          </cell>
          <cell r="G5533">
            <v>9976</v>
          </cell>
          <cell r="H5533" t="str">
            <v>Merchant Unregulated</v>
          </cell>
        </row>
        <row r="5534">
          <cell r="D5534" t="str">
            <v>Veolia Environnement S.A.</v>
          </cell>
          <cell r="E5534" t="str">
            <v>Oil</v>
          </cell>
          <cell r="G5534">
            <v>9976</v>
          </cell>
          <cell r="H5534" t="str">
            <v>Merchant Unregulated</v>
          </cell>
        </row>
        <row r="5535">
          <cell r="D5535" t="str">
            <v>Morgan Stanley</v>
          </cell>
          <cell r="E5535" t="str">
            <v>Gas</v>
          </cell>
          <cell r="G5535">
            <v>65070</v>
          </cell>
          <cell r="H5535" t="str">
            <v>Merchant Unregulated</v>
          </cell>
        </row>
        <row r="5536">
          <cell r="D5536" t="str">
            <v>Veolia Environnement S.A.</v>
          </cell>
          <cell r="E5536" t="str">
            <v>Gas</v>
          </cell>
          <cell r="G5536">
            <v>65070</v>
          </cell>
          <cell r="H5536" t="str">
            <v>Merchant Unregulated</v>
          </cell>
        </row>
        <row r="5537">
          <cell r="D5537" t="str">
            <v>Morgan Stanley</v>
          </cell>
          <cell r="E5537" t="str">
            <v>Gas</v>
          </cell>
          <cell r="G5537">
            <v>36480</v>
          </cell>
          <cell r="H5537" t="str">
            <v>Merchant Unregulated</v>
          </cell>
        </row>
        <row r="5538">
          <cell r="D5538" t="str">
            <v>Veolia Environnement S.A.</v>
          </cell>
          <cell r="E5538" t="str">
            <v>Gas</v>
          </cell>
          <cell r="G5538">
            <v>36480</v>
          </cell>
          <cell r="H5538" t="str">
            <v>Merchant Unregulated</v>
          </cell>
        </row>
        <row r="5539">
          <cell r="D5539" t="str">
            <v>Platinum Equity, LLC</v>
          </cell>
          <cell r="E5539" t="str">
            <v>Wind</v>
          </cell>
          <cell r="G5539" t="str">
            <v>NA</v>
          </cell>
          <cell r="H5539" t="str">
            <v>Merchant Unregulated</v>
          </cell>
        </row>
        <row r="5540">
          <cell r="D5540" t="str">
            <v>Platte River Power Authority</v>
          </cell>
          <cell r="E5540" t="str">
            <v>Wind</v>
          </cell>
          <cell r="G5540" t="str">
            <v>NA</v>
          </cell>
          <cell r="H5540" t="str">
            <v>Merchant Unregulated</v>
          </cell>
        </row>
        <row r="5541">
          <cell r="D5541" t="str">
            <v>ArcLight Capital Partners LLC</v>
          </cell>
          <cell r="E5541" t="str">
            <v>Water</v>
          </cell>
          <cell r="G5541" t="str">
            <v>NA</v>
          </cell>
          <cell r="H5541" t="str">
            <v>Merchant Unregulated</v>
          </cell>
        </row>
        <row r="5542">
          <cell r="D5542" t="str">
            <v>Exelon Corporation</v>
          </cell>
          <cell r="E5542" t="str">
            <v>Oil</v>
          </cell>
          <cell r="G5542" t="str">
            <v>NA</v>
          </cell>
          <cell r="H5542" t="str">
            <v>Merchant Unregulated</v>
          </cell>
        </row>
        <row r="5543">
          <cell r="D5543" t="str">
            <v>Emera Incorporated</v>
          </cell>
          <cell r="E5543" t="str">
            <v>Oil</v>
          </cell>
          <cell r="G5543">
            <v>0</v>
          </cell>
          <cell r="H5543" t="str">
            <v>Regulated</v>
          </cell>
        </row>
        <row r="5544">
          <cell r="D5544" t="str">
            <v>Mega Hydro Inc.</v>
          </cell>
          <cell r="E5544" t="str">
            <v>Water</v>
          </cell>
          <cell r="G5544" t="str">
            <v>NA</v>
          </cell>
          <cell r="H5544" t="str">
            <v>Merchant Unregulated</v>
          </cell>
        </row>
        <row r="5545">
          <cell r="D5545" t="str">
            <v>Procter &amp; Gamble Co.</v>
          </cell>
          <cell r="E5545" t="str">
            <v>Gas</v>
          </cell>
          <cell r="G5545" t="str">
            <v>NA</v>
          </cell>
          <cell r="H5545" t="str">
            <v>Merchant Unregulated</v>
          </cell>
        </row>
        <row r="5546">
          <cell r="D5546" t="str">
            <v>Procter &amp; Gamble Co.</v>
          </cell>
          <cell r="E5546" t="str">
            <v>Gas</v>
          </cell>
          <cell r="G5546" t="str">
            <v>NA</v>
          </cell>
          <cell r="H5546" t="str">
            <v>Merchant Unregulated</v>
          </cell>
        </row>
        <row r="5547">
          <cell r="D5547" t="str">
            <v>Sempra Energy</v>
          </cell>
          <cell r="E5547" t="str">
            <v>Wind</v>
          </cell>
          <cell r="G5547">
            <v>2343</v>
          </cell>
          <cell r="H5547" t="str">
            <v>Merchant Unregulated</v>
          </cell>
        </row>
        <row r="5548">
          <cell r="D5548" t="str">
            <v>BP plc</v>
          </cell>
          <cell r="E5548" t="str">
            <v>Wind</v>
          </cell>
          <cell r="G5548">
            <v>2343</v>
          </cell>
          <cell r="H5548" t="str">
            <v>Merchant Unregulated</v>
          </cell>
        </row>
        <row r="5549">
          <cell r="D5549" t="str">
            <v>Alaska Village Electric Cooperative, Inc.</v>
          </cell>
          <cell r="E5549" t="str">
            <v>Oil</v>
          </cell>
          <cell r="G5549" t="str">
            <v>NA</v>
          </cell>
          <cell r="H5549" t="str">
            <v>Merchant Unregulated</v>
          </cell>
        </row>
        <row r="5550">
          <cell r="D5550" t="str">
            <v>Melrose Public Utilities</v>
          </cell>
          <cell r="E5550" t="str">
            <v>Oil</v>
          </cell>
          <cell r="G5550" t="str">
            <v>NA</v>
          </cell>
          <cell r="H5550" t="str">
            <v>Regulated</v>
          </cell>
        </row>
        <row r="5551">
          <cell r="D5551" t="str">
            <v>Melrose Public Utilities</v>
          </cell>
          <cell r="E5551" t="str">
            <v>Biomass</v>
          </cell>
          <cell r="G5551" t="str">
            <v>NA</v>
          </cell>
          <cell r="H5551" t="str">
            <v>Regulated</v>
          </cell>
        </row>
        <row r="5552">
          <cell r="D5552" t="str">
            <v>Tennessee Valley Authority</v>
          </cell>
          <cell r="E5552" t="str">
            <v>Water</v>
          </cell>
          <cell r="G5552" t="str">
            <v>NA</v>
          </cell>
          <cell r="H5552" t="str">
            <v>Merchant Unregulated</v>
          </cell>
        </row>
        <row r="5553">
          <cell r="D5553" t="str">
            <v>Memphis City of MO</v>
          </cell>
          <cell r="E5553" t="str">
            <v>Oil</v>
          </cell>
          <cell r="G5553" t="str">
            <v>NA</v>
          </cell>
          <cell r="H5553" t="str">
            <v>Regulated</v>
          </cell>
        </row>
        <row r="5554">
          <cell r="D5554" t="str">
            <v>Covanta Holding Corporation</v>
          </cell>
          <cell r="E5554" t="str">
            <v>Biomass</v>
          </cell>
          <cell r="G5554" t="str">
            <v>NA</v>
          </cell>
          <cell r="H5554" t="str">
            <v>Merchant Unregulated</v>
          </cell>
        </row>
        <row r="5555">
          <cell r="D5555" t="str">
            <v>Infigen Energy Limited</v>
          </cell>
          <cell r="E5555" t="str">
            <v>Wind</v>
          </cell>
          <cell r="G5555">
            <v>97217</v>
          </cell>
          <cell r="H5555" t="str">
            <v>Merchant Unregulated</v>
          </cell>
        </row>
        <row r="5556">
          <cell r="D5556" t="str">
            <v>Hudson Clean Energy Partners LP</v>
          </cell>
          <cell r="E5556" t="str">
            <v>Water</v>
          </cell>
          <cell r="G5556" t="str">
            <v>NA</v>
          </cell>
          <cell r="H5556" t="str">
            <v>Merchant Unregulated</v>
          </cell>
        </row>
        <row r="5557">
          <cell r="D5557" t="str">
            <v>Menominee Paper Co</v>
          </cell>
          <cell r="E5557" t="str">
            <v>Coal</v>
          </cell>
          <cell r="G5557" t="str">
            <v>NA</v>
          </cell>
          <cell r="H5557" t="str">
            <v>Merchant Unregulated</v>
          </cell>
        </row>
        <row r="5558">
          <cell r="D5558" t="str">
            <v>Xcel Energy Inc.</v>
          </cell>
          <cell r="E5558" t="str">
            <v>Water</v>
          </cell>
          <cell r="G5558">
            <v>14075</v>
          </cell>
          <cell r="H5558" t="str">
            <v>Regulated</v>
          </cell>
        </row>
        <row r="5559">
          <cell r="D5559" t="str">
            <v>Alaska Power &amp; Telephone Co.</v>
          </cell>
          <cell r="E5559" t="str">
            <v>Oil</v>
          </cell>
          <cell r="G5559" t="str">
            <v>NA</v>
          </cell>
          <cell r="H5559" t="str">
            <v>Merchant Unregulated</v>
          </cell>
        </row>
        <row r="5560">
          <cell r="D5560" t="str">
            <v>Alaska Energy &amp; Resources Company</v>
          </cell>
          <cell r="E5560" t="str">
            <v>Oil</v>
          </cell>
          <cell r="G5560" t="str">
            <v>NA</v>
          </cell>
          <cell r="H5560" t="str">
            <v>Merchant Unregulated</v>
          </cell>
        </row>
        <row r="5561">
          <cell r="D5561" t="str">
            <v>PPL Corporation</v>
          </cell>
          <cell r="E5561" t="str">
            <v>Gas</v>
          </cell>
          <cell r="G5561">
            <v>1338</v>
          </cell>
          <cell r="H5561" t="str">
            <v>Regulated</v>
          </cell>
        </row>
        <row r="5562">
          <cell r="D5562" t="str">
            <v>Ameren Corporation</v>
          </cell>
          <cell r="E5562" t="str">
            <v>Gas</v>
          </cell>
          <cell r="G5562">
            <v>18430</v>
          </cell>
          <cell r="H5562" t="str">
            <v>Regulated</v>
          </cell>
        </row>
        <row r="5563">
          <cell r="D5563" t="str">
            <v>Ameren Corporation</v>
          </cell>
          <cell r="E5563" t="str">
            <v>Coal</v>
          </cell>
          <cell r="G5563">
            <v>4046494</v>
          </cell>
          <cell r="H5563" t="str">
            <v>Regulated</v>
          </cell>
        </row>
        <row r="5564">
          <cell r="D5564" t="str">
            <v>Ameren Corporation</v>
          </cell>
          <cell r="E5564" t="str">
            <v>Oil</v>
          </cell>
          <cell r="G5564">
            <v>1345</v>
          </cell>
          <cell r="H5564" t="str">
            <v>Regulated</v>
          </cell>
        </row>
        <row r="5565">
          <cell r="D5565" t="str">
            <v>PG&amp;E Corporation</v>
          </cell>
          <cell r="E5565" t="str">
            <v>Water</v>
          </cell>
          <cell r="G5565">
            <v>10249</v>
          </cell>
          <cell r="H5565" t="str">
            <v>Regulated</v>
          </cell>
        </row>
        <row r="5566">
          <cell r="D5566" t="str">
            <v>Merced Irrigation District</v>
          </cell>
          <cell r="E5566" t="str">
            <v>Water</v>
          </cell>
          <cell r="G5566" t="str">
            <v>NA</v>
          </cell>
          <cell r="H5566" t="str">
            <v>Merchant Unregulated</v>
          </cell>
        </row>
        <row r="5567">
          <cell r="D5567" t="str">
            <v>Merced Irrigation District</v>
          </cell>
          <cell r="E5567" t="str">
            <v>Water</v>
          </cell>
          <cell r="G5567">
            <v>204624</v>
          </cell>
          <cell r="H5567" t="str">
            <v>Merchant Unregulated</v>
          </cell>
        </row>
        <row r="5568">
          <cell r="D5568" t="str">
            <v>Total S.A.</v>
          </cell>
          <cell r="E5568" t="str">
            <v>Solar</v>
          </cell>
          <cell r="G5568" t="str">
            <v>NA</v>
          </cell>
          <cell r="H5568" t="str">
            <v>Merchant Unregulated</v>
          </cell>
        </row>
        <row r="5569">
          <cell r="D5569" t="str">
            <v>SunPower Corporation</v>
          </cell>
          <cell r="E5569" t="str">
            <v>Solar</v>
          </cell>
          <cell r="G5569" t="str">
            <v>NA</v>
          </cell>
          <cell r="H5569" t="str">
            <v>Merchant Unregulated</v>
          </cell>
        </row>
        <row r="5570">
          <cell r="D5570" t="str">
            <v>Public Service Enterprise Group Incorporated</v>
          </cell>
          <cell r="E5570" t="str">
            <v>Coal</v>
          </cell>
          <cell r="G5570">
            <v>347969</v>
          </cell>
          <cell r="H5570" t="str">
            <v>Merchant Unregulated</v>
          </cell>
        </row>
        <row r="5571">
          <cell r="D5571" t="str">
            <v>Public Service Enterprise Group Incorporated</v>
          </cell>
          <cell r="E5571" t="str">
            <v>Oil</v>
          </cell>
          <cell r="G5571">
            <v>-885</v>
          </cell>
          <cell r="H5571" t="str">
            <v>Merchant Unregulated</v>
          </cell>
        </row>
        <row r="5572">
          <cell r="D5572" t="str">
            <v>Merck &amp; Company, Inc.</v>
          </cell>
          <cell r="E5572" t="str">
            <v>Oil</v>
          </cell>
          <cell r="G5572" t="str">
            <v>NA</v>
          </cell>
          <cell r="H5572" t="str">
            <v>Merchant Unregulated</v>
          </cell>
        </row>
        <row r="5573">
          <cell r="D5573" t="str">
            <v>Tennessee Valley Authority</v>
          </cell>
          <cell r="E5573" t="str">
            <v>Oil</v>
          </cell>
          <cell r="G5573" t="str">
            <v>NA</v>
          </cell>
          <cell r="H5573" t="str">
            <v>Merchant Unregulated</v>
          </cell>
        </row>
        <row r="5574">
          <cell r="D5574" t="str">
            <v>Bank of America Corporation</v>
          </cell>
          <cell r="E5574" t="str">
            <v>Solar</v>
          </cell>
          <cell r="G5574" t="str">
            <v>NA</v>
          </cell>
          <cell r="H5574" t="str">
            <v>Merchant Unregulated</v>
          </cell>
        </row>
        <row r="5575">
          <cell r="D5575" t="str">
            <v>EDP - Energias de Portugal SA</v>
          </cell>
          <cell r="E5575" t="str">
            <v>Wind</v>
          </cell>
          <cell r="G5575" t="str">
            <v>NA</v>
          </cell>
          <cell r="H5575" t="str">
            <v>Merchant Unregulated</v>
          </cell>
        </row>
        <row r="5576">
          <cell r="D5576" t="str">
            <v>PARPÚBLICA - Participações Públicas (SGPS), S.A.</v>
          </cell>
          <cell r="E5576" t="str">
            <v>Wind</v>
          </cell>
          <cell r="G5576" t="str">
            <v>NA</v>
          </cell>
          <cell r="H5576" t="str">
            <v>Merchant Unregulated</v>
          </cell>
        </row>
        <row r="5577">
          <cell r="D5577" t="str">
            <v>HidroCantábrico Energia S.A.</v>
          </cell>
          <cell r="E5577" t="str">
            <v>Wind</v>
          </cell>
          <cell r="G5577" t="str">
            <v>NA</v>
          </cell>
          <cell r="H5577" t="str">
            <v>Merchant Unregulated</v>
          </cell>
        </row>
        <row r="5578">
          <cell r="D5578" t="str">
            <v>China Three Gorges Corporation</v>
          </cell>
          <cell r="E5578" t="str">
            <v>Wind</v>
          </cell>
          <cell r="G5578" t="str">
            <v>NA</v>
          </cell>
          <cell r="H5578" t="str">
            <v>Merchant Unregulated</v>
          </cell>
        </row>
        <row r="5579">
          <cell r="D5579" t="str">
            <v>EDP Renováveis</v>
          </cell>
          <cell r="E5579" t="str">
            <v>Wind</v>
          </cell>
          <cell r="G5579" t="str">
            <v>NA</v>
          </cell>
          <cell r="H5579" t="str">
            <v>Merchant Unregulated</v>
          </cell>
        </row>
        <row r="5580">
          <cell r="D5580" t="str">
            <v>Berkshire Hathaway Inc.</v>
          </cell>
          <cell r="E5580" t="str">
            <v>Gas</v>
          </cell>
          <cell r="G5580">
            <v>472</v>
          </cell>
          <cell r="H5580" t="str">
            <v>Regulated</v>
          </cell>
        </row>
        <row r="5581">
          <cell r="D5581" t="str">
            <v>MidAmerican Energy Holdings Company</v>
          </cell>
          <cell r="E5581" t="str">
            <v>Gas</v>
          </cell>
          <cell r="G5581">
            <v>54</v>
          </cell>
          <cell r="H5581" t="str">
            <v>Regulated</v>
          </cell>
        </row>
        <row r="5582">
          <cell r="D5582" t="str">
            <v>Hoosier Energy Rural Electric Co-op Inc.</v>
          </cell>
          <cell r="E5582" t="str">
            <v>Coal</v>
          </cell>
          <cell r="G5582">
            <v>5584171</v>
          </cell>
          <cell r="H5582" t="str">
            <v>Merchant Unregulated</v>
          </cell>
        </row>
        <row r="5583">
          <cell r="D5583" t="str">
            <v>Integrys Energy Group, Inc.</v>
          </cell>
          <cell r="E5583" t="str">
            <v>Water</v>
          </cell>
          <cell r="G5583">
            <v>5150</v>
          </cell>
          <cell r="H5583" t="str">
            <v>Regulated</v>
          </cell>
        </row>
        <row r="5584">
          <cell r="D5584" t="str">
            <v>Merrillan City of</v>
          </cell>
          <cell r="E5584" t="str">
            <v>Oil</v>
          </cell>
          <cell r="G5584" t="str">
            <v>NA</v>
          </cell>
          <cell r="H5584" t="str">
            <v>Regulated</v>
          </cell>
        </row>
        <row r="5585">
          <cell r="D5585" t="str">
            <v>Merrillan City of</v>
          </cell>
          <cell r="E5585" t="str">
            <v>Water</v>
          </cell>
          <cell r="G5585" t="str">
            <v>NA</v>
          </cell>
          <cell r="H5585" t="str">
            <v>Regulated</v>
          </cell>
        </row>
        <row r="5586">
          <cell r="D5586" t="str">
            <v>Northeast Utilities</v>
          </cell>
          <cell r="E5586" t="str">
            <v>Coal</v>
          </cell>
          <cell r="G5586">
            <v>1186136</v>
          </cell>
          <cell r="H5586" t="str">
            <v>Regulated</v>
          </cell>
        </row>
        <row r="5587">
          <cell r="D5587" t="str">
            <v>Northeast Utilities</v>
          </cell>
          <cell r="E5587" t="str">
            <v>Oil</v>
          </cell>
          <cell r="G5587">
            <v>145</v>
          </cell>
          <cell r="H5587" t="str">
            <v>Regulated</v>
          </cell>
        </row>
        <row r="5588">
          <cell r="D5588" t="str">
            <v>Berkshire Hathaway Inc.</v>
          </cell>
          <cell r="E5588" t="str">
            <v>Water</v>
          </cell>
          <cell r="G5588">
            <v>590188</v>
          </cell>
          <cell r="H5588" t="str">
            <v>Regulated</v>
          </cell>
        </row>
        <row r="5589">
          <cell r="D5589" t="str">
            <v>MidAmerican Energy Holdings Company</v>
          </cell>
          <cell r="E5589" t="str">
            <v>Water</v>
          </cell>
          <cell r="G5589">
            <v>67037</v>
          </cell>
          <cell r="H5589" t="str">
            <v>Regulated</v>
          </cell>
        </row>
        <row r="5590">
          <cell r="D5590" t="str">
            <v>Brookfield Renewable Energy Partners L.P.</v>
          </cell>
          <cell r="E5590" t="str">
            <v>Wind</v>
          </cell>
          <cell r="G5590" t="str">
            <v>NA</v>
          </cell>
          <cell r="H5590" t="str">
            <v>Merchant Unregulated</v>
          </cell>
        </row>
        <row r="5591">
          <cell r="D5591" t="str">
            <v>Brookfield Asset Management Inc.</v>
          </cell>
          <cell r="E5591" t="str">
            <v>Wind</v>
          </cell>
          <cell r="G5591" t="str">
            <v>NA</v>
          </cell>
          <cell r="H5591" t="str">
            <v>Merchant Unregulated</v>
          </cell>
        </row>
        <row r="5592">
          <cell r="D5592" t="str">
            <v>Mesalands Community College</v>
          </cell>
          <cell r="E5592" t="str">
            <v>Wind</v>
          </cell>
          <cell r="G5592" t="str">
            <v>NA</v>
          </cell>
          <cell r="H5592" t="str">
            <v>Merchant Unregulated</v>
          </cell>
        </row>
        <row r="5593">
          <cell r="D5593" t="str">
            <v>Waste Management, Inc.</v>
          </cell>
          <cell r="E5593" t="str">
            <v>Biomass</v>
          </cell>
          <cell r="G5593" t="str">
            <v>NA</v>
          </cell>
          <cell r="H5593" t="str">
            <v>Merchant Unregulated</v>
          </cell>
        </row>
        <row r="5594">
          <cell r="D5594" t="str">
            <v>Sempra Energy</v>
          </cell>
          <cell r="E5594" t="str">
            <v>Gas</v>
          </cell>
          <cell r="G5594" t="str">
            <v>NA</v>
          </cell>
          <cell r="H5594" t="str">
            <v>Merchant Unregulated</v>
          </cell>
        </row>
        <row r="5595">
          <cell r="D5595" t="str">
            <v>Salt River Project</v>
          </cell>
          <cell r="E5595" t="str">
            <v>Gas</v>
          </cell>
          <cell r="G5595" t="str">
            <v>NA</v>
          </cell>
          <cell r="H5595" t="str">
            <v>Merchant Unregulated</v>
          </cell>
        </row>
        <row r="5596">
          <cell r="D5596" t="str">
            <v>Sempra Energy</v>
          </cell>
          <cell r="E5596" t="str">
            <v>Solar</v>
          </cell>
          <cell r="G5596">
            <v>233105</v>
          </cell>
          <cell r="H5596" t="str">
            <v>Merchant Unregulated</v>
          </cell>
        </row>
        <row r="5597">
          <cell r="D5597" t="str">
            <v>Calpine Corporation</v>
          </cell>
          <cell r="E5597" t="str">
            <v>Gas</v>
          </cell>
          <cell r="G5597">
            <v>2801457</v>
          </cell>
          <cell r="H5597" t="str">
            <v>Merchant Unregulated</v>
          </cell>
        </row>
        <row r="5598">
          <cell r="D5598" t="str">
            <v>Waste Management, Inc.</v>
          </cell>
          <cell r="E5598" t="str">
            <v>Biomass</v>
          </cell>
          <cell r="G5598" t="str">
            <v>NA</v>
          </cell>
          <cell r="H5598" t="str">
            <v>Merchant Unregulated</v>
          </cell>
        </row>
        <row r="5599">
          <cell r="D5599" t="str">
            <v>Waste Management, Inc.</v>
          </cell>
          <cell r="E5599" t="str">
            <v>Biomass</v>
          </cell>
          <cell r="G5599" t="str">
            <v>NA</v>
          </cell>
          <cell r="H5599" t="str">
            <v>Merchant Unregulated</v>
          </cell>
        </row>
        <row r="5600">
          <cell r="D5600" t="str">
            <v>Metro Waste Authority</v>
          </cell>
          <cell r="E5600" t="str">
            <v>Biomass</v>
          </cell>
          <cell r="G5600" t="str">
            <v>NA</v>
          </cell>
          <cell r="H5600" t="str">
            <v>Merchant Unregulated</v>
          </cell>
        </row>
        <row r="5601">
          <cell r="D5601" t="str">
            <v>Waste Management, Inc.</v>
          </cell>
          <cell r="E5601" t="str">
            <v>Biomass</v>
          </cell>
          <cell r="G5601" t="str">
            <v>NA</v>
          </cell>
          <cell r="H5601" t="str">
            <v>Merchant Unregulated</v>
          </cell>
        </row>
        <row r="5602">
          <cell r="D5602" t="str">
            <v>GDF Suez SA</v>
          </cell>
          <cell r="E5602" t="str">
            <v>Biomass</v>
          </cell>
          <cell r="G5602" t="str">
            <v>NA</v>
          </cell>
          <cell r="H5602" t="str">
            <v>Merchant Unregulated</v>
          </cell>
        </row>
        <row r="5603">
          <cell r="D5603" t="str">
            <v>Metropolitan Wastewater Reclam</v>
          </cell>
          <cell r="E5603" t="str">
            <v>Biomass</v>
          </cell>
          <cell r="G5603" t="str">
            <v>NA</v>
          </cell>
          <cell r="H5603" t="str">
            <v>Merchant Unregulated</v>
          </cell>
        </row>
        <row r="5604">
          <cell r="D5604" t="str">
            <v>Navitas Energy, Inc.</v>
          </cell>
          <cell r="E5604" t="str">
            <v>Wind</v>
          </cell>
          <cell r="G5604" t="str">
            <v>NA</v>
          </cell>
          <cell r="H5604" t="str">
            <v>Merchant Unregulated</v>
          </cell>
        </row>
        <row r="5605">
          <cell r="D5605" t="str">
            <v>Gamesa Corporacion Tecnologica S.A.</v>
          </cell>
          <cell r="E5605" t="str">
            <v>Wind</v>
          </cell>
          <cell r="G5605" t="str">
            <v>NA</v>
          </cell>
          <cell r="H5605" t="str">
            <v>Merchant Unregulated</v>
          </cell>
        </row>
        <row r="5606">
          <cell r="D5606" t="str">
            <v>Enel S.p.A.</v>
          </cell>
          <cell r="E5606" t="str">
            <v>Wind</v>
          </cell>
          <cell r="G5606" t="str">
            <v>NA</v>
          </cell>
          <cell r="H5606" t="str">
            <v>Merchant Unregulated</v>
          </cell>
        </row>
        <row r="5607">
          <cell r="D5607" t="str">
            <v>Metro Dade County</v>
          </cell>
          <cell r="E5607" t="str">
            <v>Biomass</v>
          </cell>
          <cell r="G5607">
            <v>330073</v>
          </cell>
          <cell r="H5607" t="str">
            <v>Merchant Unregulated</v>
          </cell>
        </row>
        <row r="5608">
          <cell r="D5608" t="str">
            <v>Metropolitan Sewerage District</v>
          </cell>
          <cell r="E5608" t="str">
            <v>Water</v>
          </cell>
          <cell r="G5608">
            <v>7553</v>
          </cell>
          <cell r="H5608" t="str">
            <v>Merchant Unregulated</v>
          </cell>
        </row>
        <row r="5609">
          <cell r="D5609" t="str">
            <v>Ameren Corporation</v>
          </cell>
          <cell r="E5609" t="str">
            <v>Oil</v>
          </cell>
          <cell r="G5609">
            <v>420</v>
          </cell>
          <cell r="H5609" t="str">
            <v>Regulated</v>
          </cell>
        </row>
        <row r="5610">
          <cell r="D5610" t="str">
            <v>Hydro Technology Systems Inc</v>
          </cell>
          <cell r="E5610" t="str">
            <v>Water</v>
          </cell>
          <cell r="G5610" t="str">
            <v>NA</v>
          </cell>
          <cell r="H5610" t="str">
            <v>Merchant Unregulated</v>
          </cell>
        </row>
        <row r="5611">
          <cell r="D5611" t="str">
            <v>NextEra Energy, Inc.</v>
          </cell>
          <cell r="E5611" t="str">
            <v>Wind</v>
          </cell>
          <cell r="G5611" t="str">
            <v>NA</v>
          </cell>
          <cell r="H5611" t="str">
            <v>Merchant Unregulated</v>
          </cell>
        </row>
        <row r="5612">
          <cell r="D5612" t="str">
            <v>City Center Las Vegas</v>
          </cell>
          <cell r="E5612" t="str">
            <v>Gas</v>
          </cell>
          <cell r="G5612" t="str">
            <v>NA</v>
          </cell>
          <cell r="H5612" t="str">
            <v>Merchant Unregulated</v>
          </cell>
        </row>
        <row r="5613">
          <cell r="D5613" t="str">
            <v>AES Corporation</v>
          </cell>
          <cell r="E5613" t="str">
            <v>Coal</v>
          </cell>
          <cell r="G5613">
            <v>2578789</v>
          </cell>
          <cell r="H5613" t="str">
            <v>Regulated</v>
          </cell>
        </row>
        <row r="5614">
          <cell r="D5614" t="str">
            <v>Duke Energy Corporation</v>
          </cell>
          <cell r="E5614" t="str">
            <v>Coal</v>
          </cell>
          <cell r="G5614">
            <v>1144836</v>
          </cell>
          <cell r="H5614" t="str">
            <v>Regulated</v>
          </cell>
        </row>
        <row r="5615">
          <cell r="D5615" t="str">
            <v>Duke Energy Corporation</v>
          </cell>
          <cell r="E5615" t="str">
            <v>Coal</v>
          </cell>
          <cell r="G5615">
            <v>4584329</v>
          </cell>
          <cell r="H5615" t="str">
            <v>Regulated</v>
          </cell>
        </row>
        <row r="5616">
          <cell r="D5616" t="str">
            <v>Duke Energy Corporation</v>
          </cell>
          <cell r="E5616" t="str">
            <v>Oil</v>
          </cell>
          <cell r="G5616">
            <v>-129</v>
          </cell>
          <cell r="H5616" t="str">
            <v>Regulated</v>
          </cell>
        </row>
        <row r="5617">
          <cell r="D5617" t="str">
            <v>Duke Energy Corporation</v>
          </cell>
          <cell r="E5617" t="str">
            <v>Oil</v>
          </cell>
          <cell r="G5617">
            <v>57</v>
          </cell>
          <cell r="H5617" t="str">
            <v>Regulated</v>
          </cell>
        </row>
        <row r="5618">
          <cell r="D5618" t="str">
            <v>Owyhee Irrigation District</v>
          </cell>
          <cell r="E5618" t="str">
            <v>Water</v>
          </cell>
          <cell r="G5618" t="str">
            <v>NA</v>
          </cell>
          <cell r="H5618" t="str">
            <v>Merchant Unregulated</v>
          </cell>
        </row>
        <row r="5619">
          <cell r="D5619" t="str">
            <v>Wisconsin Energy Corporation</v>
          </cell>
          <cell r="E5619" t="str">
            <v>Water</v>
          </cell>
          <cell r="G5619">
            <v>15618</v>
          </cell>
          <cell r="H5619" t="str">
            <v>Regulated</v>
          </cell>
        </row>
        <row r="5620">
          <cell r="D5620" t="str">
            <v>NiSource Inc.</v>
          </cell>
          <cell r="E5620" t="str">
            <v>Coal</v>
          </cell>
          <cell r="G5620">
            <v>2341016</v>
          </cell>
          <cell r="H5620" t="str">
            <v>Regulated</v>
          </cell>
        </row>
        <row r="5621">
          <cell r="D5621" t="str">
            <v>ArcLight Capital Holdings, LLC</v>
          </cell>
          <cell r="E5621" t="str">
            <v>Gas</v>
          </cell>
          <cell r="G5621" t="str">
            <v>NA</v>
          </cell>
          <cell r="H5621" t="str">
            <v>Merchant Unregulated</v>
          </cell>
        </row>
        <row r="5622">
          <cell r="D5622" t="str">
            <v>Exelon Corporation</v>
          </cell>
          <cell r="E5622" t="str">
            <v>Wind</v>
          </cell>
          <cell r="G5622">
            <v>296586</v>
          </cell>
          <cell r="H5622" t="str">
            <v>Merchant Unregulated</v>
          </cell>
        </row>
        <row r="5623">
          <cell r="D5623" t="str">
            <v>Entergy Corporation</v>
          </cell>
          <cell r="E5623" t="str">
            <v>Gas</v>
          </cell>
          <cell r="G5623">
            <v>2346145</v>
          </cell>
          <cell r="H5623" t="str">
            <v>Regulated</v>
          </cell>
        </row>
        <row r="5624">
          <cell r="D5624" t="str">
            <v>Calpine Corporation</v>
          </cell>
          <cell r="E5624" t="str">
            <v>Gas</v>
          </cell>
          <cell r="G5624" t="str">
            <v>NA</v>
          </cell>
          <cell r="H5624" t="str">
            <v>Merchant Unregulated</v>
          </cell>
        </row>
        <row r="5625">
          <cell r="D5625" t="str">
            <v>Chevron Corporation</v>
          </cell>
          <cell r="E5625" t="str">
            <v>Gas</v>
          </cell>
          <cell r="G5625" t="str">
            <v>NA</v>
          </cell>
          <cell r="H5625" t="str">
            <v>Merchant Unregulated</v>
          </cell>
        </row>
        <row r="5626">
          <cell r="D5626" t="str">
            <v>Edison International</v>
          </cell>
          <cell r="E5626" t="str">
            <v>Gas</v>
          </cell>
          <cell r="G5626" t="str">
            <v>NA</v>
          </cell>
          <cell r="H5626" t="str">
            <v>Merchant Unregulated</v>
          </cell>
        </row>
        <row r="5627">
          <cell r="D5627" t="str">
            <v>Fortistar LLC</v>
          </cell>
          <cell r="E5627" t="str">
            <v>Biomass</v>
          </cell>
          <cell r="G5627" t="str">
            <v>NA</v>
          </cell>
          <cell r="H5627" t="str">
            <v>Merchant Unregulated</v>
          </cell>
        </row>
        <row r="5628">
          <cell r="D5628" t="str">
            <v>Connecticut Resources Recovery Authority</v>
          </cell>
          <cell r="E5628" t="str">
            <v>Biomass</v>
          </cell>
          <cell r="G5628">
            <v>391170</v>
          </cell>
          <cell r="H5628" t="str">
            <v>Merchant Unregulated</v>
          </cell>
        </row>
        <row r="5629">
          <cell r="D5629" t="str">
            <v>Calpine Corporation</v>
          </cell>
          <cell r="E5629" t="str">
            <v>Oil</v>
          </cell>
          <cell r="G5629" t="str">
            <v>NA</v>
          </cell>
          <cell r="H5629" t="str">
            <v>Merchant Unregulated</v>
          </cell>
        </row>
        <row r="5630">
          <cell r="D5630" t="str">
            <v>Boralex Inc.</v>
          </cell>
          <cell r="E5630" t="str">
            <v>Water</v>
          </cell>
          <cell r="G5630" t="str">
            <v>NA</v>
          </cell>
          <cell r="H5630" t="str">
            <v>Merchant Unregulated</v>
          </cell>
        </row>
        <row r="5631">
          <cell r="D5631" t="str">
            <v>Placer County Water Agency</v>
          </cell>
          <cell r="E5631" t="str">
            <v>Water</v>
          </cell>
          <cell r="G5631">
            <v>446134</v>
          </cell>
          <cell r="H5631" t="str">
            <v>Merchant Unregulated</v>
          </cell>
        </row>
        <row r="5632">
          <cell r="D5632" t="str">
            <v>Middle Fork Irrigation Dist</v>
          </cell>
          <cell r="E5632" t="str">
            <v>Water</v>
          </cell>
          <cell r="G5632" t="str">
            <v>NA</v>
          </cell>
          <cell r="H5632" t="str">
            <v>Merchant Unregulated</v>
          </cell>
        </row>
        <row r="5633">
          <cell r="D5633" t="str">
            <v>Los Angeles Department of Water and Power</v>
          </cell>
          <cell r="E5633" t="str">
            <v>Water</v>
          </cell>
          <cell r="G5633" t="str">
            <v>NA</v>
          </cell>
          <cell r="H5633" t="str">
            <v>Regulated</v>
          </cell>
        </row>
        <row r="5634">
          <cell r="D5634" t="str">
            <v>Kruger, Inc.</v>
          </cell>
          <cell r="E5634" t="str">
            <v>Water</v>
          </cell>
          <cell r="G5634" t="str">
            <v>NA</v>
          </cell>
          <cell r="H5634" t="str">
            <v>Merchant Unregulated</v>
          </cell>
        </row>
        <row r="5635">
          <cell r="D5635" t="str">
            <v>Waste Management, Inc.</v>
          </cell>
          <cell r="E5635" t="str">
            <v>Biomass</v>
          </cell>
          <cell r="G5635" t="str">
            <v>NA</v>
          </cell>
          <cell r="H5635" t="str">
            <v>Merchant Unregulated</v>
          </cell>
        </row>
        <row r="5636">
          <cell r="D5636" t="str">
            <v>Middlebury College</v>
          </cell>
          <cell r="E5636" t="str">
            <v>Oil</v>
          </cell>
          <cell r="G5636" t="str">
            <v>NA</v>
          </cell>
          <cell r="H5636" t="str">
            <v>Merchant Unregulated</v>
          </cell>
        </row>
        <row r="5637">
          <cell r="D5637" t="str">
            <v>Gaz Métro Limited Partnership</v>
          </cell>
          <cell r="E5637" t="str">
            <v>Water</v>
          </cell>
          <cell r="G5637">
            <v>10201</v>
          </cell>
          <cell r="H5637" t="str">
            <v>Regulated</v>
          </cell>
        </row>
        <row r="5638">
          <cell r="D5638" t="str">
            <v>KDC Solar LLC</v>
          </cell>
          <cell r="E5638" t="str">
            <v>Solar</v>
          </cell>
          <cell r="G5638" t="str">
            <v>NA</v>
          </cell>
          <cell r="H5638" t="str">
            <v>Merchant Unregulated</v>
          </cell>
        </row>
        <row r="5639">
          <cell r="D5639" t="str">
            <v>Middlesex Generating Company LLC</v>
          </cell>
          <cell r="E5639" t="str">
            <v>Other Nonrenewable</v>
          </cell>
          <cell r="G5639" t="str">
            <v>NA</v>
          </cell>
          <cell r="H5639" t="str">
            <v>Merchant Unregulated</v>
          </cell>
        </row>
        <row r="5640">
          <cell r="D5640" t="str">
            <v>Nancy Huot</v>
          </cell>
          <cell r="E5640" t="str">
            <v>Biomass</v>
          </cell>
          <cell r="G5640" t="str">
            <v>NA</v>
          </cell>
          <cell r="H5640" t="str">
            <v>Merchant Unregulated</v>
          </cell>
        </row>
        <row r="5641">
          <cell r="D5641" t="str">
            <v>Lawrence</v>
          </cell>
          <cell r="E5641" t="str">
            <v>Biomass</v>
          </cell>
          <cell r="G5641" t="str">
            <v>NA</v>
          </cell>
          <cell r="H5641" t="str">
            <v>Merchant Unregulated</v>
          </cell>
        </row>
        <row r="5642">
          <cell r="D5642" t="str">
            <v>SunCoke Energy, Inc.</v>
          </cell>
          <cell r="E5642" t="str">
            <v>Coal</v>
          </cell>
          <cell r="G5642" t="str">
            <v>NA</v>
          </cell>
          <cell r="H5642" t="str">
            <v>Merchant Unregulated</v>
          </cell>
        </row>
        <row r="5643">
          <cell r="D5643" t="str">
            <v>EIF Management, LLC</v>
          </cell>
          <cell r="E5643" t="str">
            <v>Gas</v>
          </cell>
          <cell r="G5643">
            <v>3250406</v>
          </cell>
          <cell r="H5643" t="str">
            <v>Merchant Unregulated</v>
          </cell>
        </row>
        <row r="5644">
          <cell r="D5644" t="str">
            <v>O&amp;G Industries, Inc.</v>
          </cell>
          <cell r="E5644" t="str">
            <v>Gas</v>
          </cell>
          <cell r="G5644">
            <v>812600</v>
          </cell>
          <cell r="H5644" t="str">
            <v>Merchant Unregulated</v>
          </cell>
        </row>
        <row r="5645">
          <cell r="D5645" t="str">
            <v>NRG Energy, Inc.</v>
          </cell>
          <cell r="E5645" t="str">
            <v>Oil</v>
          </cell>
          <cell r="G5645">
            <v>180006</v>
          </cell>
          <cell r="H5645" t="str">
            <v>Merchant Unregulated</v>
          </cell>
        </row>
        <row r="5646">
          <cell r="D5646" t="str">
            <v>NRG Energy, Inc.</v>
          </cell>
          <cell r="E5646" t="str">
            <v>Oil</v>
          </cell>
          <cell r="G5646">
            <v>77</v>
          </cell>
          <cell r="H5646" t="str">
            <v>Merchant Unregulated</v>
          </cell>
        </row>
        <row r="5647">
          <cell r="D5647" t="str">
            <v>Northern California Power Agency</v>
          </cell>
          <cell r="E5647" t="str">
            <v>Solar</v>
          </cell>
          <cell r="G5647" t="str">
            <v>NA</v>
          </cell>
          <cell r="H5647" t="str">
            <v>Merchant Unregulated</v>
          </cell>
        </row>
        <row r="5648">
          <cell r="D5648" t="str">
            <v>ArcLight Capital Partners LLC</v>
          </cell>
          <cell r="E5648" t="str">
            <v>Gas</v>
          </cell>
          <cell r="G5648">
            <v>25840</v>
          </cell>
          <cell r="H5648" t="str">
            <v>Merchant Unregulated</v>
          </cell>
        </row>
        <row r="5649">
          <cell r="D5649" t="str">
            <v>General Electric Company</v>
          </cell>
          <cell r="E5649" t="str">
            <v>Gas</v>
          </cell>
          <cell r="G5649">
            <v>12869</v>
          </cell>
          <cell r="H5649" t="str">
            <v>Merchant Unregulated</v>
          </cell>
        </row>
        <row r="5650">
          <cell r="D5650" t="str">
            <v>GIC Private Limited</v>
          </cell>
          <cell r="E5650" t="str">
            <v>Gas</v>
          </cell>
          <cell r="G5650">
            <v>12869</v>
          </cell>
          <cell r="H5650" t="str">
            <v>Merchant Unregulated</v>
          </cell>
        </row>
        <row r="5651">
          <cell r="D5651" t="str">
            <v>OMERS Administration Corporation</v>
          </cell>
          <cell r="E5651" t="str">
            <v>Oil</v>
          </cell>
          <cell r="G5651" t="str">
            <v>NA</v>
          </cell>
          <cell r="H5651" t="str">
            <v>Merchant Unregulated</v>
          </cell>
        </row>
        <row r="5652">
          <cell r="D5652" t="str">
            <v>OMERS Administration Corporation</v>
          </cell>
          <cell r="E5652" t="str">
            <v>Gas</v>
          </cell>
          <cell r="G5652" t="str">
            <v>NA</v>
          </cell>
          <cell r="H5652" t="str">
            <v>Merchant Unregulated</v>
          </cell>
        </row>
        <row r="5653">
          <cell r="D5653" t="str">
            <v>Midland City of</v>
          </cell>
          <cell r="E5653" t="str">
            <v>Biomass</v>
          </cell>
          <cell r="G5653" t="str">
            <v>NA</v>
          </cell>
          <cell r="H5653" t="str">
            <v>Merchant Unregulated</v>
          </cell>
        </row>
        <row r="5654">
          <cell r="D5654" t="str">
            <v>GDF Suez SA</v>
          </cell>
          <cell r="E5654" t="str">
            <v>Gas</v>
          </cell>
          <cell r="G5654">
            <v>4930168</v>
          </cell>
          <cell r="H5654" t="str">
            <v>Merchant Unregulated</v>
          </cell>
        </row>
        <row r="5655">
          <cell r="D5655" t="str">
            <v>Pepco Holdings, Inc.</v>
          </cell>
          <cell r="E5655" t="str">
            <v>Gas</v>
          </cell>
          <cell r="G5655" t="str">
            <v>NA</v>
          </cell>
          <cell r="H5655" t="str">
            <v>Merchant Unregulated</v>
          </cell>
        </row>
        <row r="5656">
          <cell r="D5656" t="str">
            <v>Seminole Electric Cooperative Inc.</v>
          </cell>
          <cell r="E5656" t="str">
            <v>Gas</v>
          </cell>
          <cell r="G5656">
            <v>2492268</v>
          </cell>
          <cell r="H5656" t="str">
            <v>Merchant Unregulated</v>
          </cell>
        </row>
        <row r="5657">
          <cell r="D5657" t="str">
            <v>Seminole Electric Cooperative Inc.</v>
          </cell>
          <cell r="E5657" t="str">
            <v>Gas</v>
          </cell>
          <cell r="G5657">
            <v>303164</v>
          </cell>
          <cell r="H5657" t="str">
            <v>Merchant Unregulated</v>
          </cell>
        </row>
        <row r="5658">
          <cell r="D5658" t="str">
            <v>Exxon Mobil Corporation</v>
          </cell>
          <cell r="E5658" t="str">
            <v>Gas</v>
          </cell>
          <cell r="G5658">
            <v>330980</v>
          </cell>
          <cell r="H5658" t="str">
            <v>Merchant Unregulated</v>
          </cell>
        </row>
        <row r="5659">
          <cell r="D5659" t="str">
            <v>Royal Dutch Shell plc</v>
          </cell>
          <cell r="E5659" t="str">
            <v>Gas</v>
          </cell>
          <cell r="G5659">
            <v>355698</v>
          </cell>
          <cell r="H5659" t="str">
            <v>Merchant Unregulated</v>
          </cell>
        </row>
        <row r="5660">
          <cell r="D5660" t="str">
            <v>Edison International</v>
          </cell>
          <cell r="E5660" t="str">
            <v>Gas</v>
          </cell>
          <cell r="G5660">
            <v>686680</v>
          </cell>
          <cell r="H5660" t="str">
            <v>Merchant Unregulated</v>
          </cell>
        </row>
        <row r="5661">
          <cell r="D5661" t="str">
            <v>Hawaiian Electric Industries, Inc.</v>
          </cell>
          <cell r="E5661" t="str">
            <v>Oil</v>
          </cell>
          <cell r="G5661" t="str">
            <v>NA</v>
          </cell>
          <cell r="H5661" t="str">
            <v>Regulated</v>
          </cell>
        </row>
        <row r="5662">
          <cell r="D5662" t="str">
            <v>Williams Companies, Inc.</v>
          </cell>
          <cell r="E5662" t="str">
            <v>Gas</v>
          </cell>
          <cell r="G5662" t="str">
            <v>NA</v>
          </cell>
          <cell r="H5662" t="str">
            <v>Merchant Unregulated</v>
          </cell>
        </row>
        <row r="5663">
          <cell r="D5663" t="str">
            <v>Waste Management, Inc.</v>
          </cell>
          <cell r="E5663" t="str">
            <v>Biomass</v>
          </cell>
          <cell r="G5663" t="str">
            <v>NA</v>
          </cell>
          <cell r="H5663" t="str">
            <v>Merchant Unregulated</v>
          </cell>
        </row>
        <row r="5664">
          <cell r="D5664" t="str">
            <v>Mi-28 Water Power Project LLC</v>
          </cell>
          <cell r="E5664" t="str">
            <v>Water</v>
          </cell>
          <cell r="G5664" t="str">
            <v>NA</v>
          </cell>
          <cell r="H5664" t="str">
            <v>Merchant Unregulated</v>
          </cell>
        </row>
        <row r="5665">
          <cell r="D5665" t="str">
            <v>MDU Resources Group, Inc.</v>
          </cell>
          <cell r="E5665" t="str">
            <v>Gas</v>
          </cell>
          <cell r="G5665">
            <v>1573</v>
          </cell>
          <cell r="H5665" t="str">
            <v>Regulated</v>
          </cell>
        </row>
        <row r="5666">
          <cell r="D5666" t="str">
            <v>ArcLight Capital Partners LLC</v>
          </cell>
          <cell r="E5666" t="str">
            <v>Water</v>
          </cell>
          <cell r="G5666" t="str">
            <v>NA</v>
          </cell>
          <cell r="H5666" t="str">
            <v>Merchant Unregulated</v>
          </cell>
        </row>
        <row r="5667">
          <cell r="D5667" t="str">
            <v>Energy Capital Partners LLC</v>
          </cell>
          <cell r="E5667" t="str">
            <v>Gas</v>
          </cell>
          <cell r="G5667">
            <v>3651538</v>
          </cell>
          <cell r="H5667" t="str">
            <v>Merchant Unregulated</v>
          </cell>
        </row>
        <row r="5668">
          <cell r="D5668" t="str">
            <v>GDF Suez SA</v>
          </cell>
          <cell r="E5668" t="str">
            <v>Gas</v>
          </cell>
          <cell r="G5668" t="str">
            <v>NA</v>
          </cell>
          <cell r="H5668" t="str">
            <v>Merchant Unregulated</v>
          </cell>
        </row>
        <row r="5669">
          <cell r="D5669" t="str">
            <v>MTW Resources, LP</v>
          </cell>
          <cell r="E5669" t="str">
            <v>Wind</v>
          </cell>
          <cell r="G5669">
            <v>91428</v>
          </cell>
          <cell r="H5669" t="str">
            <v>Merchant Unregulated</v>
          </cell>
        </row>
        <row r="5670">
          <cell r="D5670" t="str">
            <v>First Wind Holdings Inc.</v>
          </cell>
          <cell r="E5670" t="str">
            <v>Wind</v>
          </cell>
          <cell r="G5670">
            <v>365717</v>
          </cell>
          <cell r="H5670" t="str">
            <v>Merchant Unregulated</v>
          </cell>
        </row>
        <row r="5671">
          <cell r="D5671" t="str">
            <v>MTW Resources, LP</v>
          </cell>
          <cell r="E5671" t="str">
            <v>Wind</v>
          </cell>
          <cell r="G5671">
            <v>41355</v>
          </cell>
          <cell r="H5671" t="str">
            <v>Merchant Unregulated</v>
          </cell>
        </row>
        <row r="5672">
          <cell r="D5672" t="str">
            <v>First Wind Holdings Inc.</v>
          </cell>
          <cell r="E5672" t="str">
            <v>Wind</v>
          </cell>
          <cell r="G5672">
            <v>165420</v>
          </cell>
          <cell r="H5672" t="str">
            <v>Merchant Unregulated</v>
          </cell>
        </row>
        <row r="5673">
          <cell r="D5673" t="str">
            <v>Milford City of IA</v>
          </cell>
          <cell r="E5673" t="str">
            <v>Oil</v>
          </cell>
          <cell r="G5673" t="str">
            <v>NA</v>
          </cell>
          <cell r="H5673" t="str">
            <v>Regulated</v>
          </cell>
        </row>
        <row r="5674">
          <cell r="D5674" t="str">
            <v>SunEdison, Inc.</v>
          </cell>
          <cell r="E5674" t="str">
            <v>Solar</v>
          </cell>
          <cell r="G5674" t="str">
            <v>NA</v>
          </cell>
          <cell r="H5674" t="str">
            <v>Merchant Unregulated</v>
          </cell>
        </row>
        <row r="5675">
          <cell r="D5675" t="str">
            <v>Iberdrola, S.A.</v>
          </cell>
          <cell r="E5675" t="str">
            <v>Water</v>
          </cell>
          <cell r="G5675">
            <v>24342</v>
          </cell>
          <cell r="H5675" t="str">
            <v>Regulated</v>
          </cell>
        </row>
        <row r="5676">
          <cell r="D5676" t="str">
            <v>PPL Corporation</v>
          </cell>
          <cell r="E5676" t="str">
            <v>Coal</v>
          </cell>
          <cell r="G5676">
            <v>8361161</v>
          </cell>
          <cell r="H5676" t="str">
            <v>Regulated</v>
          </cell>
        </row>
        <row r="5677">
          <cell r="D5677" t="str">
            <v>Edison International</v>
          </cell>
          <cell r="E5677" t="str">
            <v>Water</v>
          </cell>
          <cell r="G5677">
            <v>4199</v>
          </cell>
          <cell r="H5677" t="str">
            <v>Regulated</v>
          </cell>
        </row>
        <row r="5678">
          <cell r="D5678" t="str">
            <v>Edison International</v>
          </cell>
          <cell r="E5678" t="str">
            <v>Water</v>
          </cell>
          <cell r="G5678">
            <v>7393</v>
          </cell>
          <cell r="H5678" t="str">
            <v>Regulated</v>
          </cell>
        </row>
        <row r="5679">
          <cell r="D5679" t="str">
            <v>PUD No 1 of Lewis County</v>
          </cell>
          <cell r="E5679" t="str">
            <v>Water</v>
          </cell>
          <cell r="G5679" t="str">
            <v>NA</v>
          </cell>
          <cell r="H5679" t="str">
            <v>Regulated</v>
          </cell>
        </row>
        <row r="5680">
          <cell r="D5680" t="str">
            <v>Duke Energy Corporation</v>
          </cell>
          <cell r="E5680" t="str">
            <v>Gas</v>
          </cell>
          <cell r="G5680">
            <v>125402</v>
          </cell>
          <cell r="H5680" t="str">
            <v>Regulated</v>
          </cell>
        </row>
        <row r="5681">
          <cell r="D5681" t="str">
            <v>Public Service Enterprise Group Incorporated</v>
          </cell>
          <cell r="E5681" t="str">
            <v>Solar</v>
          </cell>
          <cell r="G5681" t="str">
            <v>NA</v>
          </cell>
          <cell r="H5681" t="str">
            <v>Regulated</v>
          </cell>
        </row>
        <row r="5682">
          <cell r="D5682" t="str">
            <v>NextEra Energy, Inc.</v>
          </cell>
          <cell r="E5682" t="str">
            <v>Wind</v>
          </cell>
          <cell r="G5682" t="str">
            <v>NA</v>
          </cell>
          <cell r="H5682" t="str">
            <v>Merchant Unregulated</v>
          </cell>
        </row>
        <row r="5683">
          <cell r="D5683" t="str">
            <v>Waste Management, Inc.</v>
          </cell>
          <cell r="E5683" t="str">
            <v>Biomass</v>
          </cell>
          <cell r="G5683" t="str">
            <v>NA</v>
          </cell>
          <cell r="H5683" t="str">
            <v>Merchant Unregulated</v>
          </cell>
        </row>
        <row r="5684">
          <cell r="D5684" t="str">
            <v>St George City of</v>
          </cell>
          <cell r="E5684" t="str">
            <v>Gas</v>
          </cell>
          <cell r="G5684" t="str">
            <v>NA</v>
          </cell>
          <cell r="H5684" t="str">
            <v>Regulated</v>
          </cell>
        </row>
        <row r="5685">
          <cell r="D5685" t="str">
            <v>GDF Suez SA</v>
          </cell>
          <cell r="E5685" t="str">
            <v>Gas</v>
          </cell>
          <cell r="G5685" t="str">
            <v>NA</v>
          </cell>
          <cell r="H5685" t="str">
            <v>Merchant Unregulated</v>
          </cell>
        </row>
        <row r="5686">
          <cell r="D5686" t="str">
            <v>GDF Suez SA</v>
          </cell>
          <cell r="E5686" t="str">
            <v>Gas</v>
          </cell>
          <cell r="G5686" t="str">
            <v>NA</v>
          </cell>
          <cell r="H5686" t="str">
            <v>Merchant Unregulated</v>
          </cell>
        </row>
        <row r="5687">
          <cell r="D5687" t="str">
            <v>MACH Gen LLC</v>
          </cell>
          <cell r="E5687" t="str">
            <v>Gas</v>
          </cell>
          <cell r="G5687">
            <v>2002904</v>
          </cell>
          <cell r="H5687" t="str">
            <v>Merchant Unregulated</v>
          </cell>
        </row>
        <row r="5688">
          <cell r="D5688" t="str">
            <v>United States Government</v>
          </cell>
          <cell r="E5688" t="str">
            <v>Water</v>
          </cell>
          <cell r="G5688" t="str">
            <v>NA</v>
          </cell>
          <cell r="H5688" t="str">
            <v>Merchant Unregulated</v>
          </cell>
        </row>
        <row r="5689">
          <cell r="D5689" t="str">
            <v>Exelon Corporation</v>
          </cell>
          <cell r="E5689" t="str">
            <v>Solar</v>
          </cell>
          <cell r="G5689" t="str">
            <v>NA</v>
          </cell>
          <cell r="H5689" t="str">
            <v>Merchant Unregulated</v>
          </cell>
        </row>
        <row r="5690">
          <cell r="D5690" t="str">
            <v>Fortistar LLC</v>
          </cell>
          <cell r="E5690" t="str">
            <v>Biomass</v>
          </cell>
          <cell r="G5690" t="str">
            <v>NA</v>
          </cell>
          <cell r="H5690" t="str">
            <v>Merchant Unregulated</v>
          </cell>
        </row>
        <row r="5691">
          <cell r="D5691" t="str">
            <v>Cate Street Capital</v>
          </cell>
          <cell r="E5691" t="str">
            <v>Oil</v>
          </cell>
          <cell r="G5691" t="str">
            <v>NA</v>
          </cell>
          <cell r="H5691" t="str">
            <v>Merchant Unregulated</v>
          </cell>
        </row>
        <row r="5692">
          <cell r="D5692" t="str">
            <v>Gaz Métro Limited Partnership</v>
          </cell>
          <cell r="E5692" t="str">
            <v>Nuclear</v>
          </cell>
          <cell r="G5692" t="str">
            <v>NA</v>
          </cell>
          <cell r="H5692" t="str">
            <v>Regulated</v>
          </cell>
        </row>
        <row r="5693">
          <cell r="D5693" t="str">
            <v>Dominion Resources, Inc.</v>
          </cell>
          <cell r="E5693" t="str">
            <v>Nuclear</v>
          </cell>
          <cell r="G5693">
            <v>16425512</v>
          </cell>
          <cell r="H5693" t="str">
            <v>Regulated</v>
          </cell>
        </row>
        <row r="5694">
          <cell r="D5694" t="str">
            <v>Massachusetts Municipal Wholesale Electric Company</v>
          </cell>
          <cell r="E5694" t="str">
            <v>Nuclear</v>
          </cell>
          <cell r="G5694">
            <v>479889</v>
          </cell>
          <cell r="H5694" t="str">
            <v>Regulated</v>
          </cell>
        </row>
        <row r="5695">
          <cell r="D5695" t="str">
            <v>FirstEnergy Corp.</v>
          </cell>
          <cell r="E5695" t="str">
            <v>Water</v>
          </cell>
          <cell r="G5695" t="str">
            <v>NA</v>
          </cell>
          <cell r="H5695" t="str">
            <v>Merchant Unregulated</v>
          </cell>
        </row>
        <row r="5696">
          <cell r="D5696" t="str">
            <v>South Jersey Industries, Inc.</v>
          </cell>
          <cell r="E5696" t="str">
            <v>Solar</v>
          </cell>
          <cell r="G5696" t="str">
            <v>NA</v>
          </cell>
          <cell r="H5696" t="str">
            <v>Merchant Unregulated</v>
          </cell>
        </row>
        <row r="5697">
          <cell r="D5697" t="str">
            <v>Idaho Wind Partners 1, LLC</v>
          </cell>
          <cell r="E5697" t="str">
            <v>Wind</v>
          </cell>
          <cell r="G5697" t="str">
            <v>NA</v>
          </cell>
          <cell r="H5697" t="str">
            <v>Merchant Unregulated</v>
          </cell>
        </row>
        <row r="5698">
          <cell r="D5698" t="str">
            <v>IDACORP, Inc.</v>
          </cell>
          <cell r="E5698" t="str">
            <v>Water</v>
          </cell>
          <cell r="G5698">
            <v>175182</v>
          </cell>
          <cell r="H5698" t="str">
            <v>Regulated</v>
          </cell>
        </row>
        <row r="5699">
          <cell r="D5699" t="str">
            <v>Kruger, Inc.</v>
          </cell>
          <cell r="E5699" t="str">
            <v>Water</v>
          </cell>
          <cell r="G5699" t="str">
            <v>NA</v>
          </cell>
          <cell r="H5699" t="str">
            <v>Merchant Unregulated</v>
          </cell>
        </row>
        <row r="5700">
          <cell r="D5700" t="str">
            <v>SunEdison, Inc.</v>
          </cell>
          <cell r="E5700" t="str">
            <v>Solar</v>
          </cell>
          <cell r="G5700" t="str">
            <v>NA</v>
          </cell>
          <cell r="H5700" t="str">
            <v>Merchant Unregulated</v>
          </cell>
        </row>
        <row r="5701">
          <cell r="D5701" t="str">
            <v>Enel S.p.A.</v>
          </cell>
          <cell r="E5701" t="str">
            <v>Water</v>
          </cell>
          <cell r="G5701" t="str">
            <v>NA</v>
          </cell>
          <cell r="H5701" t="str">
            <v>Merchant Unregulated</v>
          </cell>
        </row>
        <row r="5702">
          <cell r="D5702" t="str">
            <v>Gaz Métro Limited Partnership</v>
          </cell>
          <cell r="E5702" t="str">
            <v>Water</v>
          </cell>
          <cell r="G5702" t="str">
            <v>NA</v>
          </cell>
          <cell r="H5702" t="str">
            <v>Regulated</v>
          </cell>
        </row>
        <row r="5703">
          <cell r="D5703" t="str">
            <v>Emera Incorporated</v>
          </cell>
          <cell r="E5703" t="str">
            <v>Water</v>
          </cell>
          <cell r="G5703" t="str">
            <v>NA</v>
          </cell>
          <cell r="H5703" t="str">
            <v>Merchant Unregulated</v>
          </cell>
        </row>
        <row r="5704">
          <cell r="D5704" t="str">
            <v>Algonquin Power &amp; Utilities Corp.</v>
          </cell>
          <cell r="E5704" t="str">
            <v>Water</v>
          </cell>
          <cell r="G5704" t="str">
            <v>NA</v>
          </cell>
          <cell r="H5704" t="str">
            <v>Merchant Unregulated</v>
          </cell>
        </row>
        <row r="5705">
          <cell r="D5705" t="str">
            <v>Square Butte Electric Cooperative Inc.</v>
          </cell>
          <cell r="E5705" t="str">
            <v>Coal</v>
          </cell>
          <cell r="G5705">
            <v>3332636</v>
          </cell>
          <cell r="H5705" t="str">
            <v>Merchant Unregulated</v>
          </cell>
        </row>
        <row r="5706">
          <cell r="D5706" t="str">
            <v>Minnkota Power Coop, Inc</v>
          </cell>
          <cell r="E5706" t="str">
            <v>Coal</v>
          </cell>
          <cell r="G5706">
            <v>1831038</v>
          </cell>
          <cell r="H5706" t="str">
            <v>Merchant Unregulated</v>
          </cell>
        </row>
        <row r="5707">
          <cell r="D5707" t="str">
            <v>SunEdison, Inc.</v>
          </cell>
          <cell r="E5707" t="str">
            <v>Solar</v>
          </cell>
          <cell r="G5707" t="str">
            <v>NA</v>
          </cell>
          <cell r="H5707" t="str">
            <v>Merchant Unregulated</v>
          </cell>
        </row>
        <row r="5708">
          <cell r="D5708" t="str">
            <v>Wisconsin Energy Corporation</v>
          </cell>
          <cell r="E5708" t="str">
            <v>Coal</v>
          </cell>
          <cell r="G5708">
            <v>25868</v>
          </cell>
          <cell r="H5708" t="str">
            <v>Regulated</v>
          </cell>
        </row>
        <row r="5709">
          <cell r="D5709" t="str">
            <v>NextEra Energy, Inc.</v>
          </cell>
          <cell r="E5709" t="str">
            <v>Wind</v>
          </cell>
          <cell r="G5709">
            <v>382738</v>
          </cell>
          <cell r="H5709" t="str">
            <v>Merchant Unregulated</v>
          </cell>
        </row>
        <row r="5710">
          <cell r="D5710" t="str">
            <v>NextEra Energy, Inc.</v>
          </cell>
          <cell r="E5710" t="str">
            <v>Wind</v>
          </cell>
          <cell r="G5710" t="str">
            <v>NA</v>
          </cell>
          <cell r="H5710" t="str">
            <v>Merchant Unregulated</v>
          </cell>
        </row>
        <row r="5711">
          <cell r="D5711" t="str">
            <v>NextEra Energy, Inc.</v>
          </cell>
          <cell r="E5711" t="str">
            <v>Wind</v>
          </cell>
          <cell r="G5711">
            <v>402358</v>
          </cell>
          <cell r="H5711" t="str">
            <v>Merchant Unregulated</v>
          </cell>
        </row>
        <row r="5712">
          <cell r="D5712" t="str">
            <v>Minden City of LA</v>
          </cell>
          <cell r="E5712" t="str">
            <v>Gas</v>
          </cell>
          <cell r="G5712" t="str">
            <v>NA</v>
          </cell>
          <cell r="H5712" t="str">
            <v>Regulated</v>
          </cell>
        </row>
        <row r="5713">
          <cell r="D5713" t="str">
            <v>Minden City of LA</v>
          </cell>
          <cell r="E5713" t="str">
            <v>Oil</v>
          </cell>
          <cell r="G5713" t="str">
            <v>NA</v>
          </cell>
          <cell r="H5713" t="str">
            <v>Regulated</v>
          </cell>
        </row>
        <row r="5714">
          <cell r="D5714" t="str">
            <v>Hudson Clean Energy Partners LP</v>
          </cell>
          <cell r="E5714" t="str">
            <v>Water</v>
          </cell>
          <cell r="G5714" t="str">
            <v>NA</v>
          </cell>
          <cell r="H5714" t="str">
            <v>Merchant Unregulated</v>
          </cell>
        </row>
        <row r="5715">
          <cell r="D5715" t="str">
            <v>Brookfield Renewable Energy Partners L.P.</v>
          </cell>
          <cell r="E5715" t="str">
            <v>Water</v>
          </cell>
          <cell r="G5715" t="str">
            <v>NA</v>
          </cell>
          <cell r="H5715" t="str">
            <v>Merchant Unregulated</v>
          </cell>
        </row>
        <row r="5716">
          <cell r="D5716" t="str">
            <v>Brookfield Asset Management Inc.</v>
          </cell>
          <cell r="E5716" t="str">
            <v>Water</v>
          </cell>
          <cell r="G5716" t="str">
            <v>NA</v>
          </cell>
          <cell r="H5716" t="str">
            <v>Merchant Unregulated</v>
          </cell>
        </row>
        <row r="5717">
          <cell r="D5717" t="str">
            <v>Nations Energy Holdings LLC</v>
          </cell>
          <cell r="E5717" t="str">
            <v>Other Nonrenewable</v>
          </cell>
          <cell r="G5717">
            <v>34721</v>
          </cell>
          <cell r="H5717" t="str">
            <v>Merchant Unregulated</v>
          </cell>
        </row>
        <row r="5718">
          <cell r="D5718" t="str">
            <v>United States Government</v>
          </cell>
          <cell r="E5718" t="str">
            <v>Water</v>
          </cell>
          <cell r="G5718" t="str">
            <v>NA</v>
          </cell>
          <cell r="H5718" t="str">
            <v>Merchant Unregulated</v>
          </cell>
        </row>
        <row r="5719">
          <cell r="D5719" t="str">
            <v>Fackrell Robert</v>
          </cell>
          <cell r="E5719" t="str">
            <v>Water</v>
          </cell>
          <cell r="G5719" t="str">
            <v>NA</v>
          </cell>
          <cell r="H5719" t="str">
            <v>Merchant Unregulated</v>
          </cell>
        </row>
        <row r="5720">
          <cell r="D5720" t="str">
            <v>Iberdrola, S.A.</v>
          </cell>
          <cell r="E5720" t="str">
            <v>Wind</v>
          </cell>
          <cell r="G5720">
            <v>560809</v>
          </cell>
          <cell r="H5720" t="str">
            <v>Merchant Unregulated</v>
          </cell>
        </row>
        <row r="5721">
          <cell r="D5721" t="str">
            <v>Minneapolis City of (KS)</v>
          </cell>
          <cell r="E5721" t="str">
            <v>Gas</v>
          </cell>
          <cell r="G5721" t="str">
            <v>NA</v>
          </cell>
          <cell r="H5721" t="str">
            <v>Regulated</v>
          </cell>
        </row>
        <row r="5722">
          <cell r="D5722" t="str">
            <v>Exelon Corporation</v>
          </cell>
          <cell r="E5722" t="str">
            <v>Wind</v>
          </cell>
          <cell r="G5722" t="str">
            <v>NA</v>
          </cell>
          <cell r="H5722" t="str">
            <v>Merchant Unregulated</v>
          </cell>
        </row>
        <row r="5723">
          <cell r="D5723" t="str">
            <v>Individual Owner</v>
          </cell>
          <cell r="E5723" t="str">
            <v>Wind</v>
          </cell>
          <cell r="G5723" t="str">
            <v>NA</v>
          </cell>
          <cell r="H5723" t="str">
            <v>Merchant Unregulated</v>
          </cell>
        </row>
        <row r="5724">
          <cell r="D5724" t="str">
            <v>Wausau Paper of Minnesota LLC</v>
          </cell>
          <cell r="E5724" t="str">
            <v>Water</v>
          </cell>
          <cell r="G5724" t="str">
            <v>NA</v>
          </cell>
          <cell r="H5724" t="str">
            <v>Merchant Unregulated</v>
          </cell>
        </row>
        <row r="5725">
          <cell r="D5725" t="str">
            <v>Chaska City of</v>
          </cell>
          <cell r="E5725" t="str">
            <v>Gas</v>
          </cell>
          <cell r="G5725" t="str">
            <v>NA</v>
          </cell>
          <cell r="H5725" t="str">
            <v>Regulated</v>
          </cell>
        </row>
        <row r="5726">
          <cell r="D5726" t="str">
            <v>Emera Incorporated</v>
          </cell>
          <cell r="E5726" t="str">
            <v>Wind</v>
          </cell>
          <cell r="G5726" t="str">
            <v>NA</v>
          </cell>
          <cell r="H5726" t="str">
            <v>Merchant Unregulated</v>
          </cell>
        </row>
        <row r="5727">
          <cell r="D5727" t="str">
            <v>Algonquin Power &amp; Utilities Corp.</v>
          </cell>
          <cell r="E5727" t="str">
            <v>Wind</v>
          </cell>
          <cell r="G5727" t="str">
            <v>NA</v>
          </cell>
          <cell r="H5727" t="str">
            <v>Merchant Unregulated</v>
          </cell>
        </row>
        <row r="5728">
          <cell r="D5728" t="str">
            <v>Gamesa Corporacion Tecnologica S.A.</v>
          </cell>
          <cell r="E5728" t="str">
            <v>Wind</v>
          </cell>
          <cell r="G5728" t="str">
            <v>NA</v>
          </cell>
          <cell r="H5728" t="str">
            <v>Merchant Unregulated</v>
          </cell>
        </row>
        <row r="5729">
          <cell r="D5729" t="str">
            <v>Basin Electric Power Cooperative</v>
          </cell>
          <cell r="E5729" t="str">
            <v>Wind</v>
          </cell>
          <cell r="G5729" t="str">
            <v>NA</v>
          </cell>
          <cell r="H5729" t="str">
            <v>Merchant Unregulated</v>
          </cell>
        </row>
        <row r="5730">
          <cell r="D5730" t="str">
            <v>Basin Electric Power Cooperative</v>
          </cell>
          <cell r="E5730" t="str">
            <v>Wind</v>
          </cell>
          <cell r="G5730" t="str">
            <v>NA</v>
          </cell>
          <cell r="H5730" t="str">
            <v>Merchant Unregulated</v>
          </cell>
        </row>
        <row r="5731">
          <cell r="D5731" t="str">
            <v>Puget Holdings LLC</v>
          </cell>
          <cell r="E5731" t="str">
            <v>Gas</v>
          </cell>
          <cell r="G5731">
            <v>1107026</v>
          </cell>
          <cell r="H5731" t="str">
            <v>Regulated</v>
          </cell>
        </row>
        <row r="5732">
          <cell r="D5732" t="str">
            <v>Alaska Village Electric Cooperative, Inc.</v>
          </cell>
          <cell r="E5732" t="str">
            <v>Oil</v>
          </cell>
          <cell r="G5732" t="str">
            <v>NA</v>
          </cell>
          <cell r="H5732" t="str">
            <v>Merchant Unregulated</v>
          </cell>
        </row>
        <row r="5733">
          <cell r="D5733" t="str">
            <v>Swans Island Electric Cooperative Inc.</v>
          </cell>
          <cell r="E5733" t="str">
            <v>Oil</v>
          </cell>
          <cell r="G5733" t="str">
            <v>NA</v>
          </cell>
          <cell r="H5733" t="str">
            <v>Merchant Unregulated</v>
          </cell>
        </row>
        <row r="5734">
          <cell r="D5734" t="str">
            <v>Minwind Energy LLC</v>
          </cell>
          <cell r="E5734" t="str">
            <v>Wind</v>
          </cell>
          <cell r="G5734" t="str">
            <v>NA</v>
          </cell>
          <cell r="H5734" t="str">
            <v>Merchant Unregulated</v>
          </cell>
        </row>
        <row r="5735">
          <cell r="D5735" t="str">
            <v>Minwind Energy LLC</v>
          </cell>
          <cell r="E5735" t="str">
            <v>Wind</v>
          </cell>
          <cell r="G5735" t="str">
            <v>NA</v>
          </cell>
          <cell r="H5735" t="str">
            <v>Merchant Unregulated</v>
          </cell>
        </row>
        <row r="5736">
          <cell r="D5736" t="str">
            <v>Minwind Energy LLC</v>
          </cell>
          <cell r="E5736" t="str">
            <v>Wind</v>
          </cell>
          <cell r="G5736" t="str">
            <v>NA</v>
          </cell>
          <cell r="H5736" t="str">
            <v>Merchant Unregulated</v>
          </cell>
        </row>
        <row r="5737">
          <cell r="D5737" t="str">
            <v>CMS Energy Corporation</v>
          </cell>
          <cell r="E5737" t="str">
            <v>Water</v>
          </cell>
          <cell r="G5737">
            <v>12976</v>
          </cell>
          <cell r="H5737" t="str">
            <v>Regulated</v>
          </cell>
        </row>
        <row r="5738">
          <cell r="D5738" t="str">
            <v>SunEdison, Inc.</v>
          </cell>
          <cell r="E5738" t="str">
            <v>Solar</v>
          </cell>
          <cell r="G5738" t="str">
            <v>NA</v>
          </cell>
          <cell r="H5738" t="str">
            <v>Merchant Unregulated</v>
          </cell>
        </row>
        <row r="5739">
          <cell r="D5739" t="str">
            <v>Edison International</v>
          </cell>
          <cell r="E5739" t="str">
            <v>Gas</v>
          </cell>
          <cell r="G5739">
            <v>21455</v>
          </cell>
          <cell r="H5739" t="str">
            <v>Regulated</v>
          </cell>
        </row>
        <row r="5740">
          <cell r="D5740" t="str">
            <v>NRG Energy, Inc.</v>
          </cell>
          <cell r="E5740" t="str">
            <v>Gas</v>
          </cell>
          <cell r="G5740" t="str">
            <v>NA</v>
          </cell>
          <cell r="H5740" t="str">
            <v>Merchant Unregulated</v>
          </cell>
        </row>
        <row r="5741">
          <cell r="D5741" t="str">
            <v>Sempra Energy</v>
          </cell>
          <cell r="E5741" t="str">
            <v>Gas</v>
          </cell>
          <cell r="G5741" t="str">
            <v>NA</v>
          </cell>
          <cell r="H5741" t="str">
            <v>Regulated</v>
          </cell>
        </row>
        <row r="5742">
          <cell r="D5742" t="str">
            <v>Fortistar LLC</v>
          </cell>
          <cell r="E5742" t="str">
            <v>Biomass</v>
          </cell>
          <cell r="G5742" t="str">
            <v>NA</v>
          </cell>
          <cell r="H5742" t="str">
            <v>Merchant Unregulated</v>
          </cell>
        </row>
        <row r="5743">
          <cell r="D5743" t="str">
            <v>Duke Energy Corporation</v>
          </cell>
          <cell r="E5743" t="str">
            <v>Water</v>
          </cell>
          <cell r="G5743">
            <v>1557</v>
          </cell>
          <cell r="H5743" t="str">
            <v>Regulated</v>
          </cell>
        </row>
        <row r="5744">
          <cell r="D5744" t="str">
            <v>Mississippi Baptist Medical</v>
          </cell>
          <cell r="E5744" t="str">
            <v>Gas</v>
          </cell>
          <cell r="G5744" t="str">
            <v>NA</v>
          </cell>
          <cell r="H5744" t="str">
            <v>Merchant Unregulated</v>
          </cell>
        </row>
        <row r="5745">
          <cell r="D5745" t="str">
            <v>Terra Industries, Inc.</v>
          </cell>
          <cell r="E5745" t="str">
            <v>Gas</v>
          </cell>
          <cell r="G5745" t="str">
            <v>NA</v>
          </cell>
          <cell r="H5745" t="str">
            <v>Merchant Unregulated</v>
          </cell>
        </row>
        <row r="5746">
          <cell r="D5746" t="str">
            <v>Calpine Corporation</v>
          </cell>
          <cell r="E5746" t="str">
            <v>Oil</v>
          </cell>
          <cell r="G5746" t="str">
            <v>NA</v>
          </cell>
          <cell r="H5746" t="str">
            <v>Merchant Unregulated</v>
          </cell>
        </row>
        <row r="5747">
          <cell r="D5747" t="str">
            <v>Independence City of MO</v>
          </cell>
          <cell r="E5747" t="str">
            <v>Coal</v>
          </cell>
          <cell r="G5747" t="str">
            <v>NA</v>
          </cell>
          <cell r="H5747" t="str">
            <v>Regulated</v>
          </cell>
        </row>
        <row r="5748">
          <cell r="D5748" t="str">
            <v>Omaha, City of</v>
          </cell>
          <cell r="E5748" t="str">
            <v>Biomass</v>
          </cell>
          <cell r="G5748" t="str">
            <v>NA</v>
          </cell>
          <cell r="H5748" t="str">
            <v>Merchant Unregulated</v>
          </cell>
        </row>
        <row r="5749">
          <cell r="D5749" t="str">
            <v>Detroit City of</v>
          </cell>
          <cell r="E5749" t="str">
            <v>Gas</v>
          </cell>
          <cell r="G5749" t="str">
            <v>NA</v>
          </cell>
          <cell r="H5749" t="str">
            <v>Regulated</v>
          </cell>
        </row>
        <row r="5750">
          <cell r="D5750" t="str">
            <v>Detroit City of</v>
          </cell>
          <cell r="E5750" t="str">
            <v>Oil</v>
          </cell>
          <cell r="G5750">
            <v>187</v>
          </cell>
          <cell r="H5750" t="str">
            <v>Regulated</v>
          </cell>
        </row>
        <row r="5751">
          <cell r="D5751" t="str">
            <v>Southern Company</v>
          </cell>
          <cell r="E5751" t="str">
            <v>Coal</v>
          </cell>
          <cell r="G5751">
            <v>-2057</v>
          </cell>
          <cell r="H5751" t="str">
            <v>Regulated</v>
          </cell>
        </row>
        <row r="5752">
          <cell r="D5752" t="str">
            <v>American Electric Power Company, Inc.</v>
          </cell>
          <cell r="E5752" t="str">
            <v>Coal</v>
          </cell>
          <cell r="G5752">
            <v>7544338</v>
          </cell>
          <cell r="H5752" t="str">
            <v>Regulated</v>
          </cell>
        </row>
        <row r="5753">
          <cell r="D5753" t="str">
            <v>Southern Company</v>
          </cell>
          <cell r="E5753" t="str">
            <v>Oil</v>
          </cell>
          <cell r="G5753">
            <v>-227</v>
          </cell>
          <cell r="H5753" t="str">
            <v>Regulated</v>
          </cell>
        </row>
        <row r="5754">
          <cell r="D5754" t="str">
            <v>Southern Company</v>
          </cell>
          <cell r="E5754" t="str">
            <v>Water</v>
          </cell>
          <cell r="G5754">
            <v>299105</v>
          </cell>
          <cell r="H5754" t="str">
            <v>Regulated</v>
          </cell>
        </row>
        <row r="5755">
          <cell r="D5755" t="str">
            <v>FirstEnergy Corp.</v>
          </cell>
          <cell r="E5755" t="str">
            <v>Oil</v>
          </cell>
          <cell r="G5755">
            <v>1106</v>
          </cell>
          <cell r="H5755" t="str">
            <v>Merchant Unregulated</v>
          </cell>
        </row>
        <row r="5756">
          <cell r="D5756" t="str">
            <v>FirstEnergy Corp.</v>
          </cell>
          <cell r="E5756" t="str">
            <v>Coal</v>
          </cell>
          <cell r="G5756">
            <v>1162338</v>
          </cell>
          <cell r="H5756" t="str">
            <v>Merchant Unregulated</v>
          </cell>
        </row>
        <row r="5757">
          <cell r="D5757" t="str">
            <v>Missouri Joint Municipal Electric Utility Commission</v>
          </cell>
          <cell r="E5757" t="str">
            <v>Gas</v>
          </cell>
          <cell r="G5757" t="str">
            <v>NA</v>
          </cell>
          <cell r="H5757" t="str">
            <v>Regulated</v>
          </cell>
        </row>
        <row r="5758">
          <cell r="D5758" t="str">
            <v>Hanergy Holding Group Ltd.</v>
          </cell>
          <cell r="E5758" t="str">
            <v>Solar</v>
          </cell>
          <cell r="G5758" t="str">
            <v>NA</v>
          </cell>
          <cell r="H5758" t="str">
            <v>Merchant Unregulated</v>
          </cell>
        </row>
        <row r="5759">
          <cell r="D5759" t="str">
            <v>Fortistar LLC</v>
          </cell>
          <cell r="E5759" t="str">
            <v>Biomass</v>
          </cell>
          <cell r="G5759" t="str">
            <v>NA</v>
          </cell>
          <cell r="H5759" t="str">
            <v>Merchant Unregulated</v>
          </cell>
        </row>
        <row r="5760">
          <cell r="D5760" t="str">
            <v>Fortistar LLC</v>
          </cell>
          <cell r="E5760" t="str">
            <v>Biomass</v>
          </cell>
          <cell r="G5760" t="str">
            <v>NA</v>
          </cell>
          <cell r="H5760" t="str">
            <v>Merchant Unregulated</v>
          </cell>
        </row>
        <row r="5761">
          <cell r="D5761" t="str">
            <v>MMA RV Solar Fund II, LLC</v>
          </cell>
          <cell r="E5761" t="str">
            <v>Solar</v>
          </cell>
          <cell r="G5761" t="str">
            <v>NA</v>
          </cell>
          <cell r="H5761" t="str">
            <v>Merchant Unregulated</v>
          </cell>
        </row>
        <row r="5762">
          <cell r="D5762" t="str">
            <v>MMA RV Solar Fund II, LLC</v>
          </cell>
          <cell r="E5762" t="str">
            <v>Solar</v>
          </cell>
          <cell r="G5762" t="str">
            <v>NA</v>
          </cell>
          <cell r="H5762" t="str">
            <v>Merchant Unregulated</v>
          </cell>
        </row>
        <row r="5763">
          <cell r="D5763" t="str">
            <v>MMA RV Solar Fund I, LLC</v>
          </cell>
          <cell r="E5763" t="str">
            <v>Solar</v>
          </cell>
          <cell r="G5763" t="str">
            <v>NA</v>
          </cell>
          <cell r="H5763" t="str">
            <v>Merchant Unregulated</v>
          </cell>
        </row>
        <row r="5764">
          <cell r="D5764" t="str">
            <v>MMA RV Solar Fund II, LLC</v>
          </cell>
          <cell r="E5764" t="str">
            <v>Solar</v>
          </cell>
          <cell r="G5764" t="str">
            <v>NA</v>
          </cell>
          <cell r="H5764" t="str">
            <v>Merchant Unregulated</v>
          </cell>
        </row>
        <row r="5765">
          <cell r="D5765" t="str">
            <v>Milwaukee Metro Sewerage Dist</v>
          </cell>
          <cell r="E5765" t="str">
            <v>Gas</v>
          </cell>
          <cell r="G5765" t="str">
            <v>NA</v>
          </cell>
          <cell r="H5765" t="str">
            <v>Merchant Unregulated</v>
          </cell>
        </row>
        <row r="5766">
          <cell r="D5766" t="str">
            <v>Milwaukee Metro Sewerage Dist</v>
          </cell>
          <cell r="E5766" t="str">
            <v>Biomass</v>
          </cell>
          <cell r="G5766" t="str">
            <v>NA</v>
          </cell>
          <cell r="H5766" t="str">
            <v>Merchant Unregulated</v>
          </cell>
        </row>
        <row r="5767">
          <cell r="D5767" t="str">
            <v>Mid-Maine Waste Action Corp</v>
          </cell>
          <cell r="E5767" t="str">
            <v>Biomass</v>
          </cell>
          <cell r="G5767" t="str">
            <v>NA</v>
          </cell>
          <cell r="H5767" t="str">
            <v>Merchant Unregulated</v>
          </cell>
        </row>
        <row r="5768">
          <cell r="D5768" t="str">
            <v>Ziegler Power Systems</v>
          </cell>
          <cell r="E5768" t="str">
            <v>Oil</v>
          </cell>
          <cell r="G5768" t="str">
            <v>NA</v>
          </cell>
          <cell r="H5768" t="str">
            <v>Merchant Unregulated</v>
          </cell>
        </row>
        <row r="5769">
          <cell r="D5769" t="str">
            <v>Ameren Corporation</v>
          </cell>
          <cell r="E5769" t="str">
            <v>Oil</v>
          </cell>
          <cell r="G5769">
            <v>1390</v>
          </cell>
          <cell r="H5769" t="str">
            <v>Regulated</v>
          </cell>
        </row>
        <row r="5770">
          <cell r="D5770" t="str">
            <v>Exxon Mobil Corporation</v>
          </cell>
          <cell r="E5770" t="str">
            <v>Gas</v>
          </cell>
          <cell r="G5770" t="str">
            <v>NA</v>
          </cell>
          <cell r="H5770" t="str">
            <v>Merchant Unregulated</v>
          </cell>
        </row>
        <row r="5771">
          <cell r="D5771" t="str">
            <v>Regency Affiliates Inc.</v>
          </cell>
          <cell r="E5771" t="str">
            <v>Coal</v>
          </cell>
          <cell r="G5771">
            <v>171534</v>
          </cell>
          <cell r="H5771" t="str">
            <v>Merchant Unregulated</v>
          </cell>
        </row>
        <row r="5772">
          <cell r="D5772" t="str">
            <v>DTE Energy Company</v>
          </cell>
          <cell r="E5772" t="str">
            <v>Coal</v>
          </cell>
          <cell r="G5772">
            <v>171534</v>
          </cell>
          <cell r="H5772" t="str">
            <v>Merchant Unregulated</v>
          </cell>
        </row>
        <row r="5773">
          <cell r="D5773" t="str">
            <v>NorthWestern Corporation</v>
          </cell>
          <cell r="E5773" t="str">
            <v>Oil</v>
          </cell>
          <cell r="G5773" t="str">
            <v>NA</v>
          </cell>
          <cell r="H5773" t="str">
            <v>Regulated</v>
          </cell>
        </row>
        <row r="5774">
          <cell r="D5774" t="str">
            <v>San Francisco City &amp; County of</v>
          </cell>
          <cell r="E5774" t="str">
            <v>Water</v>
          </cell>
          <cell r="G5774">
            <v>311665</v>
          </cell>
          <cell r="H5774" t="str">
            <v>Regulated</v>
          </cell>
        </row>
        <row r="5775">
          <cell r="D5775" t="str">
            <v>San Francisco City &amp; County of</v>
          </cell>
          <cell r="E5775" t="str">
            <v>Water</v>
          </cell>
          <cell r="G5775" t="str">
            <v>NA</v>
          </cell>
          <cell r="H5775" t="str">
            <v>Regulated</v>
          </cell>
        </row>
        <row r="5776">
          <cell r="D5776" t="str">
            <v>Strata Solar LLC</v>
          </cell>
          <cell r="E5776" t="str">
            <v>Solar</v>
          </cell>
          <cell r="G5776" t="str">
            <v>NA</v>
          </cell>
          <cell r="H5776" t="str">
            <v>Merchant Unregulated</v>
          </cell>
        </row>
        <row r="5777">
          <cell r="D5777" t="str">
            <v>EIF Management, LLC</v>
          </cell>
          <cell r="E5777" t="str">
            <v>Biomass</v>
          </cell>
          <cell r="G5777" t="str">
            <v>NA</v>
          </cell>
          <cell r="H5777" t="str">
            <v>Merchant Unregulated</v>
          </cell>
        </row>
        <row r="5778">
          <cell r="D5778" t="str">
            <v>Energy Developments Limited</v>
          </cell>
          <cell r="E5778" t="str">
            <v>Biomass</v>
          </cell>
          <cell r="G5778" t="str">
            <v>NA</v>
          </cell>
          <cell r="H5778" t="str">
            <v>Merchant Unregulated</v>
          </cell>
        </row>
        <row r="5779">
          <cell r="D5779" t="str">
            <v>Modern Innovative Energy, LLC</v>
          </cell>
          <cell r="E5779" t="str">
            <v>Biomass</v>
          </cell>
          <cell r="G5779" t="str">
            <v>NA</v>
          </cell>
          <cell r="H5779" t="str">
            <v>Merchant Unregulated</v>
          </cell>
        </row>
        <row r="5780">
          <cell r="D5780" t="str">
            <v>Waste Management, Inc.</v>
          </cell>
          <cell r="E5780" t="str">
            <v>Biomass</v>
          </cell>
          <cell r="G5780" t="str">
            <v>NA</v>
          </cell>
          <cell r="H5780" t="str">
            <v>Merchant Unregulated</v>
          </cell>
        </row>
        <row r="5781">
          <cell r="D5781" t="str">
            <v>Republic Services Inc.</v>
          </cell>
          <cell r="E5781" t="str">
            <v>Biomass</v>
          </cell>
          <cell r="G5781" t="str">
            <v>NA</v>
          </cell>
          <cell r="H5781" t="str">
            <v>Merchant Unregulated</v>
          </cell>
        </row>
        <row r="5782">
          <cell r="D5782" t="str">
            <v>Marubeni Corporation</v>
          </cell>
          <cell r="E5782" t="str">
            <v>Wind</v>
          </cell>
          <cell r="G5782" t="str">
            <v>NA</v>
          </cell>
          <cell r="H5782" t="str">
            <v>Merchant Unregulated</v>
          </cell>
        </row>
        <row r="5783">
          <cell r="D5783" t="str">
            <v>Oak Creek Holdings, Inc.</v>
          </cell>
          <cell r="E5783" t="str">
            <v>Wind</v>
          </cell>
          <cell r="G5783" t="str">
            <v>NA</v>
          </cell>
          <cell r="H5783" t="str">
            <v>Merchant Unregulated</v>
          </cell>
        </row>
        <row r="5784">
          <cell r="D5784" t="str">
            <v>Eurus Energy Holdings Corporation</v>
          </cell>
          <cell r="E5784" t="str">
            <v>Wind</v>
          </cell>
          <cell r="G5784">
            <v>14337</v>
          </cell>
          <cell r="H5784" t="str">
            <v>Merchant Unregulated</v>
          </cell>
        </row>
        <row r="5785">
          <cell r="D5785" t="str">
            <v>NextEra Energy, Inc.</v>
          </cell>
          <cell r="E5785" t="str">
            <v>Wind</v>
          </cell>
          <cell r="G5785">
            <v>14337</v>
          </cell>
          <cell r="H5785" t="str">
            <v>Merchant Unregulated</v>
          </cell>
        </row>
        <row r="5786">
          <cell r="D5786" t="str">
            <v>Eurus Energy Holdings Corporation</v>
          </cell>
          <cell r="E5786" t="str">
            <v>Wind</v>
          </cell>
          <cell r="G5786" t="str">
            <v>NA</v>
          </cell>
          <cell r="H5786" t="str">
            <v>Merchant Unregulated</v>
          </cell>
        </row>
        <row r="5787">
          <cell r="D5787" t="str">
            <v>NextEra Energy, Inc.</v>
          </cell>
          <cell r="E5787" t="str">
            <v>Wind</v>
          </cell>
          <cell r="G5787" t="str">
            <v>NA</v>
          </cell>
          <cell r="H5787" t="str">
            <v>Merchant Unregulated</v>
          </cell>
        </row>
        <row r="5788">
          <cell r="D5788" t="str">
            <v>Eurus Energy Holdings Corporation</v>
          </cell>
          <cell r="E5788" t="str">
            <v>Wind</v>
          </cell>
          <cell r="G5788">
            <v>20688</v>
          </cell>
          <cell r="H5788" t="str">
            <v>Merchant Unregulated</v>
          </cell>
        </row>
        <row r="5789">
          <cell r="D5789" t="str">
            <v>NextEra Energy, Inc.</v>
          </cell>
          <cell r="E5789" t="str">
            <v>Wind</v>
          </cell>
          <cell r="G5789">
            <v>20688</v>
          </cell>
          <cell r="H5789" t="str">
            <v>Merchant Unregulated</v>
          </cell>
        </row>
        <row r="5790">
          <cell r="D5790" t="str">
            <v>Eurus Energy Holdings Corporation</v>
          </cell>
          <cell r="E5790" t="str">
            <v>Wind</v>
          </cell>
          <cell r="G5790" t="str">
            <v>NA</v>
          </cell>
          <cell r="H5790" t="str">
            <v>Merchant Unregulated</v>
          </cell>
        </row>
        <row r="5791">
          <cell r="D5791" t="str">
            <v>NextEra Energy, Inc.</v>
          </cell>
          <cell r="E5791" t="str">
            <v>Wind</v>
          </cell>
          <cell r="G5791" t="str">
            <v>NA</v>
          </cell>
          <cell r="H5791" t="str">
            <v>Merchant Unregulated</v>
          </cell>
        </row>
        <row r="5792">
          <cell r="D5792" t="str">
            <v>NextEra Energy, Inc.</v>
          </cell>
          <cell r="E5792" t="str">
            <v>Wind</v>
          </cell>
          <cell r="G5792" t="str">
            <v>NA</v>
          </cell>
          <cell r="H5792" t="str">
            <v>Merchant Unregulated</v>
          </cell>
        </row>
        <row r="5793">
          <cell r="D5793" t="str">
            <v>Eurus Energy Holdings Corporation</v>
          </cell>
          <cell r="E5793" t="str">
            <v>Wind</v>
          </cell>
          <cell r="G5793" t="str">
            <v>NA</v>
          </cell>
          <cell r="H5793" t="str">
            <v>Merchant Unregulated</v>
          </cell>
        </row>
        <row r="5794">
          <cell r="D5794" t="str">
            <v>Eurus Energy Holdings Corporation</v>
          </cell>
          <cell r="E5794" t="str">
            <v>Wind</v>
          </cell>
          <cell r="G5794" t="str">
            <v>NA</v>
          </cell>
          <cell r="H5794" t="str">
            <v>Merchant Unregulated</v>
          </cell>
        </row>
        <row r="5795">
          <cell r="D5795" t="str">
            <v>NextEra Energy, Inc.</v>
          </cell>
          <cell r="E5795" t="str">
            <v>Wind</v>
          </cell>
          <cell r="G5795" t="str">
            <v>NA</v>
          </cell>
          <cell r="H5795" t="str">
            <v>Merchant Unregulated</v>
          </cell>
        </row>
        <row r="5796">
          <cell r="D5796" t="str">
            <v>Crestwood Energy, Inc.</v>
          </cell>
          <cell r="E5796" t="str">
            <v>Gas</v>
          </cell>
          <cell r="G5796" t="str">
            <v>NA</v>
          </cell>
          <cell r="H5796" t="str">
            <v>Merchant Unregulated</v>
          </cell>
        </row>
        <row r="5797">
          <cell r="D5797" t="str">
            <v>California Department of Water Resources</v>
          </cell>
          <cell r="E5797" t="str">
            <v>Water</v>
          </cell>
          <cell r="G5797" t="str">
            <v>NA</v>
          </cell>
          <cell r="H5797" t="str">
            <v>Merchant Unregulated</v>
          </cell>
        </row>
        <row r="5798">
          <cell r="D5798" t="str">
            <v>Tomen Electronics America, Inc.</v>
          </cell>
          <cell r="E5798" t="str">
            <v>Wind</v>
          </cell>
          <cell r="G5798" t="str">
            <v>NA</v>
          </cell>
          <cell r="H5798" t="str">
            <v>Merchant Unregulated</v>
          </cell>
        </row>
        <row r="5799">
          <cell r="D5799" t="str">
            <v>Berkshire Hathaway Inc.</v>
          </cell>
          <cell r="E5799" t="str">
            <v>Water</v>
          </cell>
          <cell r="G5799">
            <v>4822</v>
          </cell>
          <cell r="H5799" t="str">
            <v>Regulated</v>
          </cell>
        </row>
        <row r="5800">
          <cell r="D5800" t="str">
            <v>MidAmerican Energy Holdings Company</v>
          </cell>
          <cell r="E5800" t="str">
            <v>Water</v>
          </cell>
          <cell r="G5800">
            <v>548</v>
          </cell>
          <cell r="H5800" t="str">
            <v>Regulated</v>
          </cell>
        </row>
        <row r="5801">
          <cell r="D5801" t="str">
            <v>Berkshire Hathaway Inc.</v>
          </cell>
          <cell r="E5801" t="str">
            <v>Gas</v>
          </cell>
          <cell r="G5801">
            <v>2172</v>
          </cell>
          <cell r="H5801" t="str">
            <v>Regulated</v>
          </cell>
        </row>
        <row r="5802">
          <cell r="D5802" t="str">
            <v>MidAmerican Energy Holdings Company</v>
          </cell>
          <cell r="E5802" t="str">
            <v>Gas</v>
          </cell>
          <cell r="G5802">
            <v>247</v>
          </cell>
          <cell r="H5802" t="str">
            <v>Regulated</v>
          </cell>
        </row>
        <row r="5803">
          <cell r="D5803" t="str">
            <v>Moll Industries Inc.</v>
          </cell>
          <cell r="E5803" t="str">
            <v>Oil</v>
          </cell>
          <cell r="G5803" t="str">
            <v>NA</v>
          </cell>
          <cell r="H5803" t="str">
            <v>Merchant Unregulated</v>
          </cell>
        </row>
        <row r="5804">
          <cell r="D5804" t="str">
            <v>United States Steel Corporation</v>
          </cell>
          <cell r="E5804" t="str">
            <v>Other Nonrenewable</v>
          </cell>
          <cell r="G5804">
            <v>405834</v>
          </cell>
          <cell r="H5804" t="str">
            <v>Merchant Unregulated</v>
          </cell>
        </row>
        <row r="5805">
          <cell r="D5805" t="str">
            <v>Hudson Clean Energy Partners LP</v>
          </cell>
          <cell r="E5805" t="str">
            <v>Water</v>
          </cell>
          <cell r="G5805" t="str">
            <v>NA</v>
          </cell>
          <cell r="H5805" t="str">
            <v>Merchant Unregulated</v>
          </cell>
        </row>
        <row r="5806">
          <cell r="D5806" t="str">
            <v>Montauk Energy Holdings, LLC</v>
          </cell>
          <cell r="E5806" t="str">
            <v>Biomass</v>
          </cell>
          <cell r="G5806" t="str">
            <v>NA</v>
          </cell>
          <cell r="H5806" t="str">
            <v>Merchant Unregulated</v>
          </cell>
        </row>
        <row r="5807">
          <cell r="D5807" t="str">
            <v>Montauk Energy Capital LLC</v>
          </cell>
          <cell r="E5807" t="str">
            <v>Biomass</v>
          </cell>
          <cell r="G5807" t="str">
            <v>NA</v>
          </cell>
          <cell r="H5807" t="str">
            <v>Merchant Unregulated</v>
          </cell>
        </row>
        <row r="5808">
          <cell r="D5808" t="str">
            <v>Blue Wolf FF I LP</v>
          </cell>
          <cell r="E5808" t="str">
            <v>Biomass</v>
          </cell>
          <cell r="G5808" t="str">
            <v>NA</v>
          </cell>
          <cell r="H5808" t="str">
            <v>Merchant Unregulated</v>
          </cell>
        </row>
        <row r="5809">
          <cell r="D5809" t="str">
            <v>GoldenTree Asset Management LP</v>
          </cell>
          <cell r="E5809" t="str">
            <v>Biomass</v>
          </cell>
          <cell r="G5809" t="str">
            <v>NA</v>
          </cell>
          <cell r="H5809" t="str">
            <v>Merchant Unregulated</v>
          </cell>
        </row>
        <row r="5810">
          <cell r="D5810" t="str">
            <v>Union Oil Co of California</v>
          </cell>
          <cell r="E5810" t="str">
            <v>Gas</v>
          </cell>
          <cell r="G5810" t="str">
            <v>NA</v>
          </cell>
          <cell r="H5810" t="str">
            <v>Merchant Unregulated</v>
          </cell>
        </row>
        <row r="5811">
          <cell r="D5811" t="str">
            <v>DTE Energy Company</v>
          </cell>
          <cell r="E5811" t="str">
            <v>Coal</v>
          </cell>
          <cell r="G5811">
            <v>15525072</v>
          </cell>
          <cell r="H5811" t="str">
            <v>Regulated</v>
          </cell>
        </row>
        <row r="5812">
          <cell r="D5812" t="str">
            <v>North Carolina Municipal Power Agency Number 1</v>
          </cell>
          <cell r="E5812" t="str">
            <v>Gas</v>
          </cell>
          <cell r="G5812" t="str">
            <v>NA</v>
          </cell>
          <cell r="H5812" t="str">
            <v>Regulated</v>
          </cell>
        </row>
        <row r="5813">
          <cell r="D5813" t="str">
            <v>Loup River Public Power District</v>
          </cell>
          <cell r="E5813" t="str">
            <v>Water</v>
          </cell>
          <cell r="G5813" t="str">
            <v>NA</v>
          </cell>
          <cell r="H5813" t="str">
            <v>Regulated</v>
          </cell>
        </row>
        <row r="5814">
          <cell r="D5814" t="str">
            <v>DTE Energy Company</v>
          </cell>
          <cell r="E5814" t="str">
            <v>Oil</v>
          </cell>
          <cell r="G5814">
            <v>38</v>
          </cell>
          <cell r="H5814" t="str">
            <v>Regulated</v>
          </cell>
        </row>
        <row r="5815">
          <cell r="D5815" t="str">
            <v>Waste Management, Inc.</v>
          </cell>
          <cell r="E5815" t="str">
            <v>Biomass</v>
          </cell>
          <cell r="G5815" t="str">
            <v>NA</v>
          </cell>
          <cell r="H5815" t="str">
            <v>Merchant Unregulated</v>
          </cell>
        </row>
        <row r="5816">
          <cell r="D5816" t="str">
            <v>North Carolina Municipal Power Agency Number 1</v>
          </cell>
          <cell r="E5816" t="str">
            <v>Oil</v>
          </cell>
          <cell r="G5816" t="str">
            <v>NA</v>
          </cell>
          <cell r="H5816" t="str">
            <v>Regulated</v>
          </cell>
        </row>
        <row r="5817">
          <cell r="D5817" t="str">
            <v>ArcLight Capital Partners LLC</v>
          </cell>
          <cell r="E5817" t="str">
            <v>Gas</v>
          </cell>
          <cell r="G5817">
            <v>28328</v>
          </cell>
          <cell r="H5817" t="str">
            <v>Merchant Unregulated</v>
          </cell>
        </row>
        <row r="5818">
          <cell r="D5818" t="str">
            <v>GIC Private Limited</v>
          </cell>
          <cell r="E5818" t="str">
            <v>Gas</v>
          </cell>
          <cell r="G5818">
            <v>14107</v>
          </cell>
          <cell r="H5818" t="str">
            <v>Merchant Unregulated</v>
          </cell>
        </row>
        <row r="5819">
          <cell r="D5819" t="str">
            <v>General Electric Company</v>
          </cell>
          <cell r="E5819" t="str">
            <v>Gas</v>
          </cell>
          <cell r="G5819">
            <v>14107</v>
          </cell>
          <cell r="H5819" t="str">
            <v>Merchant Unregulated</v>
          </cell>
        </row>
        <row r="5820">
          <cell r="D5820" t="str">
            <v>Monroe City of UT</v>
          </cell>
          <cell r="E5820" t="str">
            <v>Water</v>
          </cell>
          <cell r="G5820" t="str">
            <v>NA</v>
          </cell>
          <cell r="H5820" t="str">
            <v>Regulated</v>
          </cell>
        </row>
        <row r="5821">
          <cell r="D5821" t="str">
            <v>SunEdison, Inc.</v>
          </cell>
          <cell r="E5821" t="str">
            <v>Solar</v>
          </cell>
          <cell r="G5821" t="str">
            <v>NA</v>
          </cell>
          <cell r="H5821" t="str">
            <v>Merchant Unregulated</v>
          </cell>
        </row>
        <row r="5822">
          <cell r="D5822" t="str">
            <v>Avista Corporation</v>
          </cell>
          <cell r="E5822" t="str">
            <v>Water</v>
          </cell>
          <cell r="G5822">
            <v>102158</v>
          </cell>
          <cell r="H5822" t="str">
            <v>Regulated</v>
          </cell>
        </row>
        <row r="5823">
          <cell r="D5823" t="str">
            <v>Monroe City City of MO</v>
          </cell>
          <cell r="E5823" t="str">
            <v>Oil</v>
          </cell>
          <cell r="G5823" t="str">
            <v>NA</v>
          </cell>
          <cell r="H5823" t="str">
            <v>Regulated</v>
          </cell>
        </row>
        <row r="5824">
          <cell r="D5824" t="str">
            <v>TRI Resources, Inc.</v>
          </cell>
          <cell r="E5824" t="str">
            <v>Gas</v>
          </cell>
          <cell r="G5824" t="str">
            <v>NA</v>
          </cell>
          <cell r="H5824" t="str">
            <v>Merchant Unregulated</v>
          </cell>
        </row>
        <row r="5825">
          <cell r="D5825" t="str">
            <v>Targa Resources Partners LP</v>
          </cell>
          <cell r="E5825" t="str">
            <v>Gas</v>
          </cell>
          <cell r="G5825" t="str">
            <v>NA</v>
          </cell>
          <cell r="H5825" t="str">
            <v>Merchant Unregulated</v>
          </cell>
        </row>
        <row r="5826">
          <cell r="D5826" t="str">
            <v>National Grid plc</v>
          </cell>
          <cell r="E5826" t="str">
            <v>Oil</v>
          </cell>
          <cell r="G5826" t="str">
            <v>NA</v>
          </cell>
          <cell r="H5826" t="str">
            <v>Merchant Unregulated</v>
          </cell>
        </row>
        <row r="5827">
          <cell r="D5827" t="str">
            <v>Montclair State University Cogeneration</v>
          </cell>
          <cell r="E5827" t="str">
            <v>Gas</v>
          </cell>
          <cell r="G5827" t="str">
            <v>NA</v>
          </cell>
          <cell r="H5827" t="str">
            <v>Merchant Unregulated</v>
          </cell>
        </row>
        <row r="5828">
          <cell r="D5828" t="str">
            <v>UPC Energy Group</v>
          </cell>
          <cell r="E5828" t="str">
            <v>Solar</v>
          </cell>
          <cell r="G5828" t="str">
            <v>NA</v>
          </cell>
          <cell r="H5828" t="str">
            <v>Merchant Unregulated</v>
          </cell>
        </row>
        <row r="5829">
          <cell r="D5829" t="str">
            <v>Monterey Regional Water Pollution Control Agency</v>
          </cell>
          <cell r="E5829" t="str">
            <v>Biomass</v>
          </cell>
          <cell r="G5829" t="str">
            <v>NA</v>
          </cell>
          <cell r="H5829" t="str">
            <v>Merchant Unregulated</v>
          </cell>
        </row>
        <row r="5830">
          <cell r="D5830" t="str">
            <v>Montezuma City of IA</v>
          </cell>
          <cell r="E5830" t="str">
            <v>Oil</v>
          </cell>
          <cell r="G5830" t="str">
            <v>NA</v>
          </cell>
          <cell r="H5830" t="str">
            <v>Regulated</v>
          </cell>
        </row>
        <row r="5831">
          <cell r="D5831" t="str">
            <v>NextEra Energy, Inc.</v>
          </cell>
          <cell r="E5831" t="str">
            <v>Wind</v>
          </cell>
          <cell r="G5831">
            <v>229368</v>
          </cell>
          <cell r="H5831" t="str">
            <v>Merchant Unregulated</v>
          </cell>
        </row>
        <row r="5832">
          <cell r="D5832" t="str">
            <v>NextEra Energy, Inc.</v>
          </cell>
          <cell r="E5832" t="str">
            <v>Wind</v>
          </cell>
          <cell r="G5832">
            <v>100478</v>
          </cell>
          <cell r="H5832" t="str">
            <v>Merchant Unregulated</v>
          </cell>
        </row>
        <row r="5833">
          <cell r="D5833" t="str">
            <v>Northeast Maryland Waste Disposal Authority</v>
          </cell>
          <cell r="E5833" t="str">
            <v>Biomass</v>
          </cell>
          <cell r="G5833">
            <v>305525</v>
          </cell>
          <cell r="H5833" t="str">
            <v>Merchant Unregulated</v>
          </cell>
        </row>
        <row r="5834">
          <cell r="D5834" t="str">
            <v>Enel S.p.A.</v>
          </cell>
          <cell r="E5834" t="str">
            <v>Water</v>
          </cell>
          <cell r="G5834" t="str">
            <v>NA</v>
          </cell>
          <cell r="H5834" t="str">
            <v>Merchant Unregulated</v>
          </cell>
        </row>
        <row r="5835">
          <cell r="D5835" t="str">
            <v>Xcel Energy Inc.</v>
          </cell>
          <cell r="E5835" t="str">
            <v>Nuclear</v>
          </cell>
          <cell r="G5835">
            <v>4890374</v>
          </cell>
          <cell r="H5835" t="str">
            <v>Regulated</v>
          </cell>
        </row>
        <row r="5836">
          <cell r="D5836" t="str">
            <v>Solano Irrigation District</v>
          </cell>
          <cell r="E5836" t="str">
            <v>Water</v>
          </cell>
          <cell r="G5836" t="str">
            <v>NA</v>
          </cell>
          <cell r="H5836" t="str">
            <v>Merchant Unregulated</v>
          </cell>
        </row>
        <row r="5837">
          <cell r="D5837" t="str">
            <v>Koch Industries, Inc.</v>
          </cell>
          <cell r="E5837" t="str">
            <v>Biomass</v>
          </cell>
          <cell r="G5837">
            <v>495319</v>
          </cell>
          <cell r="H5837" t="str">
            <v>Merchant Unregulated</v>
          </cell>
        </row>
        <row r="5838">
          <cell r="D5838" t="str">
            <v>Texas Energy Future Holdings LP</v>
          </cell>
          <cell r="E5838" t="str">
            <v>Coal</v>
          </cell>
          <cell r="G5838">
            <v>7383139</v>
          </cell>
          <cell r="H5838" t="str">
            <v>Merchant Unregulated</v>
          </cell>
        </row>
        <row r="5839">
          <cell r="D5839" t="str">
            <v>PPL Corporation</v>
          </cell>
          <cell r="E5839" t="str">
            <v>Coal</v>
          </cell>
          <cell r="G5839">
            <v>7994867</v>
          </cell>
          <cell r="H5839" t="str">
            <v>Merchant Unregulated</v>
          </cell>
        </row>
        <row r="5840">
          <cell r="D5840" t="str">
            <v>American Municipal Power, Inc.</v>
          </cell>
          <cell r="E5840" t="str">
            <v>Oil</v>
          </cell>
          <cell r="G5840" t="str">
            <v>NA</v>
          </cell>
          <cell r="H5840" t="str">
            <v>Merchant Unregulated</v>
          </cell>
        </row>
        <row r="5841">
          <cell r="D5841" t="str">
            <v>AES Corporation</v>
          </cell>
          <cell r="E5841" t="str">
            <v>Gas</v>
          </cell>
          <cell r="G5841">
            <v>156646</v>
          </cell>
          <cell r="H5841" t="str">
            <v>Merchant Unregulated</v>
          </cell>
        </row>
        <row r="5842">
          <cell r="D5842" t="str">
            <v>Great Plains Energy Inc.</v>
          </cell>
          <cell r="E5842" t="str">
            <v>Coal</v>
          </cell>
          <cell r="G5842">
            <v>1801535</v>
          </cell>
          <cell r="H5842" t="str">
            <v>Regulated</v>
          </cell>
        </row>
        <row r="5843">
          <cell r="D5843" t="str">
            <v>NRG Energy, Inc.</v>
          </cell>
          <cell r="E5843" t="str">
            <v>Oil</v>
          </cell>
          <cell r="G5843">
            <v>30154</v>
          </cell>
          <cell r="H5843" t="str">
            <v>Merchant Unregulated</v>
          </cell>
        </row>
        <row r="5844">
          <cell r="D5844" t="str">
            <v>NRG Energy, Inc.</v>
          </cell>
          <cell r="E5844" t="str">
            <v>Oil</v>
          </cell>
          <cell r="G5844">
            <v>105</v>
          </cell>
          <cell r="H5844" t="str">
            <v>Merchant Unregulated</v>
          </cell>
        </row>
        <row r="5845">
          <cell r="D5845" t="str">
            <v>AES Corporation</v>
          </cell>
          <cell r="E5845" t="str">
            <v>Oil</v>
          </cell>
          <cell r="G5845">
            <v>148</v>
          </cell>
          <cell r="H5845" t="str">
            <v>Regulated</v>
          </cell>
        </row>
        <row r="5846">
          <cell r="D5846" t="str">
            <v>Xcel Energy Inc.</v>
          </cell>
          <cell r="E5846" t="str">
            <v>Gas</v>
          </cell>
          <cell r="G5846">
            <v>52123</v>
          </cell>
          <cell r="H5846" t="str">
            <v>Regulated</v>
          </cell>
        </row>
        <row r="5847">
          <cell r="D5847" t="str">
            <v>Western Farmers Electric Cooperative Inc.</v>
          </cell>
          <cell r="E5847" t="str">
            <v>Gas</v>
          </cell>
          <cell r="G5847">
            <v>318212</v>
          </cell>
          <cell r="H5847" t="str">
            <v>Merchant Unregulated</v>
          </cell>
        </row>
        <row r="5848">
          <cell r="D5848" t="str">
            <v>Moorhead City of</v>
          </cell>
          <cell r="E5848" t="str">
            <v>Oil</v>
          </cell>
          <cell r="G5848" t="str">
            <v>NA</v>
          </cell>
          <cell r="H5848" t="str">
            <v>Regulated</v>
          </cell>
        </row>
        <row r="5849">
          <cell r="D5849" t="str">
            <v>Moorhead City of</v>
          </cell>
          <cell r="E5849" t="str">
            <v>Wind</v>
          </cell>
          <cell r="G5849" t="str">
            <v>NA</v>
          </cell>
          <cell r="H5849" t="str">
            <v>Regulated</v>
          </cell>
        </row>
        <row r="5850">
          <cell r="D5850" t="str">
            <v>SunEdison, Inc.</v>
          </cell>
          <cell r="E5850" t="str">
            <v>Solar</v>
          </cell>
          <cell r="G5850" t="str">
            <v>NA</v>
          </cell>
          <cell r="H5850" t="str">
            <v>Merchant Unregulated</v>
          </cell>
        </row>
        <row r="5851">
          <cell r="D5851" t="str">
            <v>Moose Lake Water &amp; Light Comm</v>
          </cell>
          <cell r="E5851" t="str">
            <v>Oil</v>
          </cell>
          <cell r="G5851" t="str">
            <v>NA</v>
          </cell>
          <cell r="H5851" t="str">
            <v>Regulated</v>
          </cell>
        </row>
        <row r="5852">
          <cell r="D5852" t="str">
            <v>Fortis Inc.</v>
          </cell>
          <cell r="E5852" t="str">
            <v>Water</v>
          </cell>
          <cell r="G5852" t="str">
            <v>NA</v>
          </cell>
          <cell r="H5852" t="str">
            <v>Merchant Unregulated</v>
          </cell>
        </row>
        <row r="5853">
          <cell r="D5853" t="str">
            <v>Moose International</v>
          </cell>
          <cell r="E5853" t="str">
            <v>Gas</v>
          </cell>
          <cell r="G5853" t="str">
            <v>NA</v>
          </cell>
          <cell r="H5853" t="str">
            <v>Merchant Unregulated</v>
          </cell>
        </row>
        <row r="5854">
          <cell r="D5854" t="str">
            <v>Mora City of</v>
          </cell>
          <cell r="E5854" t="str">
            <v>Gas</v>
          </cell>
          <cell r="G5854" t="str">
            <v>NA</v>
          </cell>
          <cell r="H5854" t="str">
            <v>Regulated</v>
          </cell>
        </row>
        <row r="5855">
          <cell r="D5855" t="str">
            <v>Boise-Kuna Irrigation District</v>
          </cell>
          <cell r="E5855" t="str">
            <v>Water</v>
          </cell>
          <cell r="G5855" t="str">
            <v>NA</v>
          </cell>
          <cell r="H5855" t="str">
            <v>Merchant Unregulated</v>
          </cell>
        </row>
        <row r="5856">
          <cell r="D5856" t="str">
            <v>Iberdrola, S.A.</v>
          </cell>
          <cell r="E5856" t="str">
            <v>Wind</v>
          </cell>
          <cell r="G5856">
            <v>160805</v>
          </cell>
          <cell r="H5856" t="str">
            <v>Merchant Unregulated</v>
          </cell>
        </row>
        <row r="5857">
          <cell r="D5857" t="str">
            <v>Iberdrola, S.A.</v>
          </cell>
          <cell r="E5857" t="str">
            <v>Wind</v>
          </cell>
          <cell r="G5857">
            <v>183766</v>
          </cell>
          <cell r="H5857" t="str">
            <v>Merchant Unregulated</v>
          </cell>
        </row>
        <row r="5858">
          <cell r="D5858" t="str">
            <v>Ameren Corporation</v>
          </cell>
          <cell r="E5858" t="str">
            <v>Oil</v>
          </cell>
          <cell r="G5858">
            <v>594</v>
          </cell>
          <cell r="H5858" t="str">
            <v>Regulated</v>
          </cell>
        </row>
        <row r="5859">
          <cell r="D5859" t="str">
            <v>SunEdison, Inc.</v>
          </cell>
          <cell r="E5859" t="str">
            <v>Solar</v>
          </cell>
          <cell r="G5859" t="str">
            <v>NA</v>
          </cell>
          <cell r="H5859" t="str">
            <v>Merchant Unregulated</v>
          </cell>
        </row>
        <row r="5860">
          <cell r="D5860" t="str">
            <v>Ampersand Energy Partners LLC</v>
          </cell>
          <cell r="E5860" t="str">
            <v>Water</v>
          </cell>
          <cell r="G5860" t="str">
            <v>NA</v>
          </cell>
          <cell r="H5860" t="str">
            <v>Merchant Unregulated</v>
          </cell>
        </row>
        <row r="5861">
          <cell r="D5861" t="str">
            <v>PPL Corporation</v>
          </cell>
          <cell r="E5861" t="str">
            <v>Biomass</v>
          </cell>
          <cell r="G5861" t="str">
            <v>NA</v>
          </cell>
          <cell r="H5861" t="str">
            <v>Merchant Unregulated</v>
          </cell>
        </row>
        <row r="5862">
          <cell r="D5862" t="str">
            <v>Texas Energy Future Holdings LP</v>
          </cell>
          <cell r="E5862" t="str">
            <v>Gas</v>
          </cell>
          <cell r="G5862">
            <v>36240</v>
          </cell>
          <cell r="H5862" t="str">
            <v>Merchant Unregulated</v>
          </cell>
        </row>
        <row r="5863">
          <cell r="D5863" t="str">
            <v>Calpine Corporation</v>
          </cell>
          <cell r="E5863" t="str">
            <v>Gas</v>
          </cell>
          <cell r="G5863">
            <v>4050306</v>
          </cell>
          <cell r="H5863" t="str">
            <v>Merchant Unregulated</v>
          </cell>
        </row>
        <row r="5864">
          <cell r="D5864" t="str">
            <v>Southern Company</v>
          </cell>
          <cell r="E5864" t="str">
            <v>Water</v>
          </cell>
          <cell r="G5864">
            <v>18436</v>
          </cell>
          <cell r="H5864" t="str">
            <v>Regulated</v>
          </cell>
        </row>
        <row r="5865">
          <cell r="D5865" t="str">
            <v>North Carolina Municipal Power Agency Number 1</v>
          </cell>
          <cell r="E5865" t="str">
            <v>Oil</v>
          </cell>
          <cell r="G5865" t="str">
            <v>NA</v>
          </cell>
          <cell r="H5865" t="str">
            <v>Regulated</v>
          </cell>
        </row>
        <row r="5866">
          <cell r="D5866" t="str">
            <v>North Carolina Municipal Power Agency Number 1</v>
          </cell>
          <cell r="E5866" t="str">
            <v>Oil</v>
          </cell>
          <cell r="G5866" t="str">
            <v>NA</v>
          </cell>
          <cell r="H5866" t="str">
            <v>Regulated</v>
          </cell>
        </row>
        <row r="5867">
          <cell r="D5867" t="str">
            <v>NRG Energy, Inc.</v>
          </cell>
          <cell r="E5867" t="str">
            <v>Coal</v>
          </cell>
          <cell r="G5867" t="str">
            <v>NA</v>
          </cell>
          <cell r="H5867" t="str">
            <v>Merchant Unregulated</v>
          </cell>
        </row>
        <row r="5868">
          <cell r="D5868" t="str">
            <v>NRG Energy, Inc.</v>
          </cell>
          <cell r="E5868" t="str">
            <v>Oil</v>
          </cell>
          <cell r="G5868" t="str">
            <v>NA</v>
          </cell>
          <cell r="H5868" t="str">
            <v>Merchant Unregulated</v>
          </cell>
        </row>
        <row r="5869">
          <cell r="D5869" t="str">
            <v>EIF Management, LLC</v>
          </cell>
          <cell r="E5869" t="str">
            <v>Coal</v>
          </cell>
          <cell r="G5869" t="str">
            <v>NA</v>
          </cell>
          <cell r="H5869" t="str">
            <v>Merchant Unregulated</v>
          </cell>
        </row>
        <row r="5870">
          <cell r="D5870" t="str">
            <v>EIF Management, LLC</v>
          </cell>
          <cell r="E5870" t="str">
            <v>Coal</v>
          </cell>
          <cell r="G5870" t="str">
            <v>NA</v>
          </cell>
          <cell r="H5870" t="str">
            <v>Merchant Unregulated</v>
          </cell>
        </row>
        <row r="5871">
          <cell r="D5871" t="str">
            <v>RCM Morgantown Power, Ltd</v>
          </cell>
          <cell r="E5871" t="str">
            <v>Coal</v>
          </cell>
          <cell r="G5871" t="str">
            <v>NA</v>
          </cell>
          <cell r="H5871" t="str">
            <v>Merchant Unregulated</v>
          </cell>
        </row>
        <row r="5872">
          <cell r="D5872" t="str">
            <v>Hankin Group</v>
          </cell>
          <cell r="E5872" t="str">
            <v>Solar</v>
          </cell>
          <cell r="G5872" t="str">
            <v>NA</v>
          </cell>
          <cell r="H5872" t="str">
            <v>Merchant Unregulated</v>
          </cell>
        </row>
        <row r="5873">
          <cell r="D5873" t="str">
            <v>Salt River Project</v>
          </cell>
          <cell r="E5873" t="str">
            <v>Water</v>
          </cell>
          <cell r="G5873">
            <v>90277</v>
          </cell>
          <cell r="H5873" t="str">
            <v>Merchant Unregulated</v>
          </cell>
        </row>
        <row r="5874">
          <cell r="D5874" t="str">
            <v>Salt River Project</v>
          </cell>
          <cell r="E5874" t="str">
            <v>Water</v>
          </cell>
          <cell r="G5874">
            <v>19645</v>
          </cell>
          <cell r="H5874" t="str">
            <v>Merchant Unregulated</v>
          </cell>
        </row>
        <row r="5875">
          <cell r="D5875" t="str">
            <v>Berkshire Hathaway Inc.</v>
          </cell>
          <cell r="E5875" t="str">
            <v>Wind</v>
          </cell>
          <cell r="G5875" t="str">
            <v>NA</v>
          </cell>
          <cell r="H5875" t="str">
            <v>Regulated</v>
          </cell>
        </row>
        <row r="5876">
          <cell r="D5876" t="str">
            <v>MidAmerican Energy Holdings Company</v>
          </cell>
          <cell r="E5876" t="str">
            <v>Wind</v>
          </cell>
          <cell r="G5876" t="str">
            <v>NA</v>
          </cell>
          <cell r="H5876" t="str">
            <v>Regulated</v>
          </cell>
        </row>
        <row r="5877">
          <cell r="D5877" t="str">
            <v>PPL Corporation</v>
          </cell>
          <cell r="E5877" t="str">
            <v>Water</v>
          </cell>
          <cell r="G5877">
            <v>284608</v>
          </cell>
          <cell r="H5877" t="str">
            <v>Merchant Unregulated</v>
          </cell>
        </row>
        <row r="5878">
          <cell r="D5878" t="str">
            <v>Landgas of IL Corp.</v>
          </cell>
          <cell r="E5878" t="str">
            <v>Biomass</v>
          </cell>
          <cell r="G5878" t="str">
            <v>NA</v>
          </cell>
          <cell r="H5878" t="str">
            <v>Merchant Unregulated</v>
          </cell>
        </row>
        <row r="5879">
          <cell r="D5879" t="str">
            <v>Silver Point Capital, L.P.</v>
          </cell>
          <cell r="E5879" t="str">
            <v>Biomass</v>
          </cell>
          <cell r="G5879" t="str">
            <v>NA</v>
          </cell>
          <cell r="H5879" t="str">
            <v>Merchant Unregulated</v>
          </cell>
        </row>
        <row r="5880">
          <cell r="D5880" t="str">
            <v>Atlantic Power Corporation</v>
          </cell>
          <cell r="E5880" t="str">
            <v>Gas</v>
          </cell>
          <cell r="G5880">
            <v>627592</v>
          </cell>
          <cell r="H5880" t="str">
            <v>Merchant Unregulated</v>
          </cell>
        </row>
        <row r="5881">
          <cell r="D5881" t="str">
            <v>Morrisville Village of</v>
          </cell>
          <cell r="E5881" t="str">
            <v>Water</v>
          </cell>
          <cell r="G5881" t="str">
            <v>NA</v>
          </cell>
          <cell r="H5881" t="str">
            <v>Regulated</v>
          </cell>
        </row>
        <row r="5882">
          <cell r="D5882" t="str">
            <v>Dynegy Inc.</v>
          </cell>
          <cell r="E5882" t="str">
            <v>Gas</v>
          </cell>
          <cell r="G5882">
            <v>204937</v>
          </cell>
          <cell r="H5882" t="str">
            <v>Merchant Unregulated</v>
          </cell>
        </row>
        <row r="5883">
          <cell r="D5883" t="str">
            <v>EIF Management, LLC</v>
          </cell>
          <cell r="E5883" t="str">
            <v>Water</v>
          </cell>
          <cell r="G5883" t="str">
            <v>NA</v>
          </cell>
          <cell r="H5883" t="str">
            <v>Merchant Unregulated</v>
          </cell>
        </row>
        <row r="5884">
          <cell r="D5884" t="str">
            <v>United States Government</v>
          </cell>
          <cell r="E5884" t="str">
            <v>Water</v>
          </cell>
          <cell r="G5884" t="str">
            <v>NA</v>
          </cell>
          <cell r="H5884" t="str">
            <v>Merchant Unregulated</v>
          </cell>
        </row>
        <row r="5885">
          <cell r="D5885" t="str">
            <v>Mosaic Company</v>
          </cell>
          <cell r="E5885" t="str">
            <v>Other Nonrenewable</v>
          </cell>
          <cell r="G5885">
            <v>437324</v>
          </cell>
          <cell r="H5885" t="str">
            <v>Merchant Unregulated</v>
          </cell>
        </row>
        <row r="5886">
          <cell r="D5886" t="str">
            <v>Mosaic Company</v>
          </cell>
          <cell r="E5886" t="str">
            <v>Other Nonrenewable</v>
          </cell>
          <cell r="G5886">
            <v>312373</v>
          </cell>
          <cell r="H5886" t="str">
            <v>Merchant Unregulated</v>
          </cell>
        </row>
        <row r="5887">
          <cell r="D5887" t="str">
            <v>San Francisco City &amp; County of</v>
          </cell>
          <cell r="E5887" t="str">
            <v>Solar</v>
          </cell>
          <cell r="G5887" t="str">
            <v>NA</v>
          </cell>
          <cell r="H5887" t="str">
            <v>Regulated</v>
          </cell>
        </row>
        <row r="5888">
          <cell r="D5888" t="str">
            <v>South Mississippi Electric Power Association</v>
          </cell>
          <cell r="E5888" t="str">
            <v>Gas</v>
          </cell>
          <cell r="G5888">
            <v>81316</v>
          </cell>
          <cell r="H5888" t="str">
            <v>Merchant Unregulated</v>
          </cell>
        </row>
        <row r="5889">
          <cell r="D5889" t="str">
            <v>South Mississippi Electric Power Association</v>
          </cell>
          <cell r="E5889" t="str">
            <v>Gas</v>
          </cell>
          <cell r="G5889" t="str">
            <v>NA</v>
          </cell>
          <cell r="H5889" t="str">
            <v>Merchant Unregulated</v>
          </cell>
        </row>
        <row r="5890">
          <cell r="D5890" t="str">
            <v>South Mississippi Electric Power Association</v>
          </cell>
          <cell r="E5890" t="str">
            <v>Gas</v>
          </cell>
          <cell r="G5890">
            <v>34220</v>
          </cell>
          <cell r="H5890" t="str">
            <v>Merchant Unregulated</v>
          </cell>
        </row>
        <row r="5891">
          <cell r="D5891" t="str">
            <v>Exelon Corporation</v>
          </cell>
          <cell r="E5891" t="str">
            <v>Oil</v>
          </cell>
          <cell r="G5891" t="str">
            <v>NA</v>
          </cell>
          <cell r="H5891" t="str">
            <v>Merchant Unregulated</v>
          </cell>
        </row>
        <row r="5892">
          <cell r="D5892" t="str">
            <v>Brookfield Renewable Energy Partners L.P.</v>
          </cell>
          <cell r="E5892" t="str">
            <v>Water</v>
          </cell>
          <cell r="G5892" t="str">
            <v>NA</v>
          </cell>
          <cell r="H5892" t="str">
            <v>Merchant Unregulated</v>
          </cell>
        </row>
        <row r="5893">
          <cell r="D5893" t="str">
            <v>Brookfield Asset Management Inc.</v>
          </cell>
          <cell r="E5893" t="str">
            <v>Water</v>
          </cell>
          <cell r="G5893" t="str">
            <v>NA</v>
          </cell>
          <cell r="H5893" t="str">
            <v>Merchant Unregulated</v>
          </cell>
        </row>
        <row r="5894">
          <cell r="D5894" t="str">
            <v>Wausau-Mosinee Paper Corporation</v>
          </cell>
          <cell r="E5894" t="str">
            <v>Water</v>
          </cell>
          <cell r="G5894" t="str">
            <v>NA</v>
          </cell>
          <cell r="H5894" t="str">
            <v>Merchant Unregulated</v>
          </cell>
        </row>
        <row r="5895">
          <cell r="D5895" t="str">
            <v>Wausau-Mosinee Paper Corporation</v>
          </cell>
          <cell r="E5895" t="str">
            <v>Biomass</v>
          </cell>
          <cell r="G5895" t="str">
            <v>NA</v>
          </cell>
          <cell r="H5895" t="str">
            <v>Merchant Unregulated</v>
          </cell>
        </row>
        <row r="5896">
          <cell r="D5896" t="str">
            <v>Dynegy Inc.</v>
          </cell>
          <cell r="E5896" t="str">
            <v>Gas</v>
          </cell>
          <cell r="G5896">
            <v>588793</v>
          </cell>
          <cell r="H5896" t="str">
            <v>Merchant Unregulated</v>
          </cell>
        </row>
        <row r="5897">
          <cell r="D5897" t="str">
            <v>Dynegy Inc.</v>
          </cell>
          <cell r="E5897" t="str">
            <v>Gas</v>
          </cell>
          <cell r="G5897">
            <v>4432822</v>
          </cell>
          <cell r="H5897" t="str">
            <v>Merchant Unregulated</v>
          </cell>
        </row>
        <row r="5898">
          <cell r="D5898" t="str">
            <v>Tacoma Public Utilities</v>
          </cell>
          <cell r="E5898" t="str">
            <v>Water</v>
          </cell>
          <cell r="G5898">
            <v>1316164</v>
          </cell>
          <cell r="H5898" t="str">
            <v>Regulated</v>
          </cell>
        </row>
        <row r="5899">
          <cell r="D5899" t="str">
            <v>Shaker Landing Hydro Associates, Inc.</v>
          </cell>
          <cell r="E5899" t="str">
            <v>Water</v>
          </cell>
          <cell r="G5899" t="str">
            <v>NA</v>
          </cell>
          <cell r="H5899" t="str">
            <v>Merchant Unregulated</v>
          </cell>
        </row>
        <row r="5900">
          <cell r="D5900" t="str">
            <v>Salt River Electric Coop Corp.</v>
          </cell>
          <cell r="E5900" t="str">
            <v>Water</v>
          </cell>
          <cell r="G5900" t="str">
            <v>NA</v>
          </cell>
          <cell r="H5900" t="str">
            <v>Merchant Unregulated</v>
          </cell>
        </row>
        <row r="5901">
          <cell r="D5901" t="str">
            <v>American Electric Power Company, Inc.</v>
          </cell>
          <cell r="E5901" t="str">
            <v>Water</v>
          </cell>
          <cell r="G5901">
            <v>4411</v>
          </cell>
          <cell r="H5901" t="str">
            <v>Regulated</v>
          </cell>
        </row>
        <row r="5902">
          <cell r="D5902" t="str">
            <v>EDF Group</v>
          </cell>
          <cell r="E5902" t="str">
            <v>Wind</v>
          </cell>
          <cell r="G5902" t="str">
            <v>NA</v>
          </cell>
          <cell r="H5902" t="str">
            <v>Merchant Unregulated</v>
          </cell>
        </row>
        <row r="5903">
          <cell r="D5903" t="str">
            <v>Project Resources Corporation</v>
          </cell>
          <cell r="E5903" t="str">
            <v>Wind</v>
          </cell>
          <cell r="G5903" t="str">
            <v>NA</v>
          </cell>
          <cell r="H5903" t="str">
            <v>Merchant Unregulated</v>
          </cell>
        </row>
        <row r="5904">
          <cell r="D5904" t="str">
            <v>Private investors-Kenneth M. Pollock &amp; Connie J. Pollock Rado</v>
          </cell>
          <cell r="E5904" t="str">
            <v>Coal</v>
          </cell>
          <cell r="G5904" t="str">
            <v>NA</v>
          </cell>
          <cell r="H5904" t="str">
            <v>Merchant Unregulated</v>
          </cell>
        </row>
        <row r="5905">
          <cell r="D5905" t="str">
            <v>Harrisonburg City of</v>
          </cell>
          <cell r="E5905" t="str">
            <v>Oil</v>
          </cell>
          <cell r="G5905" t="str">
            <v>NA</v>
          </cell>
          <cell r="H5905" t="str">
            <v>Regulated</v>
          </cell>
        </row>
        <row r="5906">
          <cell r="D5906" t="str">
            <v>Harrisonburg City of</v>
          </cell>
          <cell r="E5906" t="str">
            <v>Oil</v>
          </cell>
          <cell r="G5906" t="str">
            <v>NA</v>
          </cell>
          <cell r="H5906" t="str">
            <v>Regulated</v>
          </cell>
        </row>
        <row r="5907">
          <cell r="D5907" t="str">
            <v>United States Government</v>
          </cell>
          <cell r="E5907" t="str">
            <v>Water</v>
          </cell>
          <cell r="G5907">
            <v>246127</v>
          </cell>
          <cell r="H5907" t="str">
            <v>Merchant Unregulated</v>
          </cell>
        </row>
        <row r="5908">
          <cell r="D5908" t="str">
            <v>Ampersand Energy Partners LLC</v>
          </cell>
          <cell r="E5908" t="str">
            <v>Water</v>
          </cell>
          <cell r="G5908" t="str">
            <v>NA</v>
          </cell>
          <cell r="H5908" t="str">
            <v>Merchant Unregulated</v>
          </cell>
        </row>
        <row r="5909">
          <cell r="D5909" t="str">
            <v>Covanta Holding Corporation</v>
          </cell>
          <cell r="E5909" t="str">
            <v>Biomass</v>
          </cell>
          <cell r="G5909" t="str">
            <v>NA</v>
          </cell>
          <cell r="H5909" t="str">
            <v>Merchant Unregulated</v>
          </cell>
        </row>
        <row r="5910">
          <cell r="D5910" t="str">
            <v>Mt Pleasant City of IA</v>
          </cell>
          <cell r="E5910" t="str">
            <v>Oil</v>
          </cell>
          <cell r="G5910" t="str">
            <v>NA</v>
          </cell>
          <cell r="H5910" t="str">
            <v>Regulated</v>
          </cell>
        </row>
        <row r="5911">
          <cell r="D5911" t="str">
            <v>DTE Energy Company</v>
          </cell>
          <cell r="E5911" t="str">
            <v>Biomass</v>
          </cell>
          <cell r="G5911" t="str">
            <v>NA</v>
          </cell>
          <cell r="H5911" t="str">
            <v>Merchant Unregulated</v>
          </cell>
        </row>
        <row r="5912">
          <cell r="D5912" t="str">
            <v>MacPherson Energy Corporation</v>
          </cell>
          <cell r="E5912" t="str">
            <v>Biomass</v>
          </cell>
          <cell r="G5912" t="str">
            <v>NA</v>
          </cell>
          <cell r="H5912" t="str">
            <v>Merchant Unregulated</v>
          </cell>
        </row>
        <row r="5913">
          <cell r="D5913" t="str">
            <v>Exelon Corporation</v>
          </cell>
          <cell r="E5913" t="str">
            <v>Solar</v>
          </cell>
          <cell r="G5913" t="str">
            <v>NA</v>
          </cell>
          <cell r="H5913" t="str">
            <v>Merchant Unregulated</v>
          </cell>
        </row>
        <row r="5914">
          <cell r="D5914" t="str">
            <v>Exelon Corporation</v>
          </cell>
          <cell r="E5914" t="str">
            <v>Solar</v>
          </cell>
          <cell r="G5914" t="str">
            <v>NA</v>
          </cell>
          <cell r="H5914" t="str">
            <v>Merchant Unregulated</v>
          </cell>
        </row>
        <row r="5915">
          <cell r="D5915" t="str">
            <v>Dominion Resources, Inc.</v>
          </cell>
          <cell r="E5915" t="str">
            <v>Coal</v>
          </cell>
          <cell r="G5915">
            <v>8533705</v>
          </cell>
          <cell r="H5915" t="str">
            <v>Regulated</v>
          </cell>
        </row>
        <row r="5916">
          <cell r="D5916" t="str">
            <v>Dominion Resources, Inc.</v>
          </cell>
          <cell r="E5916" t="str">
            <v>Oil</v>
          </cell>
          <cell r="G5916">
            <v>70</v>
          </cell>
          <cell r="H5916" t="str">
            <v>Regulated</v>
          </cell>
        </row>
        <row r="5917">
          <cell r="D5917" t="str">
            <v>Dominion Resources, Inc.</v>
          </cell>
          <cell r="E5917" t="str">
            <v>Wind</v>
          </cell>
          <cell r="G5917">
            <v>293563</v>
          </cell>
          <cell r="H5917" t="str">
            <v>Merchant Unregulated</v>
          </cell>
        </row>
        <row r="5918">
          <cell r="D5918" t="str">
            <v>Royal Dutch Shell plc</v>
          </cell>
          <cell r="E5918" t="str">
            <v>Wind</v>
          </cell>
          <cell r="G5918">
            <v>293563</v>
          </cell>
          <cell r="H5918" t="str">
            <v>Merchant Unregulated</v>
          </cell>
        </row>
        <row r="5919">
          <cell r="D5919" t="str">
            <v>GDF Suez SA</v>
          </cell>
          <cell r="E5919" t="str">
            <v>Coal</v>
          </cell>
          <cell r="G5919" t="str">
            <v>NA</v>
          </cell>
          <cell r="H5919" t="str">
            <v>Merchant Unregulated</v>
          </cell>
        </row>
        <row r="5920">
          <cell r="D5920" t="str">
            <v>Mount Wachusett Community College</v>
          </cell>
          <cell r="E5920" t="str">
            <v>Wind</v>
          </cell>
          <cell r="G5920" t="str">
            <v>NA</v>
          </cell>
          <cell r="H5920" t="str">
            <v>Merchant Unregulated</v>
          </cell>
        </row>
        <row r="5921">
          <cell r="D5921" t="str">
            <v>NRG Energy, Inc.</v>
          </cell>
          <cell r="E5921" t="str">
            <v>Oil</v>
          </cell>
          <cell r="G5921" t="str">
            <v>NA</v>
          </cell>
          <cell r="H5921" t="str">
            <v>Merchant Unregulated</v>
          </cell>
        </row>
        <row r="5922">
          <cell r="D5922" t="str">
            <v>Exelon Corporation</v>
          </cell>
          <cell r="E5922" t="str">
            <v>Gas</v>
          </cell>
          <cell r="G5922">
            <v>847034</v>
          </cell>
          <cell r="H5922" t="str">
            <v>Merchant Unregulated</v>
          </cell>
        </row>
        <row r="5923">
          <cell r="D5923" t="str">
            <v>Duke Energy Corporation</v>
          </cell>
          <cell r="E5923" t="str">
            <v>Water</v>
          </cell>
          <cell r="G5923">
            <v>71839</v>
          </cell>
          <cell r="H5923" t="str">
            <v>Regulated</v>
          </cell>
        </row>
        <row r="5924">
          <cell r="D5924" t="str">
            <v>Mountain Lake City of</v>
          </cell>
          <cell r="E5924" t="str">
            <v>Oil</v>
          </cell>
          <cell r="G5924" t="str">
            <v>NA</v>
          </cell>
          <cell r="H5924" t="str">
            <v>Regulated</v>
          </cell>
        </row>
        <row r="5925">
          <cell r="D5925" t="str">
            <v>Mountain Lake City of</v>
          </cell>
          <cell r="E5925" t="str">
            <v>Wind</v>
          </cell>
          <cell r="G5925" t="str">
            <v>NA</v>
          </cell>
          <cell r="H5925" t="str">
            <v>Regulated</v>
          </cell>
        </row>
        <row r="5926">
          <cell r="D5926" t="str">
            <v>Mountain View-Los Altos High School District</v>
          </cell>
          <cell r="E5926" t="str">
            <v>Solar</v>
          </cell>
          <cell r="G5926" t="str">
            <v>NA</v>
          </cell>
          <cell r="H5926" t="str">
            <v>Merchant Unregulated</v>
          </cell>
        </row>
        <row r="5927">
          <cell r="D5927" t="str">
            <v>Iberdrola, S.A.</v>
          </cell>
          <cell r="E5927" t="str">
            <v>Wind</v>
          </cell>
          <cell r="G5927" t="str">
            <v>NA</v>
          </cell>
          <cell r="H5927" t="str">
            <v>Merchant Unregulated</v>
          </cell>
        </row>
        <row r="5928">
          <cell r="D5928" t="str">
            <v>AES Corporation</v>
          </cell>
          <cell r="E5928" t="str">
            <v>Wind</v>
          </cell>
          <cell r="G5928">
            <v>153373</v>
          </cell>
          <cell r="H5928" t="str">
            <v>Merchant Unregulated</v>
          </cell>
        </row>
        <row r="5929">
          <cell r="D5929" t="str">
            <v>Ingenco Investors LLC</v>
          </cell>
          <cell r="E5929" t="str">
            <v>Biomass</v>
          </cell>
          <cell r="G5929" t="str">
            <v>NA</v>
          </cell>
          <cell r="H5929" t="str">
            <v>Merchant Unregulated</v>
          </cell>
        </row>
        <row r="5930">
          <cell r="D5930" t="str">
            <v>Ingenco Holdings LLC</v>
          </cell>
          <cell r="E5930" t="str">
            <v>Biomass</v>
          </cell>
          <cell r="G5930" t="str">
            <v>NA</v>
          </cell>
          <cell r="H5930" t="str">
            <v>Merchant Unregulated</v>
          </cell>
        </row>
        <row r="5931">
          <cell r="D5931" t="str">
            <v>AES Corporation</v>
          </cell>
          <cell r="E5931" t="str">
            <v>Wind</v>
          </cell>
          <cell r="G5931">
            <v>212098</v>
          </cell>
          <cell r="H5931" t="str">
            <v>Merchant Unregulated</v>
          </cell>
        </row>
        <row r="5932">
          <cell r="D5932" t="str">
            <v>Alaska Village Electric Cooperative, Inc.</v>
          </cell>
          <cell r="E5932" t="str">
            <v>Oil</v>
          </cell>
          <cell r="G5932" t="str">
            <v>NA</v>
          </cell>
          <cell r="H5932" t="str">
            <v>Merchant Unregulated</v>
          </cell>
        </row>
        <row r="5933">
          <cell r="D5933" t="str">
            <v>Edison International</v>
          </cell>
          <cell r="E5933" t="str">
            <v>Wind</v>
          </cell>
          <cell r="G5933">
            <v>171517</v>
          </cell>
          <cell r="H5933" t="str">
            <v>Merchant Unregulated</v>
          </cell>
        </row>
        <row r="5934">
          <cell r="D5934" t="str">
            <v>Edison International</v>
          </cell>
          <cell r="E5934" t="str">
            <v>Wind</v>
          </cell>
          <cell r="G5934">
            <v>227793</v>
          </cell>
          <cell r="H5934" t="str">
            <v>Merchant Unregulated</v>
          </cell>
        </row>
        <row r="5935">
          <cell r="D5935" t="str">
            <v>American Electric Power Company, Inc.</v>
          </cell>
          <cell r="E5935" t="str">
            <v>Coal</v>
          </cell>
          <cell r="G5935">
            <v>8292574</v>
          </cell>
          <cell r="H5935" t="str">
            <v>Regulated</v>
          </cell>
        </row>
        <row r="5936">
          <cell r="D5936" t="str">
            <v>NextEra Energy, Inc.</v>
          </cell>
          <cell r="E5936" t="str">
            <v>Wind</v>
          </cell>
          <cell r="G5936">
            <v>138972</v>
          </cell>
          <cell r="H5936" t="str">
            <v>Merchant Unregulated</v>
          </cell>
        </row>
        <row r="5937">
          <cell r="D5937" t="str">
            <v>Edison International</v>
          </cell>
          <cell r="E5937" t="str">
            <v>Gas</v>
          </cell>
          <cell r="G5937">
            <v>6586447</v>
          </cell>
          <cell r="H5937" t="str">
            <v>Regulated</v>
          </cell>
        </row>
        <row r="5938">
          <cell r="D5938" t="str">
            <v>NextEra Energy, Inc.</v>
          </cell>
          <cell r="E5938" t="str">
            <v>Wind</v>
          </cell>
          <cell r="G5938">
            <v>312189</v>
          </cell>
          <cell r="H5938" t="str">
            <v>Merchant Unregulated</v>
          </cell>
        </row>
        <row r="5939">
          <cell r="D5939" t="str">
            <v>Bonners Ferry City of</v>
          </cell>
          <cell r="E5939" t="str">
            <v>Water</v>
          </cell>
          <cell r="G5939" t="str">
            <v>NA</v>
          </cell>
          <cell r="H5939" t="str">
            <v>Regulated</v>
          </cell>
        </row>
        <row r="5940">
          <cell r="D5940" t="str">
            <v>BLU Leaf Energy, Inc.</v>
          </cell>
          <cell r="E5940" t="str">
            <v>Solar</v>
          </cell>
          <cell r="G5940" t="str">
            <v>NA</v>
          </cell>
          <cell r="H5940" t="str">
            <v>Merchant Unregulated</v>
          </cell>
        </row>
        <row r="5941">
          <cell r="D5941" t="str">
            <v>Metropolitan Pier and Exposition Authority</v>
          </cell>
          <cell r="E5941" t="str">
            <v>Gas</v>
          </cell>
          <cell r="G5941" t="str">
            <v>NA</v>
          </cell>
          <cell r="H5941" t="str">
            <v>Merchant Unregulated</v>
          </cell>
        </row>
        <row r="5942">
          <cell r="D5942" t="str">
            <v>Metropolitan Pier and Exposition Authority</v>
          </cell>
          <cell r="E5942" t="str">
            <v>Oil</v>
          </cell>
          <cell r="G5942" t="str">
            <v>NA</v>
          </cell>
          <cell r="H5942" t="str">
            <v>Merchant Unregulated</v>
          </cell>
        </row>
        <row r="5943">
          <cell r="D5943" t="str">
            <v>Morgan Stanley</v>
          </cell>
          <cell r="E5943" t="str">
            <v>Solar</v>
          </cell>
          <cell r="G5943" t="str">
            <v>NA</v>
          </cell>
          <cell r="H5943" t="str">
            <v>Merchant Unregulated</v>
          </cell>
        </row>
        <row r="5944">
          <cell r="D5944" t="str">
            <v>Michigan Sugar Company</v>
          </cell>
          <cell r="E5944" t="str">
            <v>Coal</v>
          </cell>
          <cell r="G5944" t="str">
            <v>NA</v>
          </cell>
          <cell r="H5944" t="str">
            <v>Merchant Unregulated</v>
          </cell>
        </row>
        <row r="5945">
          <cell r="D5945" t="str">
            <v>Michigan Sugar Company</v>
          </cell>
          <cell r="E5945" t="str">
            <v>Coal</v>
          </cell>
          <cell r="G5945" t="str">
            <v>NA</v>
          </cell>
          <cell r="H5945" t="str">
            <v>Merchant Unregulated</v>
          </cell>
        </row>
        <row r="5946">
          <cell r="D5946" t="str">
            <v>CleanLight Energy, LLC</v>
          </cell>
          <cell r="E5946" t="str">
            <v>Solar</v>
          </cell>
          <cell r="G5946" t="str">
            <v>NA</v>
          </cell>
          <cell r="H5946" t="str">
            <v>Merchant Unregulated</v>
          </cell>
        </row>
        <row r="5947">
          <cell r="D5947" t="str">
            <v>Strata Solar LLC</v>
          </cell>
          <cell r="E5947" t="str">
            <v>Solar</v>
          </cell>
          <cell r="G5947" t="str">
            <v>NA</v>
          </cell>
          <cell r="H5947" t="str">
            <v>Merchant Unregulated</v>
          </cell>
        </row>
        <row r="5948">
          <cell r="D5948" t="str">
            <v>Exelon Corporation</v>
          </cell>
          <cell r="E5948" t="str">
            <v>Water</v>
          </cell>
          <cell r="G5948">
            <v>1098043</v>
          </cell>
          <cell r="H5948" t="str">
            <v>Merchant Unregulated</v>
          </cell>
        </row>
        <row r="5949">
          <cell r="D5949" t="str">
            <v>Ontario Teachers' Pension Plan Board</v>
          </cell>
          <cell r="E5949" t="str">
            <v>Gas</v>
          </cell>
          <cell r="G5949" t="str">
            <v>NA</v>
          </cell>
          <cell r="H5949" t="str">
            <v>Merchant Unregulated</v>
          </cell>
        </row>
        <row r="5950">
          <cell r="D5950" t="str">
            <v>UBS AG</v>
          </cell>
          <cell r="E5950" t="str">
            <v>Gas</v>
          </cell>
          <cell r="G5950" t="str">
            <v>NA</v>
          </cell>
          <cell r="H5950" t="str">
            <v>Merchant Unregulated</v>
          </cell>
        </row>
        <row r="5951">
          <cell r="D5951" t="str">
            <v>Mullen Village of</v>
          </cell>
          <cell r="E5951" t="str">
            <v>Oil</v>
          </cell>
          <cell r="G5951" t="str">
            <v>NA</v>
          </cell>
          <cell r="H5951" t="str">
            <v>Regulated</v>
          </cell>
        </row>
        <row r="5952">
          <cell r="D5952" t="str">
            <v>SunEdison, Inc.</v>
          </cell>
          <cell r="E5952" t="str">
            <v>Solar</v>
          </cell>
          <cell r="G5952" t="str">
            <v>NA</v>
          </cell>
          <cell r="H5952" t="str">
            <v>Merchant Unregulated</v>
          </cell>
        </row>
        <row r="5953">
          <cell r="D5953" t="str">
            <v>Mulvane City of</v>
          </cell>
          <cell r="E5953" t="str">
            <v>Gas</v>
          </cell>
          <cell r="G5953" t="str">
            <v>NA</v>
          </cell>
          <cell r="H5953" t="str">
            <v>Regulated</v>
          </cell>
        </row>
        <row r="5954">
          <cell r="D5954" t="str">
            <v>Mulvane City of</v>
          </cell>
          <cell r="E5954" t="str">
            <v>Oil</v>
          </cell>
          <cell r="G5954" t="str">
            <v>NA</v>
          </cell>
          <cell r="H5954" t="str">
            <v>Regulated</v>
          </cell>
        </row>
        <row r="5955">
          <cell r="D5955" t="str">
            <v>Palm Springs City of</v>
          </cell>
          <cell r="E5955" t="str">
            <v>Gas</v>
          </cell>
          <cell r="G5955" t="str">
            <v>NA</v>
          </cell>
          <cell r="H5955" t="str">
            <v>Merchant Unregulated</v>
          </cell>
        </row>
        <row r="5956">
          <cell r="D5956" t="str">
            <v>Piggott City of</v>
          </cell>
          <cell r="E5956" t="str">
            <v>Oil</v>
          </cell>
          <cell r="G5956" t="str">
            <v>NA</v>
          </cell>
          <cell r="H5956" t="str">
            <v>Regulated</v>
          </cell>
        </row>
        <row r="5957">
          <cell r="D5957" t="str">
            <v>Pinnacle West Capital Corporation</v>
          </cell>
          <cell r="E5957" t="str">
            <v>Solar</v>
          </cell>
          <cell r="G5957">
            <v>0</v>
          </cell>
          <cell r="H5957" t="str">
            <v>Regulated</v>
          </cell>
        </row>
        <row r="5958">
          <cell r="D5958" t="str">
            <v>Neenah Paper, Inc.</v>
          </cell>
          <cell r="E5958" t="str">
            <v>Coal</v>
          </cell>
          <cell r="G5958" t="str">
            <v>NA</v>
          </cell>
          <cell r="H5958" t="str">
            <v>Merchant Unregulated</v>
          </cell>
        </row>
        <row r="5959">
          <cell r="D5959" t="str">
            <v>E.ON SE</v>
          </cell>
          <cell r="E5959" t="str">
            <v>Wind</v>
          </cell>
          <cell r="G5959">
            <v>84738</v>
          </cell>
          <cell r="H5959" t="str">
            <v>Merchant Unregulated</v>
          </cell>
        </row>
        <row r="5960">
          <cell r="D5960" t="str">
            <v>Duke Energy Corporation</v>
          </cell>
          <cell r="E5960" t="str">
            <v>Solar</v>
          </cell>
          <cell r="G5960" t="str">
            <v>NA</v>
          </cell>
          <cell r="H5960" t="str">
            <v>Merchant Unregulated</v>
          </cell>
        </row>
        <row r="5961">
          <cell r="D5961" t="str">
            <v>Duke Energy Corporation</v>
          </cell>
          <cell r="E5961" t="str">
            <v>Solar</v>
          </cell>
          <cell r="G5961" t="str">
            <v>NA</v>
          </cell>
          <cell r="H5961" t="str">
            <v>Merchant Unregulated</v>
          </cell>
        </row>
        <row r="5962">
          <cell r="D5962" t="str">
            <v>Utica Power Authority</v>
          </cell>
          <cell r="E5962" t="str">
            <v>Water</v>
          </cell>
          <cell r="G5962" t="str">
            <v>NA</v>
          </cell>
          <cell r="H5962" t="str">
            <v>Merchant Unregulated</v>
          </cell>
        </row>
        <row r="5963">
          <cell r="D5963" t="str">
            <v>North Little Rock City of</v>
          </cell>
          <cell r="E5963" t="str">
            <v>Water</v>
          </cell>
          <cell r="G5963" t="str">
            <v>NA</v>
          </cell>
          <cell r="H5963" t="str">
            <v>Regulated</v>
          </cell>
        </row>
        <row r="5964">
          <cell r="D5964" t="str">
            <v>Murray City of UT</v>
          </cell>
          <cell r="E5964" t="str">
            <v>Gas</v>
          </cell>
          <cell r="G5964" t="str">
            <v>NA</v>
          </cell>
          <cell r="H5964" t="str">
            <v>Regulated</v>
          </cell>
        </row>
        <row r="5965">
          <cell r="D5965" t="str">
            <v>Westar Energy, Inc.</v>
          </cell>
          <cell r="E5965" t="str">
            <v>Gas</v>
          </cell>
          <cell r="G5965">
            <v>166597</v>
          </cell>
          <cell r="H5965" t="str">
            <v>Regulated</v>
          </cell>
        </row>
        <row r="5966">
          <cell r="D5966" t="str">
            <v>Consolidated Edison, Inc.</v>
          </cell>
          <cell r="E5966" t="str">
            <v>Solar</v>
          </cell>
          <cell r="G5966" t="str">
            <v>NA</v>
          </cell>
          <cell r="H5966" t="str">
            <v>Merchant Unregulated</v>
          </cell>
        </row>
        <row r="5967">
          <cell r="D5967" t="str">
            <v>SunEdison, Inc.</v>
          </cell>
          <cell r="E5967" t="str">
            <v>Solar</v>
          </cell>
          <cell r="G5967" t="str">
            <v>NA</v>
          </cell>
          <cell r="H5967" t="str">
            <v>Merchant Unregulated</v>
          </cell>
        </row>
        <row r="5968">
          <cell r="D5968" t="str">
            <v>Board of Water Electric &amp; Communications</v>
          </cell>
          <cell r="E5968" t="str">
            <v>Coal</v>
          </cell>
          <cell r="G5968">
            <v>673161</v>
          </cell>
          <cell r="H5968" t="str">
            <v>Regulated</v>
          </cell>
        </row>
        <row r="5969">
          <cell r="D5969" t="str">
            <v>Muscoda City of</v>
          </cell>
          <cell r="E5969" t="str">
            <v>Water</v>
          </cell>
          <cell r="G5969" t="str">
            <v>NA</v>
          </cell>
          <cell r="H5969" t="str">
            <v>Regulated</v>
          </cell>
        </row>
        <row r="5970">
          <cell r="D5970" t="str">
            <v>American Electric Power Company, Inc.</v>
          </cell>
          <cell r="E5970" t="str">
            <v>Coal</v>
          </cell>
          <cell r="G5970">
            <v>1789615</v>
          </cell>
          <cell r="H5970" t="str">
            <v>Regulated</v>
          </cell>
        </row>
        <row r="5971">
          <cell r="D5971" t="str">
            <v>OGE Energy Corp.</v>
          </cell>
          <cell r="E5971" t="str">
            <v>Coal</v>
          </cell>
          <cell r="G5971">
            <v>7998602</v>
          </cell>
          <cell r="H5971" t="str">
            <v>Regulated</v>
          </cell>
        </row>
        <row r="5972">
          <cell r="D5972" t="str">
            <v>Koch Industries, Inc.</v>
          </cell>
          <cell r="E5972" t="str">
            <v>Coal</v>
          </cell>
          <cell r="G5972" t="str">
            <v>NA</v>
          </cell>
          <cell r="H5972" t="str">
            <v>Merchant Unregulated</v>
          </cell>
        </row>
        <row r="5973">
          <cell r="D5973" t="str">
            <v>Xinjiang Goldwind Science &amp; Technology Company Limited</v>
          </cell>
          <cell r="E5973" t="str">
            <v>Wind</v>
          </cell>
          <cell r="G5973" t="str">
            <v>NA</v>
          </cell>
          <cell r="H5973" t="str">
            <v>Merchant Unregulated</v>
          </cell>
        </row>
        <row r="5974">
          <cell r="D5974" t="str">
            <v>Xinjiang Goldwind Science &amp; Technology Company Limited</v>
          </cell>
          <cell r="E5974" t="str">
            <v>Wind</v>
          </cell>
          <cell r="G5974" t="str">
            <v>NA</v>
          </cell>
          <cell r="H5974" t="str">
            <v>Merchant Unregulated</v>
          </cell>
        </row>
        <row r="5975">
          <cell r="D5975" t="str">
            <v>OGE Energy Corp.</v>
          </cell>
          <cell r="E5975" t="str">
            <v>Gas</v>
          </cell>
          <cell r="G5975">
            <v>523197</v>
          </cell>
          <cell r="H5975" t="str">
            <v>Regulated</v>
          </cell>
        </row>
        <row r="5976">
          <cell r="D5976" t="str">
            <v>OGE Energy Corp.</v>
          </cell>
          <cell r="E5976" t="str">
            <v>Gas</v>
          </cell>
          <cell r="G5976">
            <v>4658</v>
          </cell>
          <cell r="H5976" t="str">
            <v>Regulated</v>
          </cell>
        </row>
        <row r="5977">
          <cell r="D5977" t="str">
            <v>Terra Firma Capital Partners Ltd.</v>
          </cell>
          <cell r="E5977" t="str">
            <v>Wind</v>
          </cell>
          <cell r="G5977" t="str">
            <v>NA</v>
          </cell>
          <cell r="H5977" t="str">
            <v>Merchant Unregulated</v>
          </cell>
        </row>
        <row r="5978">
          <cell r="D5978" t="str">
            <v>Golden Spread Electric Cooperative, Inc.</v>
          </cell>
          <cell r="E5978" t="str">
            <v>Gas</v>
          </cell>
          <cell r="G5978">
            <v>1281190</v>
          </cell>
          <cell r="H5978" t="str">
            <v>Merchant Unregulated</v>
          </cell>
        </row>
        <row r="5979">
          <cell r="D5979" t="str">
            <v>Golden Spread Electric Cooperative, Inc.</v>
          </cell>
          <cell r="E5979" t="str">
            <v>Gas</v>
          </cell>
          <cell r="G5979">
            <v>151093</v>
          </cell>
          <cell r="H5979" t="str">
            <v>Merchant Unregulated</v>
          </cell>
        </row>
        <row r="5980">
          <cell r="D5980" t="str">
            <v>Golden Spread Electric Cooperative, Inc.</v>
          </cell>
          <cell r="E5980" t="str">
            <v>Gas</v>
          </cell>
          <cell r="G5980" t="str">
            <v>NA</v>
          </cell>
          <cell r="H5980" t="str">
            <v>Merchant Unregulated</v>
          </cell>
        </row>
        <row r="5981">
          <cell r="D5981" t="str">
            <v>South Carolina Public Service Authority</v>
          </cell>
          <cell r="E5981" t="str">
            <v>Oil</v>
          </cell>
          <cell r="G5981" t="str">
            <v>NA</v>
          </cell>
          <cell r="H5981" t="str">
            <v>Regulated</v>
          </cell>
        </row>
        <row r="5982">
          <cell r="D5982" t="str">
            <v>Exelon Corporation</v>
          </cell>
          <cell r="E5982" t="str">
            <v>Gas</v>
          </cell>
          <cell r="G5982">
            <v>161981</v>
          </cell>
          <cell r="H5982" t="str">
            <v>Merchant Unregulated</v>
          </cell>
        </row>
        <row r="5983">
          <cell r="D5983" t="str">
            <v>Exelon Corporation</v>
          </cell>
          <cell r="E5983" t="str">
            <v>Oil</v>
          </cell>
          <cell r="G5983">
            <v>53</v>
          </cell>
          <cell r="H5983" t="str">
            <v>Merchant Unregulated</v>
          </cell>
        </row>
        <row r="5984">
          <cell r="D5984" t="str">
            <v>PPL Corporation</v>
          </cell>
          <cell r="E5984" t="str">
            <v>Water</v>
          </cell>
          <cell r="G5984" t="str">
            <v>NA</v>
          </cell>
          <cell r="H5984" t="str">
            <v>Merchant Unregulated</v>
          </cell>
        </row>
        <row r="5985">
          <cell r="D5985" t="str">
            <v>Exelon Corporation</v>
          </cell>
          <cell r="E5985" t="str">
            <v>Gas</v>
          </cell>
          <cell r="G5985">
            <v>6584668</v>
          </cell>
          <cell r="H5985" t="str">
            <v>Merchant Unregulated</v>
          </cell>
        </row>
        <row r="5986">
          <cell r="D5986" t="str">
            <v>Southern Company</v>
          </cell>
          <cell r="E5986" t="str">
            <v>Biomass</v>
          </cell>
          <cell r="G5986">
            <v>73072</v>
          </cell>
          <cell r="H5986" t="str">
            <v>Merchant Unregulated</v>
          </cell>
        </row>
        <row r="5987">
          <cell r="D5987" t="str">
            <v>Southern Company</v>
          </cell>
          <cell r="E5987" t="str">
            <v>Water</v>
          </cell>
          <cell r="G5987">
            <v>10202</v>
          </cell>
          <cell r="H5987" t="str">
            <v>Regulated</v>
          </cell>
        </row>
        <row r="5988">
          <cell r="D5988" t="str">
            <v>Koch Industries, Inc.</v>
          </cell>
          <cell r="E5988" t="str">
            <v>Biomass</v>
          </cell>
          <cell r="G5988">
            <v>285076</v>
          </cell>
          <cell r="H5988" t="str">
            <v>Merchant Unregulated</v>
          </cell>
        </row>
        <row r="5989">
          <cell r="D5989" t="str">
            <v>Naknek Electric Assn, Inc</v>
          </cell>
          <cell r="E5989" t="str">
            <v>Oil</v>
          </cell>
          <cell r="G5989" t="str">
            <v>NA</v>
          </cell>
          <cell r="H5989" t="str">
            <v>Merchant Unregulated</v>
          </cell>
        </row>
        <row r="5990">
          <cell r="D5990" t="str">
            <v>Nalco Chemical Co</v>
          </cell>
          <cell r="E5990" t="str">
            <v>Gas</v>
          </cell>
          <cell r="G5990" t="str">
            <v>NA</v>
          </cell>
          <cell r="H5990" t="str">
            <v>Merchant Unregulated</v>
          </cell>
        </row>
        <row r="5991">
          <cell r="D5991" t="str">
            <v>Amalgamated Sugar Co.</v>
          </cell>
          <cell r="E5991" t="str">
            <v>Coal</v>
          </cell>
          <cell r="G5991" t="str">
            <v>NA</v>
          </cell>
          <cell r="H5991" t="str">
            <v>Merchant Unregulated</v>
          </cell>
        </row>
        <row r="5992">
          <cell r="D5992" t="str">
            <v>Renewable World Energies, LLC</v>
          </cell>
          <cell r="E5992" t="str">
            <v>Water</v>
          </cell>
          <cell r="G5992" t="str">
            <v>NA</v>
          </cell>
          <cell r="H5992" t="str">
            <v>Merchant Unregulated</v>
          </cell>
        </row>
        <row r="5993">
          <cell r="D5993" t="str">
            <v>Morgan Stanley</v>
          </cell>
          <cell r="E5993" t="str">
            <v>Gas</v>
          </cell>
          <cell r="G5993" t="str">
            <v>NA</v>
          </cell>
          <cell r="H5993" t="str">
            <v>Merchant Unregulated</v>
          </cell>
        </row>
        <row r="5994">
          <cell r="D5994" t="str">
            <v>Duke Energy Corporation</v>
          </cell>
          <cell r="E5994" t="str">
            <v>Water</v>
          </cell>
          <cell r="G5994">
            <v>206704</v>
          </cell>
          <cell r="H5994" t="str">
            <v>Regulated</v>
          </cell>
        </row>
        <row r="5995">
          <cell r="D5995" t="str">
            <v>National Grid plc</v>
          </cell>
          <cell r="E5995" t="str">
            <v>Oil</v>
          </cell>
          <cell r="G5995" t="str">
            <v>NA</v>
          </cell>
          <cell r="H5995" t="str">
            <v>Merchant Unregulated</v>
          </cell>
        </row>
        <row r="5996">
          <cell r="D5996" t="str">
            <v>New England Power Company</v>
          </cell>
          <cell r="E5996" t="str">
            <v>Oil</v>
          </cell>
          <cell r="G5996" t="str">
            <v>NA</v>
          </cell>
          <cell r="H5996" t="str">
            <v>Merchant Unregulated</v>
          </cell>
        </row>
        <row r="5997">
          <cell r="D5997" t="str">
            <v>SunEdison, Inc.</v>
          </cell>
          <cell r="E5997" t="str">
            <v>Solar</v>
          </cell>
          <cell r="G5997" t="str">
            <v>NA</v>
          </cell>
          <cell r="H5997" t="str">
            <v>Merchant Unregulated</v>
          </cell>
        </row>
        <row r="5998">
          <cell r="D5998" t="str">
            <v>Napa State Hospital</v>
          </cell>
          <cell r="E5998" t="str">
            <v>Gas</v>
          </cell>
          <cell r="G5998" t="str">
            <v>NA</v>
          </cell>
          <cell r="H5998" t="str">
            <v>Merchant Unregulated</v>
          </cell>
        </row>
        <row r="5999">
          <cell r="D5999" t="str">
            <v>BP plc</v>
          </cell>
          <cell r="E5999" t="str">
            <v>Gas</v>
          </cell>
          <cell r="G5999" t="str">
            <v>NA</v>
          </cell>
          <cell r="H5999" t="str">
            <v>Merchant Unregulated</v>
          </cell>
        </row>
        <row r="6000">
          <cell r="D6000" t="str">
            <v>Waste Management, Inc.</v>
          </cell>
          <cell r="E6000" t="str">
            <v>Biomass</v>
          </cell>
          <cell r="G6000" t="str">
            <v>NA</v>
          </cell>
          <cell r="H6000" t="str">
            <v>Merchant Unregulated</v>
          </cell>
        </row>
        <row r="6001">
          <cell r="D6001" t="str">
            <v>Napoleon City of</v>
          </cell>
          <cell r="E6001" t="str">
            <v>Oil</v>
          </cell>
          <cell r="G6001" t="str">
            <v>NA</v>
          </cell>
          <cell r="H6001" t="str">
            <v>Regulated</v>
          </cell>
        </row>
        <row r="6002">
          <cell r="D6002" t="str">
            <v>American Municipal Power, Inc.</v>
          </cell>
          <cell r="E6002" t="str">
            <v>Oil</v>
          </cell>
          <cell r="G6002" t="str">
            <v>NA</v>
          </cell>
          <cell r="H6002" t="str">
            <v>Merchant Unregulated</v>
          </cell>
        </row>
        <row r="6003">
          <cell r="D6003" t="str">
            <v>American Municipal Power, Inc.</v>
          </cell>
          <cell r="E6003" t="str">
            <v>Gas</v>
          </cell>
          <cell r="G6003" t="str">
            <v>NA</v>
          </cell>
          <cell r="H6003" t="str">
            <v>Merchant Unregulated</v>
          </cell>
        </row>
        <row r="6004">
          <cell r="D6004" t="str">
            <v>American Municipal Power, Inc.</v>
          </cell>
          <cell r="E6004" t="str">
            <v>Solar</v>
          </cell>
          <cell r="G6004" t="str">
            <v>NA</v>
          </cell>
          <cell r="H6004" t="str">
            <v>Merchant Unregulated</v>
          </cell>
        </row>
        <row r="6005">
          <cell r="D6005" t="str">
            <v>BNB Napoleon Solar LLC</v>
          </cell>
          <cell r="E6005" t="str">
            <v>Solar</v>
          </cell>
          <cell r="G6005" t="str">
            <v>NA</v>
          </cell>
          <cell r="H6005" t="str">
            <v>Merchant Unregulated</v>
          </cell>
        </row>
        <row r="6006">
          <cell r="D6006" t="str">
            <v>Alcoa, Inc.</v>
          </cell>
          <cell r="E6006" t="str">
            <v>Water</v>
          </cell>
          <cell r="G6006">
            <v>331087</v>
          </cell>
          <cell r="H6006" t="str">
            <v>Merchant Unregulated</v>
          </cell>
        </row>
        <row r="6007">
          <cell r="D6007" t="str">
            <v>PG&amp;E Corporation</v>
          </cell>
          <cell r="E6007" t="str">
            <v>Water</v>
          </cell>
          <cell r="G6007">
            <v>86095</v>
          </cell>
          <cell r="H6007" t="str">
            <v>Regulated</v>
          </cell>
        </row>
        <row r="6008">
          <cell r="D6008" t="str">
            <v>Yuba County Water Agency</v>
          </cell>
          <cell r="E6008" t="str">
            <v>Water</v>
          </cell>
          <cell r="G6008" t="str">
            <v>NA</v>
          </cell>
          <cell r="H6008" t="str">
            <v>Merchant Unregulated</v>
          </cell>
        </row>
        <row r="6009">
          <cell r="D6009" t="str">
            <v>United States Government</v>
          </cell>
          <cell r="E6009" t="str">
            <v>Water</v>
          </cell>
          <cell r="G6009" t="str">
            <v>NA</v>
          </cell>
          <cell r="H6009" t="str">
            <v>Merchant Unregulated</v>
          </cell>
        </row>
        <row r="6010">
          <cell r="D6010" t="str">
            <v>US Power Generating Company</v>
          </cell>
          <cell r="E6010" t="str">
            <v>Gas</v>
          </cell>
          <cell r="G6010">
            <v>110868</v>
          </cell>
          <cell r="H6010" t="str">
            <v>Merchant Unregulated</v>
          </cell>
        </row>
        <row r="6011">
          <cell r="D6011" t="str">
            <v>Algonquin Power &amp; Utilities Corp.</v>
          </cell>
          <cell r="E6011" t="str">
            <v>Biomass</v>
          </cell>
          <cell r="G6011" t="str">
            <v>NA</v>
          </cell>
          <cell r="H6011" t="str">
            <v>Merchant Unregulated</v>
          </cell>
        </row>
        <row r="6012">
          <cell r="D6012" t="str">
            <v>Emera Incorporated</v>
          </cell>
          <cell r="E6012" t="str">
            <v>Biomass</v>
          </cell>
          <cell r="G6012" t="str">
            <v>NA</v>
          </cell>
          <cell r="H6012" t="str">
            <v>Merchant Unregulated</v>
          </cell>
        </row>
        <row r="6013">
          <cell r="D6013" t="str">
            <v>GDF Suez SA</v>
          </cell>
          <cell r="E6013" t="str">
            <v>Gas</v>
          </cell>
          <cell r="G6013" t="str">
            <v>NA</v>
          </cell>
          <cell r="H6013" t="str">
            <v>Merchant Unregulated</v>
          </cell>
        </row>
        <row r="6014">
          <cell r="D6014" t="str">
            <v>Duke Energy Corporation</v>
          </cell>
          <cell r="E6014" t="str">
            <v>Solar</v>
          </cell>
          <cell r="G6014" t="str">
            <v>NA</v>
          </cell>
          <cell r="H6014" t="str">
            <v>Regulated</v>
          </cell>
        </row>
        <row r="6015">
          <cell r="D6015" t="str">
            <v>Public Service Enterprise Group Incorporated</v>
          </cell>
          <cell r="E6015" t="str">
            <v>Oil</v>
          </cell>
          <cell r="G6015" t="str">
            <v>NA</v>
          </cell>
          <cell r="H6015" t="str">
            <v>Merchant Unregulated</v>
          </cell>
        </row>
        <row r="6016">
          <cell r="D6016" t="str">
            <v>Axiall Corporation</v>
          </cell>
          <cell r="E6016" t="str">
            <v>Coal</v>
          </cell>
          <cell r="G6016" t="str">
            <v>NA</v>
          </cell>
          <cell r="H6016" t="str">
            <v>Merchant Unregulated</v>
          </cell>
        </row>
        <row r="6017">
          <cell r="D6017" t="str">
            <v>Cellu Tissue Corp</v>
          </cell>
          <cell r="E6017" t="str">
            <v>Water</v>
          </cell>
          <cell r="G6017" t="str">
            <v>NA</v>
          </cell>
          <cell r="H6017" t="str">
            <v>Merchant Unregulated</v>
          </cell>
        </row>
        <row r="6018">
          <cell r="D6018" t="str">
            <v>Berkshire Hathaway Inc.</v>
          </cell>
          <cell r="E6018" t="str">
            <v>Coal</v>
          </cell>
          <cell r="G6018">
            <v>4547742</v>
          </cell>
          <cell r="H6018" t="str">
            <v>Regulated</v>
          </cell>
        </row>
        <row r="6019">
          <cell r="D6019" t="str">
            <v>MidAmerican Energy Holdings Company</v>
          </cell>
          <cell r="E6019" t="str">
            <v>Coal</v>
          </cell>
          <cell r="G6019">
            <v>516557</v>
          </cell>
          <cell r="H6019" t="str">
            <v>Regulated</v>
          </cell>
        </row>
        <row r="6020">
          <cell r="D6020" t="str">
            <v>Alaska Power &amp; Telephone Co.</v>
          </cell>
          <cell r="E6020" t="str">
            <v>Oil</v>
          </cell>
          <cell r="G6020" t="str">
            <v>NA</v>
          </cell>
          <cell r="H6020" t="str">
            <v>Merchant Unregulated</v>
          </cell>
        </row>
        <row r="6021">
          <cell r="D6021" t="str">
            <v>Alaska Energy &amp; Resources Company</v>
          </cell>
          <cell r="E6021" t="str">
            <v>Oil</v>
          </cell>
          <cell r="G6021" t="str">
            <v>NA</v>
          </cell>
          <cell r="H6021" t="str">
            <v>Merchant Unregulated</v>
          </cell>
        </row>
        <row r="6022">
          <cell r="D6022" t="str">
            <v>United States Government</v>
          </cell>
          <cell r="E6022" t="str">
            <v>Coal</v>
          </cell>
          <cell r="G6022">
            <v>3860800</v>
          </cell>
          <cell r="H6022" t="str">
            <v>Regulated</v>
          </cell>
        </row>
        <row r="6023">
          <cell r="D6023" t="str">
            <v>UNS Energy Corporation</v>
          </cell>
          <cell r="E6023" t="str">
            <v>Coal</v>
          </cell>
          <cell r="G6023">
            <v>1191604</v>
          </cell>
          <cell r="H6023" t="str">
            <v>Regulated</v>
          </cell>
        </row>
        <row r="6024">
          <cell r="D6024" t="str">
            <v>Salt River Project</v>
          </cell>
          <cell r="E6024" t="str">
            <v>Coal</v>
          </cell>
          <cell r="G6024">
            <v>3447710</v>
          </cell>
          <cell r="H6024" t="str">
            <v>Regulated</v>
          </cell>
        </row>
        <row r="6025">
          <cell r="D6025" t="str">
            <v>NV Energy, Inc.</v>
          </cell>
          <cell r="E6025" t="str">
            <v>Coal</v>
          </cell>
          <cell r="G6025">
            <v>1795351</v>
          </cell>
          <cell r="H6025" t="str">
            <v>Regulated</v>
          </cell>
        </row>
        <row r="6026">
          <cell r="D6026" t="str">
            <v>Los Angeles Department of Water and Power</v>
          </cell>
          <cell r="E6026" t="str">
            <v>Coal</v>
          </cell>
          <cell r="G6026">
            <v>3368269</v>
          </cell>
          <cell r="H6026" t="str">
            <v>Regulated</v>
          </cell>
        </row>
        <row r="6027">
          <cell r="D6027" t="str">
            <v>Pinnacle West Capital Corporation</v>
          </cell>
          <cell r="E6027" t="str">
            <v>Coal</v>
          </cell>
          <cell r="G6027">
            <v>2224329</v>
          </cell>
          <cell r="H6027" t="str">
            <v>Regulated</v>
          </cell>
        </row>
        <row r="6028">
          <cell r="D6028" t="str">
            <v>Farmington City of NM</v>
          </cell>
          <cell r="E6028" t="str">
            <v>Water</v>
          </cell>
          <cell r="G6028" t="str">
            <v>NA</v>
          </cell>
          <cell r="H6028" t="str">
            <v>Regulated</v>
          </cell>
        </row>
        <row r="6029">
          <cell r="D6029" t="str">
            <v>MetLife, Inc.</v>
          </cell>
          <cell r="E6029" t="str">
            <v>Solar</v>
          </cell>
          <cell r="G6029" t="str">
            <v>NA</v>
          </cell>
          <cell r="H6029" t="str">
            <v>Merchant Unregulated</v>
          </cell>
        </row>
        <row r="6030">
          <cell r="D6030" t="str">
            <v>California Department of Navy</v>
          </cell>
          <cell r="E6030" t="str">
            <v>Gas</v>
          </cell>
          <cell r="G6030" t="str">
            <v>NA</v>
          </cell>
          <cell r="H6030" t="str">
            <v>Merchant Unregulated</v>
          </cell>
        </row>
        <row r="6031">
          <cell r="D6031" t="str">
            <v>Atlantic Power Corporation</v>
          </cell>
          <cell r="E6031" t="str">
            <v>Gas</v>
          </cell>
          <cell r="G6031" t="str">
            <v>NA</v>
          </cell>
          <cell r="H6031" t="str">
            <v>Merchant Unregulated</v>
          </cell>
        </row>
        <row r="6032">
          <cell r="D6032" t="str">
            <v>United States Government</v>
          </cell>
          <cell r="E6032" t="str">
            <v>Oil</v>
          </cell>
          <cell r="G6032" t="str">
            <v>NA</v>
          </cell>
          <cell r="H6032" t="str">
            <v>Merchant Unregulated</v>
          </cell>
        </row>
        <row r="6033">
          <cell r="D6033" t="str">
            <v>Atlantic Power Corporation</v>
          </cell>
          <cell r="E6033" t="str">
            <v>Gas</v>
          </cell>
          <cell r="G6033" t="str">
            <v>NA</v>
          </cell>
          <cell r="H6033" t="str">
            <v>Merchant Unregulated</v>
          </cell>
        </row>
        <row r="6034">
          <cell r="D6034" t="str">
            <v>Global Infrastructure Management, LLC</v>
          </cell>
          <cell r="E6034" t="str">
            <v>Geothermal</v>
          </cell>
          <cell r="G6034">
            <v>197600</v>
          </cell>
          <cell r="H6034" t="str">
            <v>Merchant Unregulated</v>
          </cell>
        </row>
        <row r="6035">
          <cell r="D6035" t="str">
            <v>ArcLight Capital Holdings, LLC</v>
          </cell>
          <cell r="E6035" t="str">
            <v>Geothermal</v>
          </cell>
          <cell r="G6035">
            <v>322402</v>
          </cell>
          <cell r="H6035" t="str">
            <v>Merchant Unregulated</v>
          </cell>
        </row>
        <row r="6036">
          <cell r="D6036" t="str">
            <v>Tier One Solar, LLC</v>
          </cell>
          <cell r="E6036" t="str">
            <v>Solar</v>
          </cell>
          <cell r="G6036" t="str">
            <v>NA</v>
          </cell>
          <cell r="H6036" t="str">
            <v>Merchant Unregulated</v>
          </cell>
        </row>
        <row r="6037">
          <cell r="D6037" t="str">
            <v>Portland General Electric Company</v>
          </cell>
          <cell r="E6037" t="str">
            <v>Oil</v>
          </cell>
          <cell r="G6037">
            <v>38</v>
          </cell>
          <cell r="H6037" t="str">
            <v>Regulated</v>
          </cell>
        </row>
        <row r="6038">
          <cell r="D6038" t="str">
            <v>Nevada Department of Corrections</v>
          </cell>
          <cell r="E6038" t="str">
            <v>Solar</v>
          </cell>
          <cell r="G6038" t="str">
            <v>NA</v>
          </cell>
          <cell r="H6038" t="str">
            <v>Merchant Unregulated</v>
          </cell>
        </row>
        <row r="6039">
          <cell r="D6039" t="str">
            <v>U.S. Geothermal Inc.</v>
          </cell>
          <cell r="E6039" t="str">
            <v>Geothermal</v>
          </cell>
          <cell r="G6039">
            <v>11856</v>
          </cell>
          <cell r="H6039" t="str">
            <v>Merchant Unregulated</v>
          </cell>
        </row>
        <row r="6040">
          <cell r="D6040" t="str">
            <v>Enbridge Inc.</v>
          </cell>
          <cell r="E6040" t="str">
            <v>Geothermal</v>
          </cell>
          <cell r="G6040">
            <v>4385</v>
          </cell>
          <cell r="H6040" t="str">
            <v>Merchant Unregulated</v>
          </cell>
        </row>
        <row r="6041">
          <cell r="D6041" t="str">
            <v>SCANA Corporation</v>
          </cell>
          <cell r="E6041" t="str">
            <v>Water</v>
          </cell>
          <cell r="G6041">
            <v>13671</v>
          </cell>
          <cell r="H6041" t="str">
            <v>Regulated</v>
          </cell>
        </row>
        <row r="6042">
          <cell r="D6042" t="str">
            <v>Kansas City City of</v>
          </cell>
          <cell r="E6042" t="str">
            <v>Coal</v>
          </cell>
          <cell r="G6042">
            <v>962288</v>
          </cell>
          <cell r="H6042" t="str">
            <v>Regulated</v>
          </cell>
        </row>
        <row r="6043">
          <cell r="D6043" t="str">
            <v>Kansas City City of</v>
          </cell>
          <cell r="E6043" t="str">
            <v>Gas</v>
          </cell>
          <cell r="G6043">
            <v>32545</v>
          </cell>
          <cell r="H6043" t="str">
            <v>Regulated</v>
          </cell>
        </row>
        <row r="6044">
          <cell r="D6044" t="str">
            <v>Utah Associated Mun Power Sys</v>
          </cell>
          <cell r="E6044" t="str">
            <v>Other Nonrenewable</v>
          </cell>
          <cell r="G6044" t="str">
            <v>NA</v>
          </cell>
          <cell r="H6044" t="str">
            <v>Merchant Unregulated</v>
          </cell>
        </row>
        <row r="6045">
          <cell r="D6045" t="str">
            <v>Omaha Public Power District</v>
          </cell>
          <cell r="E6045" t="str">
            <v>Coal</v>
          </cell>
          <cell r="G6045">
            <v>9575270</v>
          </cell>
          <cell r="H6045" t="str">
            <v>Regulated</v>
          </cell>
        </row>
        <row r="6046">
          <cell r="D6046" t="str">
            <v>Nebraska City City of</v>
          </cell>
          <cell r="E6046" t="str">
            <v>Gas</v>
          </cell>
          <cell r="G6046" t="str">
            <v>NA</v>
          </cell>
          <cell r="H6046" t="str">
            <v>Regulated</v>
          </cell>
        </row>
        <row r="6047">
          <cell r="D6047" t="str">
            <v>Nebraska City City of</v>
          </cell>
          <cell r="E6047" t="str">
            <v>Gas</v>
          </cell>
          <cell r="G6047" t="str">
            <v>NA</v>
          </cell>
          <cell r="H6047" t="str">
            <v>Regulated</v>
          </cell>
        </row>
        <row r="6048">
          <cell r="D6048" t="str">
            <v>Nebraska Public Power District</v>
          </cell>
          <cell r="E6048" t="str">
            <v>Oil</v>
          </cell>
          <cell r="G6048" t="str">
            <v>NA</v>
          </cell>
          <cell r="H6048" t="str">
            <v>Regulated</v>
          </cell>
        </row>
        <row r="6049">
          <cell r="D6049" t="str">
            <v>American Capital, Ltd.</v>
          </cell>
          <cell r="E6049" t="str">
            <v>Gas</v>
          </cell>
          <cell r="G6049" t="str">
            <v>NA</v>
          </cell>
          <cell r="H6049" t="str">
            <v>Merchant Unregulated</v>
          </cell>
        </row>
        <row r="6050">
          <cell r="D6050" t="str">
            <v>Integrys Energy Group, Inc.</v>
          </cell>
          <cell r="E6050" t="str">
            <v>Solar</v>
          </cell>
          <cell r="G6050" t="str">
            <v>NA</v>
          </cell>
          <cell r="H6050" t="str">
            <v>Merchant Unregulated</v>
          </cell>
        </row>
        <row r="6051">
          <cell r="D6051" t="str">
            <v>Alliant Energy Corporation</v>
          </cell>
          <cell r="E6051" t="str">
            <v>Gas</v>
          </cell>
          <cell r="G6051">
            <v>103180</v>
          </cell>
          <cell r="H6051" t="str">
            <v>Regulated</v>
          </cell>
        </row>
        <row r="6052">
          <cell r="D6052" t="str">
            <v>Black Hills Corporation</v>
          </cell>
          <cell r="E6052" t="str">
            <v>Coal</v>
          </cell>
          <cell r="G6052">
            <v>153616</v>
          </cell>
          <cell r="H6052" t="str">
            <v>Regulated</v>
          </cell>
        </row>
        <row r="6053">
          <cell r="D6053" t="str">
            <v>Black Hills Corporation</v>
          </cell>
          <cell r="E6053" t="str">
            <v>Gas</v>
          </cell>
          <cell r="G6053" t="str">
            <v>NA</v>
          </cell>
          <cell r="H6053" t="str">
            <v>Merchant Unregulated</v>
          </cell>
        </row>
        <row r="6054">
          <cell r="D6054" t="str">
            <v>Black Hills Corporation</v>
          </cell>
          <cell r="E6054" t="str">
            <v>Coal</v>
          </cell>
          <cell r="G6054">
            <v>568599</v>
          </cell>
          <cell r="H6054" t="str">
            <v>Regulated</v>
          </cell>
        </row>
        <row r="6055">
          <cell r="D6055" t="str">
            <v>Black Hills Corporation</v>
          </cell>
          <cell r="E6055" t="str">
            <v>Gas</v>
          </cell>
          <cell r="G6055">
            <v>16698</v>
          </cell>
          <cell r="H6055" t="str">
            <v>Regulated</v>
          </cell>
        </row>
        <row r="6056">
          <cell r="D6056" t="str">
            <v>Domtar Corp.</v>
          </cell>
          <cell r="E6056" t="str">
            <v>Coal</v>
          </cell>
          <cell r="G6056" t="str">
            <v>NA</v>
          </cell>
          <cell r="H6056" t="str">
            <v>Merchant Unregulated</v>
          </cell>
        </row>
        <row r="6057">
          <cell r="D6057" t="str">
            <v>Domtar Corp.</v>
          </cell>
          <cell r="E6057" t="str">
            <v>Water</v>
          </cell>
          <cell r="G6057" t="str">
            <v>NA</v>
          </cell>
          <cell r="H6057" t="str">
            <v>Merchant Unregulated</v>
          </cell>
        </row>
        <row r="6058">
          <cell r="D6058" t="str">
            <v>Neligh City of Nebraska</v>
          </cell>
          <cell r="E6058" t="str">
            <v>Oil</v>
          </cell>
          <cell r="G6058" t="str">
            <v>NA</v>
          </cell>
          <cell r="H6058" t="str">
            <v>Merchant Unregulated</v>
          </cell>
        </row>
        <row r="6059">
          <cell r="D6059" t="str">
            <v>SunEdison, Inc.</v>
          </cell>
          <cell r="E6059" t="str">
            <v>Solar</v>
          </cell>
          <cell r="G6059" t="str">
            <v>NA</v>
          </cell>
          <cell r="H6059" t="str">
            <v>Merchant Unregulated</v>
          </cell>
        </row>
        <row r="6060">
          <cell r="D6060" t="str">
            <v>Nelson Creek Power Inc</v>
          </cell>
          <cell r="E6060" t="str">
            <v>Water</v>
          </cell>
          <cell r="G6060" t="str">
            <v>NA</v>
          </cell>
          <cell r="H6060" t="str">
            <v>Merchant Unregulated</v>
          </cell>
        </row>
        <row r="6061">
          <cell r="D6061" t="str">
            <v>Alliant Energy Corporation</v>
          </cell>
          <cell r="E6061" t="str">
            <v>Coal</v>
          </cell>
          <cell r="G6061">
            <v>849181</v>
          </cell>
          <cell r="H6061" t="str">
            <v>Regulated</v>
          </cell>
        </row>
        <row r="6062">
          <cell r="D6062" t="str">
            <v>Nelson Gardens Landfill Power, Ltd</v>
          </cell>
          <cell r="E6062" t="str">
            <v>Biomass</v>
          </cell>
          <cell r="G6062" t="str">
            <v>NA</v>
          </cell>
          <cell r="H6062" t="str">
            <v>Merchant Unregulated</v>
          </cell>
        </row>
        <row r="6063">
          <cell r="D6063" t="str">
            <v>Chemical Lime Co</v>
          </cell>
          <cell r="E6063" t="str">
            <v>Oil</v>
          </cell>
          <cell r="G6063" t="str">
            <v>NA</v>
          </cell>
          <cell r="H6063" t="str">
            <v>Merchant Unregulated</v>
          </cell>
        </row>
        <row r="6064">
          <cell r="D6064" t="str">
            <v>NRG Energy, Inc.</v>
          </cell>
          <cell r="E6064" t="str">
            <v>Gas</v>
          </cell>
          <cell r="G6064" t="str">
            <v>NA</v>
          </cell>
          <cell r="H6064" t="str">
            <v>Merchant Unregulated</v>
          </cell>
        </row>
        <row r="6065">
          <cell r="D6065" t="str">
            <v>Westar Energy, Inc.</v>
          </cell>
          <cell r="E6065" t="str">
            <v>Gas</v>
          </cell>
          <cell r="G6065">
            <v>-529</v>
          </cell>
          <cell r="H6065" t="str">
            <v>Regulated</v>
          </cell>
        </row>
        <row r="6066">
          <cell r="D6066" t="str">
            <v>Neppel Energy LLC</v>
          </cell>
          <cell r="E6066" t="str">
            <v>Wind</v>
          </cell>
          <cell r="G6066" t="str">
            <v>NA</v>
          </cell>
          <cell r="H6066" t="str">
            <v>Merchant Unregulated</v>
          </cell>
        </row>
        <row r="6067">
          <cell r="D6067" t="str">
            <v>Marathon Oil Corporation</v>
          </cell>
          <cell r="E6067" t="str">
            <v>Gas</v>
          </cell>
          <cell r="G6067" t="str">
            <v>NA</v>
          </cell>
          <cell r="H6067" t="str">
            <v>Merchant Unregulated</v>
          </cell>
        </row>
        <row r="6068">
          <cell r="D6068" t="str">
            <v>Enterprise Products Partners L.P.</v>
          </cell>
          <cell r="E6068" t="str">
            <v>Gas</v>
          </cell>
          <cell r="G6068" t="str">
            <v>NA</v>
          </cell>
          <cell r="H6068" t="str">
            <v>Merchant Unregulated</v>
          </cell>
        </row>
        <row r="6069">
          <cell r="D6069" t="str">
            <v>NxGen Power, LLC</v>
          </cell>
          <cell r="E6069" t="str">
            <v>Solar</v>
          </cell>
          <cell r="G6069" t="str">
            <v>NA</v>
          </cell>
          <cell r="H6069" t="str">
            <v>Merchant Unregulated</v>
          </cell>
        </row>
        <row r="6070">
          <cell r="D6070" t="str">
            <v>Great Plains Energy Inc.</v>
          </cell>
          <cell r="E6070" t="str">
            <v>Oil</v>
          </cell>
          <cell r="G6070">
            <v>-73</v>
          </cell>
          <cell r="H6070" t="str">
            <v>Regulated</v>
          </cell>
        </row>
        <row r="6071">
          <cell r="D6071" t="str">
            <v>UBS AG</v>
          </cell>
          <cell r="E6071" t="str">
            <v>Gas</v>
          </cell>
          <cell r="G6071" t="str">
            <v>NA</v>
          </cell>
          <cell r="H6071" t="str">
            <v>Merchant Unregulated</v>
          </cell>
        </row>
        <row r="6072">
          <cell r="D6072" t="str">
            <v>Ontario Teachers' Pension Plan Board</v>
          </cell>
          <cell r="E6072" t="str">
            <v>Gas</v>
          </cell>
          <cell r="G6072" t="str">
            <v>NA</v>
          </cell>
          <cell r="H6072" t="str">
            <v>Merchant Unregulated</v>
          </cell>
        </row>
        <row r="6073">
          <cell r="D6073" t="str">
            <v>Chevron Corporation</v>
          </cell>
          <cell r="E6073" t="str">
            <v>Gas</v>
          </cell>
          <cell r="G6073" t="str">
            <v>NA</v>
          </cell>
          <cell r="H6073" t="str">
            <v>Merchant Unregulated</v>
          </cell>
        </row>
        <row r="6074">
          <cell r="D6074" t="str">
            <v>Acciona, S.A.</v>
          </cell>
          <cell r="E6074" t="str">
            <v>Solar</v>
          </cell>
          <cell r="G6074">
            <v>130327</v>
          </cell>
          <cell r="H6074" t="str">
            <v>Merchant Unregulated</v>
          </cell>
        </row>
        <row r="6075">
          <cell r="D6075" t="str">
            <v>City of New York</v>
          </cell>
          <cell r="E6075" t="str">
            <v>Water</v>
          </cell>
          <cell r="G6075" t="str">
            <v>NA</v>
          </cell>
          <cell r="H6075" t="str">
            <v>Merchant Unregulated</v>
          </cell>
        </row>
        <row r="6076">
          <cell r="D6076" t="str">
            <v>Kaukauna City of</v>
          </cell>
          <cell r="E6076" t="str">
            <v>Water</v>
          </cell>
          <cell r="G6076" t="str">
            <v>NA</v>
          </cell>
          <cell r="H6076" t="str">
            <v>Regulated</v>
          </cell>
        </row>
        <row r="6077">
          <cell r="D6077" t="str">
            <v>Ingenco Investors LLC</v>
          </cell>
          <cell r="E6077" t="str">
            <v>Biomass</v>
          </cell>
          <cell r="G6077" t="str">
            <v>NA</v>
          </cell>
          <cell r="H6077" t="str">
            <v>Merchant Unregulated</v>
          </cell>
        </row>
        <row r="6078">
          <cell r="D6078" t="str">
            <v>Ingenco Holdings LLC</v>
          </cell>
          <cell r="E6078" t="str">
            <v>Biomass</v>
          </cell>
          <cell r="G6078" t="str">
            <v>NA</v>
          </cell>
          <cell r="H6078" t="str">
            <v>Merchant Unregulated</v>
          </cell>
        </row>
        <row r="6079">
          <cell r="D6079" t="str">
            <v>ESA Renewables, LLC</v>
          </cell>
          <cell r="E6079" t="str">
            <v>Solar</v>
          </cell>
          <cell r="G6079" t="str">
            <v>NA</v>
          </cell>
          <cell r="H6079" t="str">
            <v>Merchant Unregulated</v>
          </cell>
        </row>
        <row r="6080">
          <cell r="D6080" t="str">
            <v>Weyerhaeuser Company</v>
          </cell>
          <cell r="E6080" t="str">
            <v>Biomass</v>
          </cell>
          <cell r="G6080" t="str">
            <v>NA</v>
          </cell>
          <cell r="H6080" t="str">
            <v>Merchant Unregulated</v>
          </cell>
        </row>
        <row r="6081">
          <cell r="D6081" t="str">
            <v>Exelon Corporation</v>
          </cell>
          <cell r="E6081" t="str">
            <v>Oil</v>
          </cell>
          <cell r="G6081" t="str">
            <v>NA</v>
          </cell>
          <cell r="H6081" t="str">
            <v>Merchant Unregulated</v>
          </cell>
        </row>
        <row r="6082">
          <cell r="D6082" t="str">
            <v>NRG Energy, Inc.</v>
          </cell>
          <cell r="E6082" t="str">
            <v>Coal</v>
          </cell>
          <cell r="G6082" t="str">
            <v>NA</v>
          </cell>
          <cell r="H6082" t="str">
            <v>Merchant Unregulated</v>
          </cell>
        </row>
        <row r="6083">
          <cell r="D6083" t="str">
            <v>NRG Energy, Inc.</v>
          </cell>
          <cell r="E6083" t="str">
            <v>Oil</v>
          </cell>
          <cell r="G6083" t="str">
            <v>NA</v>
          </cell>
          <cell r="H6083" t="str">
            <v>Merchant Unregulated</v>
          </cell>
        </row>
        <row r="6084">
          <cell r="D6084" t="str">
            <v>Danville City of VA</v>
          </cell>
          <cell r="E6084" t="str">
            <v>Oil</v>
          </cell>
          <cell r="G6084" t="str">
            <v>NA</v>
          </cell>
          <cell r="H6084" t="str">
            <v>Regulated</v>
          </cell>
        </row>
        <row r="6085">
          <cell r="D6085" t="str">
            <v>New Energy One, LLC</v>
          </cell>
          <cell r="E6085" t="str">
            <v>Biomass</v>
          </cell>
          <cell r="G6085" t="str">
            <v>NA</v>
          </cell>
          <cell r="H6085" t="str">
            <v>Merchant Unregulated</v>
          </cell>
        </row>
        <row r="6086">
          <cell r="D6086" t="str">
            <v>New Energy Company, LLC</v>
          </cell>
          <cell r="E6086" t="str">
            <v>Biomass</v>
          </cell>
          <cell r="G6086" t="str">
            <v>NA</v>
          </cell>
          <cell r="H6086" t="str">
            <v>Merchant Unregulated</v>
          </cell>
        </row>
        <row r="6087">
          <cell r="D6087" t="str">
            <v>National Grid plc</v>
          </cell>
          <cell r="E6087" t="str">
            <v>Solar</v>
          </cell>
          <cell r="G6087" t="str">
            <v>NA</v>
          </cell>
          <cell r="H6087" t="str">
            <v>Regulated</v>
          </cell>
        </row>
        <row r="6088">
          <cell r="D6088" t="str">
            <v>New Hampton City of</v>
          </cell>
          <cell r="E6088" t="str">
            <v>Gas</v>
          </cell>
          <cell r="G6088" t="str">
            <v>NA</v>
          </cell>
          <cell r="H6088" t="str">
            <v>Regulated</v>
          </cell>
        </row>
        <row r="6089">
          <cell r="D6089" t="str">
            <v>New Hanover County</v>
          </cell>
          <cell r="E6089" t="str">
            <v>Biomass</v>
          </cell>
          <cell r="G6089" t="str">
            <v>NA</v>
          </cell>
          <cell r="H6089" t="str">
            <v>Merchant Unregulated</v>
          </cell>
        </row>
        <row r="6090">
          <cell r="D6090" t="str">
            <v>Iberdrola, S.A.</v>
          </cell>
          <cell r="E6090" t="str">
            <v>Wind</v>
          </cell>
          <cell r="G6090">
            <v>258629</v>
          </cell>
          <cell r="H6090" t="str">
            <v>Merchant Unregulated</v>
          </cell>
        </row>
        <row r="6091">
          <cell r="D6091" t="str">
            <v>Public Service Enterprise Group Incorporated</v>
          </cell>
          <cell r="E6091" t="str">
            <v>Oil</v>
          </cell>
          <cell r="G6091">
            <v>102638</v>
          </cell>
          <cell r="H6091" t="str">
            <v>Merchant Unregulated</v>
          </cell>
        </row>
        <row r="6092">
          <cell r="D6092" t="str">
            <v>Public Service Enterprise Group Incorporated</v>
          </cell>
          <cell r="E6092" t="str">
            <v>Gas</v>
          </cell>
          <cell r="G6092">
            <v>8779</v>
          </cell>
          <cell r="H6092" t="str">
            <v>Merchant Unregulated</v>
          </cell>
        </row>
        <row r="6093">
          <cell r="D6093" t="str">
            <v>Phoenix Press, Inc.</v>
          </cell>
          <cell r="E6093" t="str">
            <v>Wind</v>
          </cell>
          <cell r="G6093" t="str">
            <v>NA</v>
          </cell>
          <cell r="H6093" t="str">
            <v>Merchant Unregulated</v>
          </cell>
        </row>
        <row r="6094">
          <cell r="D6094" t="str">
            <v>Calaveras County Water District</v>
          </cell>
          <cell r="E6094" t="str">
            <v>Water</v>
          </cell>
          <cell r="G6094" t="str">
            <v>NA</v>
          </cell>
          <cell r="H6094" t="str">
            <v>Merchant Unregulated</v>
          </cell>
        </row>
        <row r="6095">
          <cell r="D6095" t="str">
            <v>Lincoln Renewable Energy, L. L. C.</v>
          </cell>
          <cell r="E6095" t="str">
            <v>Solar</v>
          </cell>
          <cell r="G6095" t="str">
            <v>NA</v>
          </cell>
          <cell r="H6095" t="str">
            <v>Merchant Unregulated</v>
          </cell>
        </row>
        <row r="6096">
          <cell r="D6096" t="str">
            <v>New Knoxville Village of</v>
          </cell>
          <cell r="E6096" t="str">
            <v>Oil</v>
          </cell>
          <cell r="G6096" t="str">
            <v>NA</v>
          </cell>
          <cell r="H6096" t="str">
            <v>Regulated</v>
          </cell>
        </row>
        <row r="6097">
          <cell r="D6097" t="str">
            <v>Truckee-Carson Irrigation District</v>
          </cell>
          <cell r="E6097" t="str">
            <v>Water</v>
          </cell>
          <cell r="G6097" t="str">
            <v>NA</v>
          </cell>
          <cell r="H6097" t="str">
            <v>Merchant Unregulated</v>
          </cell>
        </row>
        <row r="6098">
          <cell r="D6098" t="str">
            <v>New Lisbon City of</v>
          </cell>
          <cell r="E6098" t="str">
            <v>Oil</v>
          </cell>
          <cell r="G6098" t="str">
            <v>NA</v>
          </cell>
          <cell r="H6098" t="str">
            <v>Regulated</v>
          </cell>
        </row>
        <row r="6099">
          <cell r="D6099" t="str">
            <v>New London Municipal Utilities</v>
          </cell>
          <cell r="E6099" t="str">
            <v>Oil</v>
          </cell>
          <cell r="G6099" t="str">
            <v>NA</v>
          </cell>
          <cell r="H6099" t="str">
            <v>Regulated</v>
          </cell>
        </row>
        <row r="6100">
          <cell r="D6100" t="str">
            <v>New Madrid City of</v>
          </cell>
          <cell r="E6100" t="str">
            <v>Coal</v>
          </cell>
          <cell r="G6100">
            <v>3881445</v>
          </cell>
          <cell r="H6100" t="str">
            <v>Regulated</v>
          </cell>
        </row>
        <row r="6101">
          <cell r="D6101" t="str">
            <v>Associated Electric Cooperative Inc.</v>
          </cell>
          <cell r="E6101" t="str">
            <v>Coal</v>
          </cell>
          <cell r="G6101">
            <v>3881445</v>
          </cell>
          <cell r="H6101" t="str">
            <v>Regulated</v>
          </cell>
        </row>
        <row r="6102">
          <cell r="D6102" t="str">
            <v>United States Government</v>
          </cell>
          <cell r="E6102" t="str">
            <v>Water</v>
          </cell>
          <cell r="G6102">
            <v>439711</v>
          </cell>
          <cell r="H6102" t="str">
            <v>Merchant Unregulated</v>
          </cell>
        </row>
        <row r="6103">
          <cell r="D6103" t="str">
            <v>New Mexico State University</v>
          </cell>
          <cell r="E6103" t="str">
            <v>Gas</v>
          </cell>
          <cell r="G6103" t="str">
            <v>NA</v>
          </cell>
          <cell r="H6103" t="str">
            <v>Merchant Unregulated</v>
          </cell>
        </row>
        <row r="6104">
          <cell r="D6104" t="str">
            <v>NextEra Energy, Inc.</v>
          </cell>
          <cell r="E6104" t="str">
            <v>Wind</v>
          </cell>
          <cell r="G6104">
            <v>540859</v>
          </cell>
          <cell r="H6104" t="str">
            <v>Regulated</v>
          </cell>
        </row>
        <row r="6105">
          <cell r="D6105" t="str">
            <v>PNM Resources, Inc.</v>
          </cell>
          <cell r="E6105" t="str">
            <v>Wind</v>
          </cell>
          <cell r="G6105">
            <v>5462</v>
          </cell>
          <cell r="H6105" t="str">
            <v>Regulated</v>
          </cell>
        </row>
        <row r="6106">
          <cell r="D6106" t="str">
            <v>Waste Management, Inc.</v>
          </cell>
          <cell r="E6106" t="str">
            <v>Biomass</v>
          </cell>
          <cell r="G6106" t="str">
            <v>NA</v>
          </cell>
          <cell r="H6106" t="str">
            <v>Merchant Unregulated</v>
          </cell>
        </row>
        <row r="6107">
          <cell r="D6107" t="str">
            <v>New Prague Mun Utils Comm</v>
          </cell>
          <cell r="E6107" t="str">
            <v>Gas</v>
          </cell>
          <cell r="G6107" t="str">
            <v>NA</v>
          </cell>
          <cell r="H6107" t="str">
            <v>Regulated</v>
          </cell>
        </row>
        <row r="6108">
          <cell r="D6108" t="str">
            <v>New Roads City of</v>
          </cell>
          <cell r="E6108" t="str">
            <v>Gas</v>
          </cell>
          <cell r="G6108" t="str">
            <v>NA</v>
          </cell>
          <cell r="H6108" t="str">
            <v>Regulated</v>
          </cell>
        </row>
        <row r="6109">
          <cell r="D6109" t="str">
            <v>Alaska Village Electric Cooperative, Inc.</v>
          </cell>
          <cell r="E6109" t="str">
            <v>Oil</v>
          </cell>
          <cell r="G6109" t="str">
            <v>NA</v>
          </cell>
          <cell r="H6109" t="str">
            <v>Merchant Unregulated</v>
          </cell>
        </row>
        <row r="6110">
          <cell r="D6110" t="str">
            <v>New Ulm Public Utilities Comm</v>
          </cell>
          <cell r="E6110" t="str">
            <v>Gas</v>
          </cell>
          <cell r="G6110">
            <v>6521</v>
          </cell>
          <cell r="H6110" t="str">
            <v>Regulated</v>
          </cell>
        </row>
        <row r="6111">
          <cell r="D6111" t="str">
            <v>New Ulm Public Utilities Comm</v>
          </cell>
          <cell r="E6111" t="str">
            <v>Oil</v>
          </cell>
          <cell r="G6111">
            <v>201</v>
          </cell>
          <cell r="H6111" t="str">
            <v>Regulated</v>
          </cell>
        </row>
        <row r="6112">
          <cell r="D6112" t="str">
            <v>Mosaic Company</v>
          </cell>
          <cell r="E6112" t="str">
            <v>Other Nonrenewable</v>
          </cell>
          <cell r="G6112">
            <v>406053</v>
          </cell>
          <cell r="H6112" t="str">
            <v>Merchant Unregulated</v>
          </cell>
        </row>
        <row r="6113">
          <cell r="D6113" t="str">
            <v>New York Methodist Hospital</v>
          </cell>
          <cell r="E6113" t="str">
            <v>Gas</v>
          </cell>
          <cell r="G6113" t="str">
            <v>NA</v>
          </cell>
          <cell r="H6113" t="str">
            <v>Merchant Unregulated</v>
          </cell>
        </row>
        <row r="6114">
          <cell r="D6114" t="str">
            <v>Boralex Inc.</v>
          </cell>
          <cell r="E6114" t="str">
            <v>Water</v>
          </cell>
          <cell r="G6114" t="str">
            <v>NA</v>
          </cell>
          <cell r="H6114" t="str">
            <v>Merchant Unregulated</v>
          </cell>
        </row>
        <row r="6115">
          <cell r="D6115" t="str">
            <v>New York University</v>
          </cell>
          <cell r="E6115" t="str">
            <v>Oil</v>
          </cell>
          <cell r="G6115">
            <v>0</v>
          </cell>
          <cell r="H6115" t="str">
            <v>Merchant Unregulated</v>
          </cell>
        </row>
        <row r="6116">
          <cell r="D6116" t="str">
            <v>New York University</v>
          </cell>
          <cell r="E6116" t="str">
            <v>Gas</v>
          </cell>
          <cell r="G6116" t="str">
            <v>NA</v>
          </cell>
          <cell r="H6116" t="str">
            <v>Merchant Unregulated</v>
          </cell>
        </row>
        <row r="6117">
          <cell r="D6117" t="str">
            <v>New York University</v>
          </cell>
          <cell r="E6117" t="str">
            <v>Gas</v>
          </cell>
          <cell r="G6117">
            <v>64115</v>
          </cell>
          <cell r="H6117" t="str">
            <v>Merchant Unregulated</v>
          </cell>
        </row>
        <row r="6118">
          <cell r="D6118" t="str">
            <v>New York University</v>
          </cell>
          <cell r="E6118" t="str">
            <v>Oil</v>
          </cell>
          <cell r="G6118">
            <v>8963</v>
          </cell>
          <cell r="H6118" t="str">
            <v>Merchant Unregulated</v>
          </cell>
        </row>
        <row r="6119">
          <cell r="D6119" t="str">
            <v>Newark America</v>
          </cell>
          <cell r="E6119" t="str">
            <v>Gas</v>
          </cell>
          <cell r="G6119" t="str">
            <v>NA</v>
          </cell>
          <cell r="H6119" t="str">
            <v>Merchant Unregulated</v>
          </cell>
        </row>
        <row r="6120">
          <cell r="D6120" t="str">
            <v>Riverstone Holdings LLC</v>
          </cell>
          <cell r="E6120" t="str">
            <v>Gas</v>
          </cell>
          <cell r="G6120" t="str">
            <v>NA</v>
          </cell>
          <cell r="H6120" t="str">
            <v>Merchant Unregulated</v>
          </cell>
        </row>
        <row r="6121">
          <cell r="D6121" t="str">
            <v>Anheuser-Busch, Inc.</v>
          </cell>
          <cell r="E6121" t="str">
            <v>Gas</v>
          </cell>
          <cell r="G6121" t="str">
            <v>NA</v>
          </cell>
          <cell r="H6121" t="str">
            <v>Merchant Unregulated</v>
          </cell>
        </row>
        <row r="6122">
          <cell r="D6122" t="str">
            <v>AES-NJ Cogen Co., Inc.</v>
          </cell>
          <cell r="E6122" t="str">
            <v>Gas</v>
          </cell>
          <cell r="G6122" t="str">
            <v>NA</v>
          </cell>
          <cell r="H6122" t="str">
            <v>Merchant Unregulated</v>
          </cell>
        </row>
        <row r="6123">
          <cell r="D6123" t="str">
            <v>American DG Energy Inc.</v>
          </cell>
          <cell r="E6123" t="str">
            <v>Gas</v>
          </cell>
          <cell r="G6123" t="str">
            <v>NA</v>
          </cell>
          <cell r="H6123" t="str">
            <v>Merchant Unregulated</v>
          </cell>
        </row>
        <row r="6124">
          <cell r="D6124" t="str">
            <v>White Birch Paper Company</v>
          </cell>
          <cell r="E6124" t="str">
            <v>Biomass</v>
          </cell>
          <cell r="G6124">
            <v>82703</v>
          </cell>
          <cell r="H6124" t="str">
            <v>Merchant Unregulated</v>
          </cell>
        </row>
        <row r="6125">
          <cell r="D6125" t="str">
            <v>Portland General Electric Company</v>
          </cell>
          <cell r="E6125" t="str">
            <v>Oil</v>
          </cell>
          <cell r="G6125">
            <v>16</v>
          </cell>
          <cell r="H6125" t="str">
            <v>Regulated</v>
          </cell>
        </row>
        <row r="6126">
          <cell r="D6126" t="str">
            <v>Newberry Water &amp; Light Board</v>
          </cell>
          <cell r="E6126" t="str">
            <v>Oil</v>
          </cell>
          <cell r="G6126" t="str">
            <v>NA</v>
          </cell>
          <cell r="H6126" t="str">
            <v>Regulated</v>
          </cell>
        </row>
        <row r="6127">
          <cell r="D6127" t="str">
            <v>Soitec S.A.</v>
          </cell>
          <cell r="E6127" t="str">
            <v>Solar</v>
          </cell>
          <cell r="G6127" t="str">
            <v>NA</v>
          </cell>
          <cell r="H6127" t="str">
            <v>Merchant Unregulated</v>
          </cell>
        </row>
        <row r="6128">
          <cell r="D6128" t="str">
            <v>Enel S.p.A.</v>
          </cell>
          <cell r="E6128" t="str">
            <v>Water</v>
          </cell>
          <cell r="G6128" t="str">
            <v>NA</v>
          </cell>
          <cell r="H6128" t="str">
            <v>Merchant Unregulated</v>
          </cell>
        </row>
        <row r="6129">
          <cell r="D6129" t="str">
            <v>SunEdison, Inc.</v>
          </cell>
          <cell r="E6129" t="str">
            <v>Solar</v>
          </cell>
          <cell r="G6129" t="str">
            <v>NA</v>
          </cell>
          <cell r="H6129" t="str">
            <v>Merchant Unregulated</v>
          </cell>
        </row>
        <row r="6130">
          <cell r="D6130" t="str">
            <v>Fortistar LLC</v>
          </cell>
          <cell r="E6130" t="str">
            <v>Biomass</v>
          </cell>
          <cell r="G6130" t="str">
            <v>NA</v>
          </cell>
          <cell r="H6130" t="str">
            <v>Merchant Unregulated</v>
          </cell>
        </row>
        <row r="6131">
          <cell r="D6131" t="str">
            <v>Fortistar LLC</v>
          </cell>
          <cell r="E6131" t="str">
            <v>Biomass</v>
          </cell>
          <cell r="G6131" t="str">
            <v>NA</v>
          </cell>
          <cell r="H6131" t="str">
            <v>Merchant Unregulated</v>
          </cell>
        </row>
        <row r="6132">
          <cell r="D6132" t="str">
            <v>PG&amp;E Corporation</v>
          </cell>
          <cell r="E6132" t="str">
            <v>Water</v>
          </cell>
          <cell r="G6132">
            <v>9008</v>
          </cell>
          <cell r="H6132" t="str">
            <v>Regulated</v>
          </cell>
        </row>
        <row r="6133">
          <cell r="D6133" t="str">
            <v>Newfound Hydroelectric Co</v>
          </cell>
          <cell r="E6133" t="str">
            <v>Water</v>
          </cell>
          <cell r="G6133" t="str">
            <v>NA</v>
          </cell>
          <cell r="H6133" t="str">
            <v>Merchant Unregulated</v>
          </cell>
        </row>
        <row r="6134">
          <cell r="D6134" t="str">
            <v>GDF Suez SA</v>
          </cell>
          <cell r="E6134" t="str">
            <v>Gas</v>
          </cell>
          <cell r="G6134" t="str">
            <v>NA</v>
          </cell>
          <cell r="H6134" t="str">
            <v>Merchant Unregulated</v>
          </cell>
        </row>
        <row r="6135">
          <cell r="D6135" t="str">
            <v>Seattle City Light</v>
          </cell>
          <cell r="E6135" t="str">
            <v>Water</v>
          </cell>
          <cell r="G6135" t="str">
            <v>NA</v>
          </cell>
          <cell r="H6135" t="str">
            <v>Regulated</v>
          </cell>
        </row>
        <row r="6136">
          <cell r="D6136" t="str">
            <v>Berry Petroleum Company</v>
          </cell>
          <cell r="E6136" t="str">
            <v>Gas</v>
          </cell>
          <cell r="G6136" t="str">
            <v>NA</v>
          </cell>
          <cell r="H6136" t="str">
            <v>Merchant Unregulated</v>
          </cell>
        </row>
        <row r="6137">
          <cell r="D6137" t="str">
            <v>Northeast Utilities</v>
          </cell>
          <cell r="E6137" t="str">
            <v>Oil</v>
          </cell>
          <cell r="G6137">
            <v>72614</v>
          </cell>
          <cell r="H6137" t="str">
            <v>Regulated</v>
          </cell>
        </row>
        <row r="6138">
          <cell r="D6138" t="str">
            <v>Industry Funds Management Ltd.</v>
          </cell>
          <cell r="E6138" t="str">
            <v>Gas</v>
          </cell>
          <cell r="G6138">
            <v>2122028</v>
          </cell>
          <cell r="H6138" t="str">
            <v>Merchant Unregulated</v>
          </cell>
        </row>
        <row r="6139">
          <cell r="D6139" t="str">
            <v>Ingenco Investors LLC</v>
          </cell>
          <cell r="E6139" t="str">
            <v>Biomass</v>
          </cell>
          <cell r="G6139" t="str">
            <v>NA</v>
          </cell>
          <cell r="H6139" t="str">
            <v>Merchant Unregulated</v>
          </cell>
        </row>
        <row r="6140">
          <cell r="D6140" t="str">
            <v>Ingenco Holdings LLC</v>
          </cell>
          <cell r="E6140" t="str">
            <v>Biomass</v>
          </cell>
          <cell r="G6140" t="str">
            <v>NA</v>
          </cell>
          <cell r="H6140" t="str">
            <v>Merchant Unregulated</v>
          </cell>
        </row>
        <row r="6141">
          <cell r="D6141" t="str">
            <v>El Paso Electric Company</v>
          </cell>
          <cell r="E6141" t="str">
            <v>Gas</v>
          </cell>
          <cell r="G6141">
            <v>891480</v>
          </cell>
          <cell r="H6141" t="str">
            <v>Regulated</v>
          </cell>
        </row>
        <row r="6142">
          <cell r="D6142" t="str">
            <v>Newman &amp; Co Inc</v>
          </cell>
          <cell r="E6142" t="str">
            <v>Oil</v>
          </cell>
          <cell r="G6142" t="str">
            <v>NA</v>
          </cell>
          <cell r="H6142" t="str">
            <v>Merchant Unregulated</v>
          </cell>
        </row>
        <row r="6143">
          <cell r="D6143" t="str">
            <v>El Paso Electric Company</v>
          </cell>
          <cell r="E6143" t="str">
            <v>Gas</v>
          </cell>
          <cell r="G6143">
            <v>1870134</v>
          </cell>
          <cell r="H6143" t="str">
            <v>Regulated</v>
          </cell>
        </row>
        <row r="6144">
          <cell r="D6144" t="str">
            <v>FirstEnergy Corp.</v>
          </cell>
          <cell r="E6144" t="str">
            <v>Water</v>
          </cell>
          <cell r="G6144" t="str">
            <v>NA</v>
          </cell>
          <cell r="H6144" t="str">
            <v>Merchant Unregulated</v>
          </cell>
        </row>
        <row r="6145">
          <cell r="D6145" t="str">
            <v>Newport Hydro Associates</v>
          </cell>
          <cell r="E6145" t="str">
            <v>Water</v>
          </cell>
          <cell r="G6145" t="str">
            <v>NA</v>
          </cell>
          <cell r="H6145" t="str">
            <v>Merchant Unregulated</v>
          </cell>
        </row>
        <row r="6146">
          <cell r="D6146" t="str">
            <v>Sloan Group Ltd.</v>
          </cell>
          <cell r="E6146" t="str">
            <v>Water</v>
          </cell>
          <cell r="G6146" t="str">
            <v>NA</v>
          </cell>
          <cell r="H6146" t="str">
            <v>Merchant Unregulated</v>
          </cell>
        </row>
        <row r="6147">
          <cell r="D6147" t="str">
            <v>Ameren Corporation</v>
          </cell>
          <cell r="E6147" t="str">
            <v>Coal</v>
          </cell>
          <cell r="G6147">
            <v>5521461</v>
          </cell>
          <cell r="H6147" t="str">
            <v>Merchant Unregulated</v>
          </cell>
        </row>
        <row r="6148">
          <cell r="D6148" t="str">
            <v>Brookfield Renewable Energy Partners L.P.</v>
          </cell>
          <cell r="E6148" t="str">
            <v>Water</v>
          </cell>
          <cell r="G6148" t="str">
            <v>NA</v>
          </cell>
          <cell r="H6148" t="str">
            <v>Merchant Unregulated</v>
          </cell>
        </row>
        <row r="6149">
          <cell r="D6149" t="str">
            <v>Brookfield Asset Management Inc.</v>
          </cell>
          <cell r="E6149" t="str">
            <v>Water</v>
          </cell>
          <cell r="G6149" t="str">
            <v>NA</v>
          </cell>
          <cell r="H6149" t="str">
            <v>Merchant Unregulated</v>
          </cell>
        </row>
        <row r="6150">
          <cell r="D6150" t="str">
            <v>Brookfield Renewable Energy Partners L.P.</v>
          </cell>
          <cell r="E6150" t="str">
            <v>Water</v>
          </cell>
          <cell r="G6150" t="str">
            <v>NA</v>
          </cell>
          <cell r="H6150" t="str">
            <v>Merchant Unregulated</v>
          </cell>
        </row>
        <row r="6151">
          <cell r="D6151" t="str">
            <v>Brookfield Asset Management Inc.</v>
          </cell>
          <cell r="E6151" t="str">
            <v>Water</v>
          </cell>
          <cell r="G6151" t="str">
            <v>NA</v>
          </cell>
          <cell r="H6151" t="str">
            <v>Merchant Unregulated</v>
          </cell>
        </row>
        <row r="6152">
          <cell r="D6152" t="str">
            <v>New York Presbyterian Hospital</v>
          </cell>
          <cell r="E6152" t="str">
            <v>Gas</v>
          </cell>
          <cell r="G6152" t="str">
            <v>NA</v>
          </cell>
          <cell r="H6152" t="str">
            <v>Merchant Unregulated</v>
          </cell>
        </row>
        <row r="6153">
          <cell r="D6153" t="str">
            <v>NFI Industries Inc.</v>
          </cell>
          <cell r="E6153" t="str">
            <v>Solar</v>
          </cell>
          <cell r="G6153" t="str">
            <v>NA</v>
          </cell>
          <cell r="H6153" t="str">
            <v>Merchant Unregulated</v>
          </cell>
        </row>
        <row r="6154">
          <cell r="D6154" t="str">
            <v>NFI Industries Inc.</v>
          </cell>
          <cell r="E6154" t="str">
            <v>Solar</v>
          </cell>
          <cell r="G6154" t="str">
            <v>NA</v>
          </cell>
          <cell r="H6154" t="str">
            <v>Merchant Unregulated</v>
          </cell>
        </row>
        <row r="6155">
          <cell r="D6155" t="str">
            <v>American Electric Power Company, Inc.</v>
          </cell>
          <cell r="E6155" t="str">
            <v>Water</v>
          </cell>
          <cell r="G6155">
            <v>6693</v>
          </cell>
          <cell r="H6155" t="str">
            <v>Regulated</v>
          </cell>
        </row>
        <row r="6156">
          <cell r="D6156" t="str">
            <v>NewPage Holdings Inc.</v>
          </cell>
          <cell r="E6156" t="str">
            <v>Coal</v>
          </cell>
          <cell r="G6156" t="str">
            <v>NA</v>
          </cell>
          <cell r="H6156" t="str">
            <v>Merchant Unregulated</v>
          </cell>
        </row>
        <row r="6157">
          <cell r="D6157" t="str">
            <v>NewPage Holdings Inc.</v>
          </cell>
          <cell r="E6157" t="str">
            <v>Water</v>
          </cell>
          <cell r="G6157" t="str">
            <v>NA</v>
          </cell>
          <cell r="H6157" t="str">
            <v>Merchant Unregulated</v>
          </cell>
        </row>
        <row r="6158">
          <cell r="D6158" t="str">
            <v>Sho-Me Power Electric Cooperative</v>
          </cell>
          <cell r="E6158" t="str">
            <v>Water</v>
          </cell>
          <cell r="G6158" t="str">
            <v>NA</v>
          </cell>
          <cell r="H6158" t="str">
            <v>Merchant Unregulated</v>
          </cell>
        </row>
        <row r="6159">
          <cell r="D6159" t="str">
            <v>Xcel Energy Inc.</v>
          </cell>
          <cell r="E6159" t="str">
            <v>Gas</v>
          </cell>
          <cell r="G6159">
            <v>1175274</v>
          </cell>
          <cell r="H6159" t="str">
            <v>Regulated</v>
          </cell>
        </row>
        <row r="6160">
          <cell r="D6160" t="str">
            <v>Nichols Farms</v>
          </cell>
          <cell r="E6160" t="str">
            <v>Solar</v>
          </cell>
          <cell r="G6160" t="str">
            <v>NA</v>
          </cell>
          <cell r="H6160" t="str">
            <v>Merchant Unregulated</v>
          </cell>
        </row>
        <row r="6161">
          <cell r="D6161" t="str">
            <v>Tennessee Valley Authority</v>
          </cell>
          <cell r="E6161" t="str">
            <v>Water</v>
          </cell>
          <cell r="G6161" t="str">
            <v>NA</v>
          </cell>
          <cell r="H6161" t="str">
            <v>Merchant Unregulated</v>
          </cell>
        </row>
        <row r="6162">
          <cell r="D6162" t="str">
            <v>Greenleaf-TNX Management</v>
          </cell>
          <cell r="E6162" t="str">
            <v>Solar</v>
          </cell>
          <cell r="G6162" t="str">
            <v>NA</v>
          </cell>
          <cell r="H6162" t="str">
            <v>Merchant Unregulated</v>
          </cell>
        </row>
        <row r="6163">
          <cell r="D6163" t="str">
            <v>Cenergy Power</v>
          </cell>
          <cell r="E6163" t="str">
            <v>Solar</v>
          </cell>
          <cell r="G6163" t="str">
            <v>NA</v>
          </cell>
          <cell r="H6163" t="str">
            <v>Merchant Unregulated</v>
          </cell>
        </row>
        <row r="6164">
          <cell r="D6164" t="str">
            <v>AGL Resources Inc.</v>
          </cell>
          <cell r="E6164" t="str">
            <v>Gas</v>
          </cell>
          <cell r="G6164" t="str">
            <v>NA</v>
          </cell>
          <cell r="H6164" t="str">
            <v>Merchant Unregulated</v>
          </cell>
        </row>
        <row r="6165">
          <cell r="D6165" t="str">
            <v>Alaska Village Electric Cooperative, Inc.</v>
          </cell>
          <cell r="E6165" t="str">
            <v>Oil</v>
          </cell>
          <cell r="G6165" t="str">
            <v>NA</v>
          </cell>
          <cell r="H6165" t="str">
            <v>Merchant Unregulated</v>
          </cell>
        </row>
        <row r="6166">
          <cell r="D6166" t="str">
            <v>United States Government</v>
          </cell>
          <cell r="E6166" t="str">
            <v>Gas</v>
          </cell>
          <cell r="G6166" t="str">
            <v>NA</v>
          </cell>
          <cell r="H6166" t="str">
            <v>Merchant Unregulated</v>
          </cell>
        </row>
        <row r="6167">
          <cell r="D6167" t="str">
            <v>Imperial Irrigation District</v>
          </cell>
          <cell r="E6167" t="str">
            <v>Gas</v>
          </cell>
          <cell r="G6167" t="str">
            <v>NA</v>
          </cell>
          <cell r="H6167" t="str">
            <v>Merchant Unregulated</v>
          </cell>
        </row>
        <row r="6168">
          <cell r="D6168" t="str">
            <v>NRG Energy, Inc.</v>
          </cell>
          <cell r="E6168" t="str">
            <v>Oil</v>
          </cell>
          <cell r="G6168">
            <v>-9</v>
          </cell>
          <cell r="H6168" t="str">
            <v>Merchant Unregulated</v>
          </cell>
        </row>
        <row r="6169">
          <cell r="D6169" t="str">
            <v>Niles City of OH</v>
          </cell>
          <cell r="E6169" t="str">
            <v>Oil</v>
          </cell>
          <cell r="G6169" t="str">
            <v>NA</v>
          </cell>
          <cell r="H6169" t="str">
            <v>Regulated</v>
          </cell>
        </row>
        <row r="6170">
          <cell r="D6170" t="str">
            <v>United States Government</v>
          </cell>
          <cell r="E6170" t="str">
            <v>Water</v>
          </cell>
          <cell r="G6170" t="str">
            <v>NA</v>
          </cell>
          <cell r="H6170" t="str">
            <v>Merchant Unregulated</v>
          </cell>
        </row>
        <row r="6171">
          <cell r="D6171" t="str">
            <v>Energy Northwest</v>
          </cell>
          <cell r="E6171" t="str">
            <v>Wind</v>
          </cell>
          <cell r="G6171">
            <v>258053</v>
          </cell>
          <cell r="H6171" t="str">
            <v>Merchant Unregulated</v>
          </cell>
        </row>
        <row r="6172">
          <cell r="D6172" t="str">
            <v>Avista Corporation</v>
          </cell>
          <cell r="E6172" t="str">
            <v>Water</v>
          </cell>
          <cell r="G6172">
            <v>106194</v>
          </cell>
          <cell r="H6172" t="str">
            <v>Regulated</v>
          </cell>
        </row>
        <row r="6173">
          <cell r="D6173" t="str">
            <v>Enbridge Energy Partners, L.P.</v>
          </cell>
          <cell r="E6173" t="str">
            <v>Gas</v>
          </cell>
          <cell r="G6173" t="str">
            <v>NA</v>
          </cell>
          <cell r="H6173" t="str">
            <v>Merchant Unregulated</v>
          </cell>
        </row>
        <row r="6174">
          <cell r="D6174" t="str">
            <v>Exelon Corporation</v>
          </cell>
          <cell r="E6174" t="str">
            <v>Nuclear</v>
          </cell>
          <cell r="G6174">
            <v>1296924</v>
          </cell>
          <cell r="H6174" t="str">
            <v>Merchant Unregulated</v>
          </cell>
        </row>
        <row r="6175">
          <cell r="D6175" t="str">
            <v>EDF Group</v>
          </cell>
          <cell r="E6175" t="str">
            <v>Nuclear</v>
          </cell>
          <cell r="G6175" t="str">
            <v>NA</v>
          </cell>
          <cell r="H6175" t="str">
            <v>Merchant Unregulated</v>
          </cell>
        </row>
        <row r="6176">
          <cell r="D6176" t="str">
            <v>EDF Group</v>
          </cell>
          <cell r="E6176" t="str">
            <v>Nuclear</v>
          </cell>
          <cell r="G6176">
            <v>5782184</v>
          </cell>
          <cell r="H6176" t="str">
            <v>Merchant Unregulated</v>
          </cell>
        </row>
        <row r="6177">
          <cell r="D6177" t="str">
            <v>Long Island Power Authority</v>
          </cell>
          <cell r="E6177" t="str">
            <v>Nuclear</v>
          </cell>
          <cell r="G6177">
            <v>1598263</v>
          </cell>
          <cell r="H6177" t="str">
            <v>Merchant Unregulated</v>
          </cell>
        </row>
        <row r="6178">
          <cell r="D6178" t="str">
            <v>Exelon Corporation</v>
          </cell>
          <cell r="E6178" t="str">
            <v>Oil</v>
          </cell>
          <cell r="G6178" t="str">
            <v>NA</v>
          </cell>
          <cell r="H6178" t="str">
            <v>Merchant Unregulated</v>
          </cell>
        </row>
        <row r="6179">
          <cell r="D6179" t="str">
            <v>EDF Group</v>
          </cell>
          <cell r="E6179" t="str">
            <v>Oil</v>
          </cell>
          <cell r="G6179" t="str">
            <v>NA</v>
          </cell>
          <cell r="H6179" t="str">
            <v>Merchant Unregulated</v>
          </cell>
        </row>
        <row r="6180">
          <cell r="D6180" t="str">
            <v>MGE Energy, Inc.</v>
          </cell>
          <cell r="E6180" t="str">
            <v>Gas</v>
          </cell>
          <cell r="G6180">
            <v>186</v>
          </cell>
          <cell r="H6180" t="str">
            <v>Regulated</v>
          </cell>
        </row>
        <row r="6181">
          <cell r="D6181" t="str">
            <v>Entergy Corporation</v>
          </cell>
          <cell r="E6181" t="str">
            <v>Gas</v>
          </cell>
          <cell r="G6181">
            <v>4178701</v>
          </cell>
          <cell r="H6181" t="str">
            <v>Regulated</v>
          </cell>
        </row>
        <row r="6182">
          <cell r="D6182" t="str">
            <v>Thunder Bay Power Co</v>
          </cell>
          <cell r="E6182" t="str">
            <v>Water</v>
          </cell>
          <cell r="G6182" t="str">
            <v>NA</v>
          </cell>
          <cell r="H6182" t="str">
            <v>Merchant Unregulated</v>
          </cell>
        </row>
        <row r="6183">
          <cell r="D6183" t="str">
            <v>Alaska Village Electric Cooperative, Inc.</v>
          </cell>
          <cell r="E6183" t="str">
            <v>Oil</v>
          </cell>
          <cell r="G6183" t="str">
            <v>NA</v>
          </cell>
          <cell r="H6183" t="str">
            <v>Merchant Unregulated</v>
          </cell>
        </row>
        <row r="6184">
          <cell r="D6184" t="str">
            <v>City Utilities of Springfield</v>
          </cell>
          <cell r="E6184" t="str">
            <v>Biomass</v>
          </cell>
          <cell r="G6184" t="str">
            <v>NA</v>
          </cell>
          <cell r="H6184" t="str">
            <v>Regulated</v>
          </cell>
        </row>
        <row r="6185">
          <cell r="D6185" t="str">
            <v>Xcel Energy Inc.</v>
          </cell>
          <cell r="E6185" t="str">
            <v>Wind</v>
          </cell>
          <cell r="G6185">
            <v>645508</v>
          </cell>
          <cell r="H6185" t="str">
            <v>Regulated</v>
          </cell>
        </row>
        <row r="6186">
          <cell r="D6186" t="str">
            <v>Duke Energy Corporation</v>
          </cell>
          <cell r="E6186" t="str">
            <v>Gas</v>
          </cell>
          <cell r="G6186">
            <v>820513</v>
          </cell>
          <cell r="H6186" t="str">
            <v>Regulated</v>
          </cell>
        </row>
        <row r="6187">
          <cell r="D6187" t="str">
            <v>Nodak Rural Electric Cooperative Inc.</v>
          </cell>
          <cell r="E6187" t="str">
            <v>Oil</v>
          </cell>
          <cell r="G6187" t="str">
            <v>NA</v>
          </cell>
          <cell r="H6187" t="str">
            <v>Merchant Unregulated</v>
          </cell>
        </row>
        <row r="6188">
          <cell r="D6188" t="str">
            <v>Associated Electric Cooperative Inc.</v>
          </cell>
          <cell r="E6188" t="str">
            <v>Gas</v>
          </cell>
          <cell r="G6188">
            <v>19252</v>
          </cell>
          <cell r="H6188" t="str">
            <v>Merchant Unregulated</v>
          </cell>
        </row>
        <row r="6189">
          <cell r="D6189" t="str">
            <v>Guadalupe Blanco River Authority</v>
          </cell>
          <cell r="E6189" t="str">
            <v>Water</v>
          </cell>
          <cell r="G6189" t="str">
            <v>NA</v>
          </cell>
          <cell r="H6189" t="str">
            <v>Merchant Unregulated</v>
          </cell>
        </row>
        <row r="6190">
          <cell r="D6190" t="str">
            <v>Alaska Village Electric Cooperative, Inc.</v>
          </cell>
          <cell r="E6190" t="str">
            <v>Oil</v>
          </cell>
          <cell r="G6190" t="str">
            <v>NA</v>
          </cell>
          <cell r="H6190" t="str">
            <v>Merchant Unregulated</v>
          </cell>
        </row>
        <row r="6191">
          <cell r="D6191" t="str">
            <v>Norwalk Third Taxing District</v>
          </cell>
          <cell r="E6191" t="str">
            <v>Oil</v>
          </cell>
          <cell r="G6191" t="str">
            <v>NA</v>
          </cell>
          <cell r="H6191" t="str">
            <v>Merchant Unregulated</v>
          </cell>
        </row>
        <row r="6192">
          <cell r="D6192" t="str">
            <v>Brookfield Renewable Energy Partners L.P.</v>
          </cell>
          <cell r="E6192" t="str">
            <v>Water</v>
          </cell>
          <cell r="G6192" t="str">
            <v>NA</v>
          </cell>
          <cell r="H6192" t="str">
            <v>Merchant Unregulated</v>
          </cell>
        </row>
        <row r="6193">
          <cell r="D6193" t="str">
            <v>Brookfield Asset Management Inc.</v>
          </cell>
          <cell r="E6193" t="str">
            <v>Water</v>
          </cell>
          <cell r="G6193" t="str">
            <v>NA</v>
          </cell>
          <cell r="H6193" t="str">
            <v>Merchant Unregulated</v>
          </cell>
        </row>
        <row r="6194">
          <cell r="D6194" t="str">
            <v>Quarry Energy Corporation</v>
          </cell>
          <cell r="E6194" t="str">
            <v>Biomass</v>
          </cell>
          <cell r="G6194" t="str">
            <v>NA</v>
          </cell>
          <cell r="H6194" t="str">
            <v>Merchant Unregulated</v>
          </cell>
        </row>
        <row r="6195">
          <cell r="D6195" t="str">
            <v>Exelon Corporation</v>
          </cell>
          <cell r="E6195" t="str">
            <v>Solar</v>
          </cell>
          <cell r="G6195" t="str">
            <v>NA</v>
          </cell>
          <cell r="H6195" t="str">
            <v>Merchant Unregulated</v>
          </cell>
        </row>
        <row r="6196">
          <cell r="D6196" t="str">
            <v>United States Government</v>
          </cell>
          <cell r="E6196" t="str">
            <v>Water</v>
          </cell>
          <cell r="G6196">
            <v>154430</v>
          </cell>
          <cell r="H6196" t="str">
            <v>Merchant Unregulated</v>
          </cell>
        </row>
        <row r="6197">
          <cell r="D6197" t="str">
            <v>Watervliet City of</v>
          </cell>
          <cell r="E6197" t="str">
            <v>Water</v>
          </cell>
          <cell r="G6197" t="str">
            <v>NA</v>
          </cell>
          <cell r="H6197" t="str">
            <v>Merchant Unregulated</v>
          </cell>
        </row>
        <row r="6198">
          <cell r="D6198" t="str">
            <v>Madison Town of</v>
          </cell>
          <cell r="E6198" t="str">
            <v>Water</v>
          </cell>
          <cell r="G6198" t="str">
            <v>NA</v>
          </cell>
          <cell r="H6198" t="str">
            <v>Regulated</v>
          </cell>
        </row>
        <row r="6199">
          <cell r="D6199" t="str">
            <v>Tennessee Valley Authority</v>
          </cell>
          <cell r="E6199" t="str">
            <v>Water</v>
          </cell>
          <cell r="G6199">
            <v>385482</v>
          </cell>
          <cell r="H6199" t="str">
            <v>Merchant Unregulated</v>
          </cell>
        </row>
        <row r="6200">
          <cell r="D6200" t="str">
            <v>Dairyland Power Co-op</v>
          </cell>
          <cell r="E6200" t="str">
            <v>Biomass</v>
          </cell>
          <cell r="G6200" t="str">
            <v>NA</v>
          </cell>
          <cell r="H6200" t="str">
            <v>Merchant Unregulated</v>
          </cell>
        </row>
        <row r="6201">
          <cell r="D6201" t="str">
            <v>Waverly Municipal Elec Utility</v>
          </cell>
          <cell r="E6201" t="str">
            <v>Gas</v>
          </cell>
          <cell r="G6201" t="str">
            <v>NA</v>
          </cell>
          <cell r="H6201" t="str">
            <v>Regulated</v>
          </cell>
        </row>
        <row r="6202">
          <cell r="D6202" t="str">
            <v>Greenfield City of IA</v>
          </cell>
          <cell r="E6202" t="str">
            <v>Oil</v>
          </cell>
          <cell r="G6202" t="str">
            <v>NA</v>
          </cell>
          <cell r="H6202" t="str">
            <v>Regulated</v>
          </cell>
        </row>
        <row r="6203">
          <cell r="D6203" t="str">
            <v>New York Power Authority</v>
          </cell>
          <cell r="E6203" t="str">
            <v>Gas</v>
          </cell>
          <cell r="G6203" t="str">
            <v>NA</v>
          </cell>
          <cell r="H6203" t="str">
            <v>Merchant Unregulated</v>
          </cell>
        </row>
        <row r="6204">
          <cell r="D6204" t="str">
            <v>Duke Energy Corporation</v>
          </cell>
          <cell r="E6204" t="str">
            <v>Wind</v>
          </cell>
          <cell r="G6204">
            <v>143874</v>
          </cell>
          <cell r="H6204" t="str">
            <v>Merchant Unregulated</v>
          </cell>
        </row>
        <row r="6205">
          <cell r="D6205" t="str">
            <v>Old Dominion Electric Cooperative</v>
          </cell>
          <cell r="E6205" t="str">
            <v>Nuclear</v>
          </cell>
          <cell r="G6205">
            <v>1778651</v>
          </cell>
          <cell r="H6205" t="str">
            <v>Regulated</v>
          </cell>
        </row>
        <row r="6206">
          <cell r="D6206" t="str">
            <v>Dominion Resources, Inc.</v>
          </cell>
          <cell r="E6206" t="str">
            <v>Nuclear</v>
          </cell>
          <cell r="G6206">
            <v>13554539</v>
          </cell>
          <cell r="H6206" t="str">
            <v>Regulated</v>
          </cell>
        </row>
        <row r="6207">
          <cell r="D6207" t="str">
            <v>Dominion Resources, Inc.</v>
          </cell>
          <cell r="E6207" t="str">
            <v>Water</v>
          </cell>
          <cell r="G6207" t="str">
            <v>NA</v>
          </cell>
          <cell r="H6207" t="str">
            <v>Regulated</v>
          </cell>
        </row>
        <row r="6208">
          <cell r="D6208" t="str">
            <v>Sustainable Power Group</v>
          </cell>
          <cell r="E6208" t="str">
            <v>Solar</v>
          </cell>
          <cell r="G6208" t="str">
            <v>NA</v>
          </cell>
          <cell r="H6208" t="str">
            <v>Merchant Unregulated</v>
          </cell>
        </row>
        <row r="6209">
          <cell r="D6209" t="str">
            <v>North Branch Water &amp; Light Comm</v>
          </cell>
          <cell r="E6209" t="str">
            <v>Oil</v>
          </cell>
          <cell r="G6209" t="str">
            <v>NA</v>
          </cell>
          <cell r="H6209" t="str">
            <v>Regulated</v>
          </cell>
        </row>
        <row r="6210">
          <cell r="D6210" t="str">
            <v>Ormat Industries Ltd.</v>
          </cell>
          <cell r="E6210" t="str">
            <v>Geothermal</v>
          </cell>
          <cell r="G6210">
            <v>102439</v>
          </cell>
          <cell r="H6210" t="str">
            <v>Merchant Unregulated</v>
          </cell>
        </row>
        <row r="6211">
          <cell r="D6211" t="str">
            <v>Ormat Technologies, Inc.</v>
          </cell>
          <cell r="E6211" t="str">
            <v>Geothermal</v>
          </cell>
          <cell r="G6211">
            <v>80489</v>
          </cell>
          <cell r="H6211" t="str">
            <v>Merchant Unregulated</v>
          </cell>
        </row>
        <row r="6212">
          <cell r="D6212" t="str">
            <v>New Smyrna Beach Utilities Commission</v>
          </cell>
          <cell r="E6212" t="str">
            <v>Oil</v>
          </cell>
          <cell r="G6212" t="str">
            <v>NA</v>
          </cell>
          <cell r="H6212" t="str">
            <v>Regulated</v>
          </cell>
        </row>
        <row r="6213">
          <cell r="D6213" t="str">
            <v>Commonwealth of Massachusetts</v>
          </cell>
          <cell r="E6213" t="str">
            <v>Wind</v>
          </cell>
          <cell r="G6213" t="str">
            <v>NA</v>
          </cell>
          <cell r="H6213" t="str">
            <v>Merchant Unregulated</v>
          </cell>
        </row>
        <row r="6214">
          <cell r="D6214" t="str">
            <v>Fortistar LLC</v>
          </cell>
          <cell r="E6214" t="str">
            <v>Biomass</v>
          </cell>
          <cell r="G6214" t="str">
            <v>NA</v>
          </cell>
          <cell r="H6214" t="str">
            <v>Merchant Unregulated</v>
          </cell>
        </row>
        <row r="6215">
          <cell r="D6215" t="str">
            <v>San Diego City of</v>
          </cell>
          <cell r="E6215" t="str">
            <v>Biomass</v>
          </cell>
          <cell r="G6215" t="str">
            <v>NA</v>
          </cell>
          <cell r="H6215" t="str">
            <v>Merchant Unregulated</v>
          </cell>
        </row>
        <row r="6216">
          <cell r="D6216" t="str">
            <v>Solid Waste Authority of Palm Beach County</v>
          </cell>
          <cell r="E6216" t="str">
            <v>Biomass</v>
          </cell>
          <cell r="G6216">
            <v>370129</v>
          </cell>
          <cell r="H6216" t="str">
            <v>Merchant Unregulated</v>
          </cell>
        </row>
        <row r="6217">
          <cell r="D6217" t="str">
            <v>NextEra Energy, Inc.</v>
          </cell>
          <cell r="E6217" t="str">
            <v>Wind</v>
          </cell>
          <cell r="G6217">
            <v>184102</v>
          </cell>
          <cell r="H6217" t="str">
            <v>Merchant Unregulated</v>
          </cell>
        </row>
        <row r="6218">
          <cell r="D6218" t="str">
            <v>Hastings City of</v>
          </cell>
          <cell r="E6218" t="str">
            <v>Gas</v>
          </cell>
          <cell r="G6218" t="str">
            <v>NA</v>
          </cell>
          <cell r="H6218" t="str">
            <v>Regulated</v>
          </cell>
        </row>
        <row r="6219">
          <cell r="D6219" t="str">
            <v>Portland General Electric Company</v>
          </cell>
          <cell r="E6219" t="str">
            <v>Water</v>
          </cell>
          <cell r="G6219">
            <v>250907</v>
          </cell>
          <cell r="H6219" t="str">
            <v>Regulated</v>
          </cell>
        </row>
        <row r="6220">
          <cell r="D6220" t="str">
            <v>HDI Associates V</v>
          </cell>
          <cell r="E6220" t="str">
            <v>Water</v>
          </cell>
          <cell r="G6220" t="str">
            <v>NA</v>
          </cell>
          <cell r="H6220" t="str">
            <v>Merchant Unregulated</v>
          </cell>
        </row>
        <row r="6221">
          <cell r="D6221" t="str">
            <v>Denver City &amp; County of</v>
          </cell>
          <cell r="E6221" t="str">
            <v>Water</v>
          </cell>
          <cell r="G6221" t="str">
            <v>NA</v>
          </cell>
          <cell r="H6221" t="str">
            <v>Merchant Unregulated</v>
          </cell>
        </row>
        <row r="6222">
          <cell r="D6222" t="str">
            <v>Brookfield Renewable Energy Partners L.P.</v>
          </cell>
          <cell r="E6222" t="str">
            <v>Water</v>
          </cell>
          <cell r="G6222" t="str">
            <v>NA</v>
          </cell>
          <cell r="H6222" t="str">
            <v>Merchant Unregulated</v>
          </cell>
        </row>
        <row r="6223">
          <cell r="D6223" t="str">
            <v>Brookfield Asset Management Inc.</v>
          </cell>
          <cell r="E6223" t="str">
            <v>Water</v>
          </cell>
          <cell r="G6223" t="str">
            <v>NA</v>
          </cell>
          <cell r="H6223" t="str">
            <v>Merchant Unregulated</v>
          </cell>
        </row>
        <row r="6224">
          <cell r="D6224" t="str">
            <v>Essex Hydro Associates, LLC</v>
          </cell>
          <cell r="E6224" t="str">
            <v>Water</v>
          </cell>
          <cell r="G6224" t="str">
            <v>NA</v>
          </cell>
          <cell r="H6224" t="str">
            <v>Merchant Unregulated</v>
          </cell>
        </row>
        <row r="6225">
          <cell r="D6225" t="str">
            <v>Southern Company</v>
          </cell>
          <cell r="E6225" t="str">
            <v>Water</v>
          </cell>
          <cell r="G6225">
            <v>60974</v>
          </cell>
          <cell r="H6225" t="str">
            <v>Regulated</v>
          </cell>
        </row>
        <row r="6226">
          <cell r="D6226" t="str">
            <v>Los Angeles Department of Water and Power</v>
          </cell>
          <cell r="E6226" t="str">
            <v>Water</v>
          </cell>
          <cell r="G6226" t="str">
            <v>NA</v>
          </cell>
          <cell r="H6226" t="str">
            <v>Regulated</v>
          </cell>
        </row>
        <row r="6227">
          <cell r="D6227" t="str">
            <v>Los Angeles Department of Water and Power</v>
          </cell>
          <cell r="E6227" t="str">
            <v>Water</v>
          </cell>
          <cell r="G6227" t="str">
            <v>NA</v>
          </cell>
          <cell r="H6227" t="str">
            <v>Regulated</v>
          </cell>
        </row>
        <row r="6228">
          <cell r="D6228" t="str">
            <v>Atlantic Power Corporation</v>
          </cell>
          <cell r="E6228" t="str">
            <v>Gas</v>
          </cell>
          <cell r="G6228" t="str">
            <v>NA</v>
          </cell>
          <cell r="H6228" t="str">
            <v>Merchant Unregulated</v>
          </cell>
        </row>
        <row r="6229">
          <cell r="D6229" t="str">
            <v>SunEdison, Inc.</v>
          </cell>
          <cell r="E6229" t="str">
            <v>Solar</v>
          </cell>
          <cell r="G6229" t="str">
            <v>NA</v>
          </cell>
          <cell r="H6229" t="str">
            <v>Merchant Unregulated</v>
          </cell>
        </row>
        <row r="6230">
          <cell r="D6230" t="str">
            <v>Pardee Resources Company</v>
          </cell>
          <cell r="E6230" t="str">
            <v>Solar</v>
          </cell>
          <cell r="G6230" t="str">
            <v>NA</v>
          </cell>
          <cell r="H6230" t="str">
            <v>Merchant Unregulated</v>
          </cell>
        </row>
        <row r="6231">
          <cell r="D6231" t="str">
            <v>Wind Energy Development LLC</v>
          </cell>
          <cell r="E6231" t="str">
            <v>Wind</v>
          </cell>
          <cell r="G6231" t="str">
            <v>NA</v>
          </cell>
          <cell r="H6231" t="str">
            <v>Merchant Unregulated</v>
          </cell>
        </row>
        <row r="6232">
          <cell r="D6232" t="str">
            <v>Primary Energy Recycling Corporation</v>
          </cell>
          <cell r="E6232" t="str">
            <v>Other Nonrenewable</v>
          </cell>
          <cell r="G6232" t="str">
            <v>NA</v>
          </cell>
          <cell r="H6232" t="str">
            <v>Merchant Unregulated</v>
          </cell>
        </row>
        <row r="6233">
          <cell r="D6233" t="str">
            <v>UNS Energy Corporation</v>
          </cell>
          <cell r="E6233" t="str">
            <v>Gas</v>
          </cell>
          <cell r="G6233">
            <v>1642</v>
          </cell>
          <cell r="H6233" t="str">
            <v>Regulated</v>
          </cell>
        </row>
        <row r="6234">
          <cell r="D6234" t="str">
            <v>Exelon Corporation</v>
          </cell>
          <cell r="E6234" t="str">
            <v>Solar</v>
          </cell>
          <cell r="G6234" t="str">
            <v>NA</v>
          </cell>
          <cell r="H6234" t="str">
            <v>Merchant Unregulated</v>
          </cell>
        </row>
        <row r="6235">
          <cell r="D6235" t="str">
            <v>Norwich City of</v>
          </cell>
          <cell r="E6235" t="str">
            <v>Oil</v>
          </cell>
          <cell r="G6235" t="str">
            <v>NA</v>
          </cell>
          <cell r="H6235" t="str">
            <v>Regulated</v>
          </cell>
        </row>
        <row r="6236">
          <cell r="D6236" t="str">
            <v>Chevron Corporation</v>
          </cell>
          <cell r="E6236" t="str">
            <v>Gas</v>
          </cell>
          <cell r="G6236" t="str">
            <v>NA</v>
          </cell>
          <cell r="H6236" t="str">
            <v>Merchant Unregulated</v>
          </cell>
        </row>
        <row r="6237">
          <cell r="D6237" t="str">
            <v>Rochelle Municipal Utilities</v>
          </cell>
          <cell r="E6237" t="str">
            <v>Gas</v>
          </cell>
          <cell r="G6237" t="str">
            <v>NA</v>
          </cell>
          <cell r="H6237" t="str">
            <v>Regulated</v>
          </cell>
        </row>
        <row r="6238">
          <cell r="D6238" t="str">
            <v>Omaha Public Power District</v>
          </cell>
          <cell r="E6238" t="str">
            <v>Coal</v>
          </cell>
          <cell r="G6238">
            <v>3038759</v>
          </cell>
          <cell r="H6238" t="str">
            <v>Regulated</v>
          </cell>
        </row>
        <row r="6239">
          <cell r="D6239" t="str">
            <v>Brooklyn City of</v>
          </cell>
          <cell r="E6239" t="str">
            <v>Oil</v>
          </cell>
          <cell r="G6239" t="str">
            <v>NA</v>
          </cell>
          <cell r="H6239" t="str">
            <v>Regulated</v>
          </cell>
        </row>
        <row r="6240">
          <cell r="D6240" t="str">
            <v>Nebraska Public Power District</v>
          </cell>
          <cell r="E6240" t="str">
            <v>Water</v>
          </cell>
          <cell r="G6240" t="str">
            <v>NA</v>
          </cell>
          <cell r="H6240" t="str">
            <v>Regulated</v>
          </cell>
        </row>
        <row r="6241">
          <cell r="D6241" t="str">
            <v>Golden Valley Electric Association Inc.</v>
          </cell>
          <cell r="E6241" t="str">
            <v>Oil</v>
          </cell>
          <cell r="G6241">
            <v>150074</v>
          </cell>
          <cell r="H6241" t="str">
            <v>Merchant Unregulated</v>
          </cell>
        </row>
        <row r="6242">
          <cell r="D6242" t="str">
            <v>Golden Valley Electric Association Inc.</v>
          </cell>
          <cell r="E6242" t="str">
            <v>Oil</v>
          </cell>
          <cell r="G6242">
            <v>389262</v>
          </cell>
          <cell r="H6242" t="str">
            <v>Merchant Unregulated</v>
          </cell>
        </row>
        <row r="6243">
          <cell r="D6243" t="str">
            <v>Orangeburg City of</v>
          </cell>
          <cell r="E6243" t="str">
            <v>Oil</v>
          </cell>
          <cell r="G6243" t="str">
            <v>NA</v>
          </cell>
          <cell r="H6243" t="str">
            <v>Regulated</v>
          </cell>
        </row>
        <row r="6244">
          <cell r="D6244" t="str">
            <v>Charles H. Greenthal Management Corp.</v>
          </cell>
          <cell r="E6244" t="str">
            <v>Gas</v>
          </cell>
          <cell r="G6244" t="str">
            <v>NA</v>
          </cell>
          <cell r="H6244" t="str">
            <v>Merchant Unregulated</v>
          </cell>
        </row>
        <row r="6245">
          <cell r="D6245" t="str">
            <v>NextEra Energy, Inc.</v>
          </cell>
          <cell r="E6245" t="str">
            <v>Wind</v>
          </cell>
          <cell r="G6245">
            <v>19566</v>
          </cell>
          <cell r="H6245" t="str">
            <v>Merchant Unregulated</v>
          </cell>
        </row>
        <row r="6246">
          <cell r="D6246" t="str">
            <v>Minnesota Municipal Power Agency</v>
          </cell>
          <cell r="E6246" t="str">
            <v>Wind</v>
          </cell>
          <cell r="G6246" t="str">
            <v>NA</v>
          </cell>
          <cell r="H6246" t="str">
            <v>Regulated</v>
          </cell>
        </row>
        <row r="6247">
          <cell r="D6247" t="str">
            <v>Auburn City Of NY</v>
          </cell>
          <cell r="E6247" t="str">
            <v>Water</v>
          </cell>
          <cell r="G6247" t="str">
            <v>NA</v>
          </cell>
          <cell r="H6247" t="str">
            <v>Merchant Unregulated</v>
          </cell>
        </row>
        <row r="6248">
          <cell r="D6248" t="str">
            <v>Fortistar LLC</v>
          </cell>
          <cell r="E6248" t="str">
            <v>Gas</v>
          </cell>
          <cell r="G6248" t="str">
            <v>NA</v>
          </cell>
          <cell r="H6248" t="str">
            <v>Merchant Unregulated</v>
          </cell>
        </row>
        <row r="6249">
          <cell r="D6249" t="str">
            <v>NV Energy, Inc.</v>
          </cell>
          <cell r="E6249" t="str">
            <v>Coal</v>
          </cell>
          <cell r="G6249">
            <v>814267</v>
          </cell>
          <cell r="H6249" t="str">
            <v>Regulated</v>
          </cell>
        </row>
        <row r="6250">
          <cell r="D6250" t="str">
            <v>IDACORP, Inc.</v>
          </cell>
          <cell r="E6250" t="str">
            <v>Coal</v>
          </cell>
          <cell r="G6250">
            <v>814267</v>
          </cell>
          <cell r="H6250" t="str">
            <v>Regulated</v>
          </cell>
        </row>
        <row r="6251">
          <cell r="D6251" t="str">
            <v>EIF Management, LLC</v>
          </cell>
          <cell r="E6251" t="str">
            <v>Coal</v>
          </cell>
          <cell r="G6251" t="str">
            <v>NA</v>
          </cell>
          <cell r="H6251" t="str">
            <v>Merchant Unregulated</v>
          </cell>
        </row>
        <row r="6252">
          <cell r="D6252" t="str">
            <v>Vectren Corporation</v>
          </cell>
          <cell r="E6252" t="str">
            <v>Gas</v>
          </cell>
          <cell r="G6252">
            <v>324</v>
          </cell>
          <cell r="H6252" t="str">
            <v>Regulated</v>
          </cell>
        </row>
        <row r="6253">
          <cell r="D6253" t="str">
            <v>DTE Energy Company</v>
          </cell>
          <cell r="E6253" t="str">
            <v>Gas</v>
          </cell>
          <cell r="G6253">
            <v>313</v>
          </cell>
          <cell r="H6253" t="str">
            <v>Regulated</v>
          </cell>
        </row>
        <row r="6254">
          <cell r="D6254" t="str">
            <v>Great Plains Energy Inc.</v>
          </cell>
          <cell r="E6254" t="str">
            <v>Oil</v>
          </cell>
          <cell r="G6254">
            <v>-1756</v>
          </cell>
          <cell r="H6254" t="str">
            <v>Regulated</v>
          </cell>
        </row>
        <row r="6255">
          <cell r="D6255" t="str">
            <v>Great Plains Energy Inc.</v>
          </cell>
          <cell r="E6255" t="str">
            <v>Oil</v>
          </cell>
          <cell r="G6255" t="str">
            <v>NA</v>
          </cell>
          <cell r="H6255" t="str">
            <v>Regulated</v>
          </cell>
        </row>
        <row r="6256">
          <cell r="D6256" t="str">
            <v>American Electric Power Company, Inc.</v>
          </cell>
          <cell r="E6256" t="str">
            <v>Coal</v>
          </cell>
          <cell r="G6256">
            <v>7006125</v>
          </cell>
          <cell r="H6256" t="str">
            <v>Regulated</v>
          </cell>
        </row>
        <row r="6257">
          <cell r="D6257" t="str">
            <v>American Electric Power Company, Inc.</v>
          </cell>
          <cell r="E6257" t="str">
            <v>Gas</v>
          </cell>
          <cell r="G6257">
            <v>1941033</v>
          </cell>
          <cell r="H6257" t="str">
            <v>Regulated</v>
          </cell>
        </row>
        <row r="6258">
          <cell r="D6258" t="str">
            <v>American Electric Power Company, Inc.</v>
          </cell>
          <cell r="E6258" t="str">
            <v>Oil</v>
          </cell>
          <cell r="G6258">
            <v>0</v>
          </cell>
          <cell r="H6258" t="str">
            <v>Regulated</v>
          </cell>
        </row>
        <row r="6259">
          <cell r="D6259" t="str">
            <v>GDF Suez SA</v>
          </cell>
          <cell r="E6259" t="str">
            <v>Coal</v>
          </cell>
          <cell r="G6259" t="str">
            <v>NA</v>
          </cell>
          <cell r="H6259" t="str">
            <v>Merchant Unregulated</v>
          </cell>
        </row>
        <row r="6260">
          <cell r="D6260" t="str">
            <v>NextEra Energy, Inc.</v>
          </cell>
          <cell r="E6260" t="str">
            <v>Wind</v>
          </cell>
          <cell r="G6260">
            <v>528989</v>
          </cell>
          <cell r="H6260" t="str">
            <v>Merchant Unregulated</v>
          </cell>
        </row>
        <row r="6261">
          <cell r="D6261" t="str">
            <v>Brad J. Messerli</v>
          </cell>
          <cell r="E6261" t="str">
            <v>Wind</v>
          </cell>
          <cell r="G6261" t="str">
            <v>NA</v>
          </cell>
          <cell r="H6261" t="str">
            <v>Merchant Unregulated</v>
          </cell>
        </row>
        <row r="6262">
          <cell r="D6262" t="str">
            <v>Edison International</v>
          </cell>
          <cell r="E6262" t="str">
            <v>Wind</v>
          </cell>
          <cell r="G6262" t="str">
            <v>NA</v>
          </cell>
          <cell r="H6262" t="str">
            <v>Merchant Unregulated</v>
          </cell>
        </row>
        <row r="6263">
          <cell r="D6263" t="str">
            <v>Dominion Resources, Inc.</v>
          </cell>
          <cell r="E6263" t="str">
            <v>Oil</v>
          </cell>
          <cell r="G6263">
            <v>332</v>
          </cell>
          <cell r="H6263" t="str">
            <v>Regulated</v>
          </cell>
        </row>
        <row r="6264">
          <cell r="D6264" t="str">
            <v>Waste Management of Michigan, Inc.</v>
          </cell>
          <cell r="E6264" t="str">
            <v>Biomass</v>
          </cell>
          <cell r="G6264" t="str">
            <v>NA</v>
          </cell>
          <cell r="H6264" t="str">
            <v>Merchant Unregulated</v>
          </cell>
        </row>
        <row r="6265">
          <cell r="D6265" t="str">
            <v>PPL Corporation</v>
          </cell>
          <cell r="E6265" t="str">
            <v>Biomass</v>
          </cell>
          <cell r="G6265" t="str">
            <v>NA</v>
          </cell>
          <cell r="H6265" t="str">
            <v>Merchant Unregulated</v>
          </cell>
        </row>
        <row r="6266">
          <cell r="D6266" t="str">
            <v>GDF Suez SA</v>
          </cell>
          <cell r="E6266" t="str">
            <v>Water</v>
          </cell>
          <cell r="G6266">
            <v>801812</v>
          </cell>
          <cell r="H6266" t="str">
            <v>Merchant Unregulated</v>
          </cell>
        </row>
        <row r="6267">
          <cell r="D6267" t="str">
            <v>GDF Suez SA</v>
          </cell>
          <cell r="E6267" t="str">
            <v>Solar</v>
          </cell>
          <cell r="G6267" t="str">
            <v>NA</v>
          </cell>
          <cell r="H6267" t="str">
            <v>Merchant Unregulated</v>
          </cell>
        </row>
        <row r="6268">
          <cell r="D6268" t="str">
            <v>National Grid plc</v>
          </cell>
          <cell r="E6268" t="str">
            <v>Gas</v>
          </cell>
          <cell r="G6268">
            <v>2875422</v>
          </cell>
          <cell r="H6268" t="str">
            <v>Merchant Unregulated</v>
          </cell>
        </row>
        <row r="6269">
          <cell r="D6269" t="str">
            <v>National Grid plc</v>
          </cell>
          <cell r="E6269" t="str">
            <v>Oil</v>
          </cell>
          <cell r="G6269">
            <v>-65</v>
          </cell>
          <cell r="H6269" t="str">
            <v>Merchant Unregulated</v>
          </cell>
        </row>
        <row r="6270">
          <cell r="D6270" t="str">
            <v>JEA</v>
          </cell>
          <cell r="E6270" t="str">
            <v>Coal</v>
          </cell>
          <cell r="G6270">
            <v>2363655</v>
          </cell>
          <cell r="H6270" t="str">
            <v>Regulated</v>
          </cell>
        </row>
        <row r="6271">
          <cell r="D6271" t="str">
            <v>JEA</v>
          </cell>
          <cell r="E6271" t="str">
            <v>Oil</v>
          </cell>
          <cell r="G6271">
            <v>363</v>
          </cell>
          <cell r="H6271" t="str">
            <v>Regulated</v>
          </cell>
        </row>
        <row r="6272">
          <cell r="D6272" t="str">
            <v>Fortistar LLC</v>
          </cell>
          <cell r="E6272" t="str">
            <v>Biomass</v>
          </cell>
          <cell r="G6272" t="str">
            <v>NA</v>
          </cell>
          <cell r="H6272" t="str">
            <v>Merchant Unregulated</v>
          </cell>
        </row>
        <row r="6273">
          <cell r="D6273" t="str">
            <v>Alaska Power &amp; Telephone Co.</v>
          </cell>
          <cell r="E6273" t="str">
            <v>Oil</v>
          </cell>
          <cell r="G6273" t="str">
            <v>NA</v>
          </cell>
          <cell r="H6273" t="str">
            <v>Merchant Unregulated</v>
          </cell>
        </row>
        <row r="6274">
          <cell r="D6274" t="str">
            <v>Alaska Energy &amp; Resources Company</v>
          </cell>
          <cell r="E6274" t="str">
            <v>Oil</v>
          </cell>
          <cell r="G6274" t="str">
            <v>NA</v>
          </cell>
          <cell r="H6274" t="str">
            <v>Merchant Unregulated</v>
          </cell>
        </row>
        <row r="6275">
          <cell r="D6275" t="str">
            <v>Northwest Bergen County Utilities Authority</v>
          </cell>
          <cell r="E6275" t="str">
            <v>Solar</v>
          </cell>
          <cell r="G6275" t="str">
            <v>NA</v>
          </cell>
          <cell r="H6275" t="str">
            <v>Merchant Unregulated</v>
          </cell>
        </row>
        <row r="6276">
          <cell r="D6276" t="str">
            <v>Waste Management, Inc.</v>
          </cell>
          <cell r="E6276" t="str">
            <v>Biomass</v>
          </cell>
          <cell r="G6276" t="str">
            <v>NA</v>
          </cell>
          <cell r="H6276" t="str">
            <v>Merchant Unregulated</v>
          </cell>
        </row>
        <row r="6277">
          <cell r="D6277" t="str">
            <v>Waverly Municipal Elec Utility</v>
          </cell>
          <cell r="E6277" t="str">
            <v>Wind</v>
          </cell>
          <cell r="G6277" t="str">
            <v>NA</v>
          </cell>
          <cell r="H6277" t="str">
            <v>Regulated</v>
          </cell>
        </row>
        <row r="6278">
          <cell r="D6278" t="str">
            <v>Northwind Energy Inc</v>
          </cell>
          <cell r="E6278" t="str">
            <v>Wind</v>
          </cell>
          <cell r="G6278" t="str">
            <v>NA</v>
          </cell>
          <cell r="H6278" t="str">
            <v>Merchant Unregulated</v>
          </cell>
        </row>
        <row r="6279">
          <cell r="D6279" t="str">
            <v>Norton City of</v>
          </cell>
          <cell r="E6279" t="str">
            <v>Gas</v>
          </cell>
          <cell r="G6279" t="str">
            <v>NA</v>
          </cell>
          <cell r="H6279" t="str">
            <v>Regulated</v>
          </cell>
        </row>
        <row r="6280">
          <cell r="D6280" t="str">
            <v>Compagnie de Saint-Gobain</v>
          </cell>
          <cell r="E6280" t="str">
            <v>Coal</v>
          </cell>
          <cell r="G6280" t="str">
            <v>NA</v>
          </cell>
          <cell r="H6280" t="str">
            <v>Merchant Unregulated</v>
          </cell>
        </row>
        <row r="6281">
          <cell r="D6281" t="str">
            <v>NiSource Inc.</v>
          </cell>
          <cell r="E6281" t="str">
            <v>Water</v>
          </cell>
          <cell r="G6281" t="str">
            <v>NA</v>
          </cell>
          <cell r="H6281" t="str">
            <v>Regulated</v>
          </cell>
        </row>
        <row r="6282">
          <cell r="D6282" t="str">
            <v>Kruger, Inc.</v>
          </cell>
          <cell r="E6282" t="str">
            <v>Water</v>
          </cell>
          <cell r="G6282" t="str">
            <v>NA</v>
          </cell>
          <cell r="H6282" t="str">
            <v>Merchant Unregulated</v>
          </cell>
        </row>
        <row r="6283">
          <cell r="D6283" t="str">
            <v>Thunder Bay Power Co</v>
          </cell>
          <cell r="E6283" t="str">
            <v>Water</v>
          </cell>
          <cell r="G6283" t="str">
            <v>NA</v>
          </cell>
          <cell r="H6283" t="str">
            <v>Merchant Unregulated</v>
          </cell>
        </row>
        <row r="6284">
          <cell r="D6284" t="str">
            <v>Norway City of</v>
          </cell>
          <cell r="E6284" t="str">
            <v>Water</v>
          </cell>
          <cell r="G6284" t="str">
            <v>NA</v>
          </cell>
          <cell r="H6284" t="str">
            <v>Regulated</v>
          </cell>
        </row>
        <row r="6285">
          <cell r="D6285" t="str">
            <v>Norwich City of</v>
          </cell>
          <cell r="E6285" t="str">
            <v>Oil</v>
          </cell>
          <cell r="G6285" t="str">
            <v>NA</v>
          </cell>
          <cell r="H6285" t="str">
            <v>Regulated</v>
          </cell>
        </row>
        <row r="6286">
          <cell r="D6286" t="str">
            <v>Brookfield Renewable Energy Partners L.P.</v>
          </cell>
          <cell r="E6286" t="str">
            <v>Water</v>
          </cell>
          <cell r="G6286" t="str">
            <v>NA</v>
          </cell>
          <cell r="H6286" t="str">
            <v>Merchant Unregulated</v>
          </cell>
        </row>
        <row r="6287">
          <cell r="D6287" t="str">
            <v>Brookfield Asset Management Inc.</v>
          </cell>
          <cell r="E6287" t="str">
            <v>Water</v>
          </cell>
          <cell r="G6287" t="str">
            <v>NA</v>
          </cell>
          <cell r="H6287" t="str">
            <v>Merchant Unregulated</v>
          </cell>
        </row>
        <row r="6288">
          <cell r="D6288" t="str">
            <v>Exelon Corporation</v>
          </cell>
          <cell r="E6288" t="str">
            <v>Gas</v>
          </cell>
          <cell r="G6288" t="str">
            <v>NA</v>
          </cell>
          <cell r="H6288" t="str">
            <v>Merchant Unregulated</v>
          </cell>
        </row>
        <row r="6289">
          <cell r="D6289" t="str">
            <v>Duke Energy Corporation</v>
          </cell>
          <cell r="E6289" t="str">
            <v>Wind</v>
          </cell>
          <cell r="G6289">
            <v>369112</v>
          </cell>
          <cell r="H6289" t="str">
            <v>Merchant Unregulated</v>
          </cell>
        </row>
        <row r="6290">
          <cell r="D6290" t="str">
            <v>Tennessee Valley Authority</v>
          </cell>
          <cell r="E6290" t="str">
            <v>Water</v>
          </cell>
          <cell r="G6290" t="str">
            <v>NA</v>
          </cell>
          <cell r="H6290" t="str">
            <v>Merchant Unregulated</v>
          </cell>
        </row>
        <row r="6291">
          <cell r="D6291" t="str">
            <v>Novato City Of</v>
          </cell>
          <cell r="E6291" t="str">
            <v>Solar</v>
          </cell>
          <cell r="G6291" t="str">
            <v>NA</v>
          </cell>
          <cell r="H6291" t="str">
            <v>Merchant Unregulated</v>
          </cell>
        </row>
        <row r="6292">
          <cell r="D6292" t="str">
            <v>Republic Services Inc.</v>
          </cell>
          <cell r="E6292" t="str">
            <v>Biomass</v>
          </cell>
          <cell r="G6292" t="str">
            <v>NA</v>
          </cell>
          <cell r="H6292" t="str">
            <v>Merchant Unregulated</v>
          </cell>
        </row>
        <row r="6293">
          <cell r="D6293" t="str">
            <v>Daewoo Shipbuilding and Marine Engineering Co., Ltd.</v>
          </cell>
          <cell r="E6293" t="str">
            <v>Wind</v>
          </cell>
          <cell r="G6293">
            <v>16191</v>
          </cell>
          <cell r="H6293" t="str">
            <v>Merchant Unregulated</v>
          </cell>
        </row>
        <row r="6294">
          <cell r="D6294" t="str">
            <v>Novus Windpower, LLC</v>
          </cell>
          <cell r="E6294" t="str">
            <v>Wind</v>
          </cell>
          <cell r="G6294" t="str">
            <v>NA</v>
          </cell>
          <cell r="H6294" t="str">
            <v>Merchant Unregulated</v>
          </cell>
        </row>
        <row r="6295">
          <cell r="D6295" t="str">
            <v>Avista Corporation</v>
          </cell>
          <cell r="E6295" t="str">
            <v>Water</v>
          </cell>
          <cell r="G6295">
            <v>1822999</v>
          </cell>
          <cell r="H6295" t="str">
            <v>Regulated</v>
          </cell>
        </row>
        <row r="6296">
          <cell r="D6296" t="str">
            <v>National Renewable Energy Laboratory</v>
          </cell>
          <cell r="E6296" t="str">
            <v>Wind</v>
          </cell>
          <cell r="G6296" t="str">
            <v>NA</v>
          </cell>
          <cell r="H6296" t="str">
            <v>Merchant Unregulated</v>
          </cell>
        </row>
        <row r="6297">
          <cell r="D6297" t="str">
            <v>NRG Energy, Inc.</v>
          </cell>
          <cell r="E6297" t="str">
            <v>Gas</v>
          </cell>
          <cell r="G6297" t="str">
            <v>NA</v>
          </cell>
          <cell r="H6297" t="str">
            <v>Merchant Unregulated</v>
          </cell>
        </row>
        <row r="6298">
          <cell r="D6298" t="str">
            <v>NRG Energy, Inc.</v>
          </cell>
          <cell r="E6298" t="str">
            <v>Solar</v>
          </cell>
          <cell r="G6298" t="str">
            <v>NA</v>
          </cell>
          <cell r="H6298" t="str">
            <v>Merchant Unregulated</v>
          </cell>
        </row>
        <row r="6299">
          <cell r="D6299" t="str">
            <v>NRG Yield, Inc.</v>
          </cell>
          <cell r="E6299" t="str">
            <v>Solar</v>
          </cell>
          <cell r="G6299" t="str">
            <v>NA</v>
          </cell>
          <cell r="H6299" t="str">
            <v>Merchant Unregulated</v>
          </cell>
        </row>
        <row r="6300">
          <cell r="D6300" t="str">
            <v>Total Petrochemicals USA, Inc.</v>
          </cell>
          <cell r="E6300" t="str">
            <v>Gas</v>
          </cell>
          <cell r="G6300" t="str">
            <v>NA</v>
          </cell>
          <cell r="H6300" t="str">
            <v>Merchant Unregulated</v>
          </cell>
        </row>
        <row r="6301">
          <cell r="D6301" t="str">
            <v>BASF SE</v>
          </cell>
          <cell r="E6301" t="str">
            <v>Gas</v>
          </cell>
          <cell r="G6301" t="str">
            <v>NA</v>
          </cell>
          <cell r="H6301" t="str">
            <v>Merchant Unregulated</v>
          </cell>
        </row>
        <row r="6302">
          <cell r="D6302" t="str">
            <v>North Slope Borough Power and Light</v>
          </cell>
          <cell r="E6302" t="str">
            <v>Oil</v>
          </cell>
          <cell r="G6302" t="str">
            <v>NA</v>
          </cell>
          <cell r="H6302" t="str">
            <v>Regulated</v>
          </cell>
        </row>
        <row r="6303">
          <cell r="D6303" t="str">
            <v>Tri-State Generation &amp; Transmission Association, Inc.</v>
          </cell>
          <cell r="E6303" t="str">
            <v>Coal</v>
          </cell>
          <cell r="G6303">
            <v>571863</v>
          </cell>
          <cell r="H6303" t="str">
            <v>Merchant Unregulated</v>
          </cell>
        </row>
        <row r="6304">
          <cell r="D6304" t="str">
            <v>Riverstone Holdings LLC</v>
          </cell>
          <cell r="E6304" t="str">
            <v>Gas</v>
          </cell>
          <cell r="G6304">
            <v>2498474</v>
          </cell>
          <cell r="H6304" t="str">
            <v>Merchant Unregulated</v>
          </cell>
        </row>
        <row r="6305">
          <cell r="D6305" t="str">
            <v>Alaska Village Electric Cooperative, Inc.</v>
          </cell>
          <cell r="E6305" t="str">
            <v>Oil</v>
          </cell>
          <cell r="G6305" t="str">
            <v>NA</v>
          </cell>
          <cell r="H6305" t="str">
            <v>Merchant Unregulated</v>
          </cell>
        </row>
        <row r="6306">
          <cell r="D6306" t="str">
            <v>United States Government</v>
          </cell>
          <cell r="E6306" t="str">
            <v>Oil</v>
          </cell>
          <cell r="G6306" t="str">
            <v>NA</v>
          </cell>
          <cell r="H6306" t="str">
            <v>Merchant Unregulated</v>
          </cell>
        </row>
        <row r="6307">
          <cell r="D6307" t="str">
            <v>AES Corporation</v>
          </cell>
          <cell r="E6307" t="str">
            <v>Coal</v>
          </cell>
          <cell r="G6307">
            <v>45392</v>
          </cell>
          <cell r="H6307" t="str">
            <v>Regulated</v>
          </cell>
        </row>
        <row r="6308">
          <cell r="D6308" t="str">
            <v>AES Corporation</v>
          </cell>
          <cell r="E6308" t="str">
            <v>Gas</v>
          </cell>
          <cell r="G6308">
            <v>119</v>
          </cell>
          <cell r="H6308" t="str">
            <v>Regulated</v>
          </cell>
        </row>
        <row r="6309">
          <cell r="D6309" t="str">
            <v>CPS Energy</v>
          </cell>
          <cell r="E6309" t="str">
            <v>Gas</v>
          </cell>
          <cell r="G6309">
            <v>660065</v>
          </cell>
          <cell r="H6309" t="str">
            <v>Regulated</v>
          </cell>
        </row>
        <row r="6310">
          <cell r="D6310" t="str">
            <v>United States Government</v>
          </cell>
          <cell r="E6310" t="str">
            <v>Water</v>
          </cell>
          <cell r="G6310">
            <v>2902497</v>
          </cell>
          <cell r="H6310" t="str">
            <v>Merchant Unregulated</v>
          </cell>
        </row>
        <row r="6311">
          <cell r="D6311" t="str">
            <v>NRG Energy, Inc.</v>
          </cell>
          <cell r="E6311" t="str">
            <v>Oil</v>
          </cell>
          <cell r="G6311" t="str">
            <v>NA</v>
          </cell>
          <cell r="H6311" t="str">
            <v>Merchant Unregulated</v>
          </cell>
        </row>
        <row r="6312">
          <cell r="D6312" t="str">
            <v>American Wind Capital Company</v>
          </cell>
          <cell r="E6312" t="str">
            <v>Wind</v>
          </cell>
          <cell r="G6312" t="str">
            <v>NA</v>
          </cell>
          <cell r="H6312" t="str">
            <v>Merchant Unregulated</v>
          </cell>
        </row>
        <row r="6313">
          <cell r="D6313" t="str">
            <v>Allco Finance Group Limited</v>
          </cell>
          <cell r="E6313" t="str">
            <v>Wind</v>
          </cell>
          <cell r="G6313" t="str">
            <v>NA</v>
          </cell>
          <cell r="H6313" t="str">
            <v>Merchant Unregulated</v>
          </cell>
        </row>
        <row r="6314">
          <cell r="D6314" t="str">
            <v>ArcLight Capital Holdings, LLC</v>
          </cell>
          <cell r="E6314" t="str">
            <v>Wind</v>
          </cell>
          <cell r="G6314">
            <v>27169</v>
          </cell>
          <cell r="H6314" t="str">
            <v>Merchant Unregulated</v>
          </cell>
        </row>
        <row r="6315">
          <cell r="D6315" t="str">
            <v>Global Infrastructure Management, LLC</v>
          </cell>
          <cell r="E6315" t="str">
            <v>Wind</v>
          </cell>
          <cell r="G6315">
            <v>16651</v>
          </cell>
          <cell r="H6315" t="str">
            <v>Merchant Unregulated</v>
          </cell>
        </row>
        <row r="6316">
          <cell r="D6316" t="str">
            <v>Sojitz Corporation</v>
          </cell>
          <cell r="E6316" t="str">
            <v>Wind</v>
          </cell>
          <cell r="G6316">
            <v>3987</v>
          </cell>
          <cell r="H6316" t="str">
            <v>Merchant Unregulated</v>
          </cell>
        </row>
        <row r="6317">
          <cell r="D6317" t="str">
            <v>Marubeni Corporation</v>
          </cell>
          <cell r="E6317" t="str">
            <v>Wind</v>
          </cell>
          <cell r="G6317">
            <v>17646</v>
          </cell>
          <cell r="H6317" t="str">
            <v>Merchant Unregulated</v>
          </cell>
        </row>
        <row r="6318">
          <cell r="D6318" t="str">
            <v>PG&amp;E Corporation</v>
          </cell>
          <cell r="E6318" t="str">
            <v>Water</v>
          </cell>
          <cell r="G6318">
            <v>2925</v>
          </cell>
          <cell r="H6318" t="str">
            <v>Regulated</v>
          </cell>
        </row>
        <row r="6319">
          <cell r="D6319" t="str">
            <v>Minnesota Municipal Power Agency</v>
          </cell>
          <cell r="E6319" t="str">
            <v>Wind</v>
          </cell>
          <cell r="G6319">
            <v>124028</v>
          </cell>
          <cell r="H6319" t="str">
            <v>Regulated</v>
          </cell>
        </row>
        <row r="6320">
          <cell r="D6320" t="str">
            <v>Portland General Electric Company</v>
          </cell>
          <cell r="E6320" t="str">
            <v>Water</v>
          </cell>
          <cell r="G6320">
            <v>275313</v>
          </cell>
          <cell r="H6320" t="str">
            <v>Regulated</v>
          </cell>
        </row>
        <row r="6321">
          <cell r="D6321" t="str">
            <v>Oak Grove Power Producer, LLC</v>
          </cell>
          <cell r="E6321" t="str">
            <v>Biomass</v>
          </cell>
          <cell r="G6321" t="str">
            <v>NA</v>
          </cell>
          <cell r="H6321" t="str">
            <v>Merchant Unregulated</v>
          </cell>
        </row>
        <row r="6322">
          <cell r="D6322" t="str">
            <v>Texas Energy Future Holdings LP</v>
          </cell>
          <cell r="E6322" t="str">
            <v>Coal</v>
          </cell>
          <cell r="G6322">
            <v>11153998</v>
          </cell>
          <cell r="H6322" t="str">
            <v>Merchant Unregulated</v>
          </cell>
        </row>
        <row r="6323">
          <cell r="D6323" t="str">
            <v>Brookfield Renewable Energy Partners L.P.</v>
          </cell>
          <cell r="E6323" t="str">
            <v>Water</v>
          </cell>
          <cell r="G6323" t="str">
            <v>NA</v>
          </cell>
          <cell r="H6323" t="str">
            <v>Merchant Unregulated</v>
          </cell>
        </row>
        <row r="6324">
          <cell r="D6324" t="str">
            <v>Brookfield Asset Management Inc.</v>
          </cell>
          <cell r="E6324" t="str">
            <v>Water</v>
          </cell>
          <cell r="G6324" t="str">
            <v>NA</v>
          </cell>
          <cell r="H6324" t="str">
            <v>Merchant Unregulated</v>
          </cell>
        </row>
        <row r="6325">
          <cell r="D6325" t="str">
            <v>Chevron Corporation</v>
          </cell>
          <cell r="E6325" t="str">
            <v>Gas</v>
          </cell>
          <cell r="G6325" t="str">
            <v>NA</v>
          </cell>
          <cell r="H6325" t="str">
            <v>Merchant Unregulated</v>
          </cell>
        </row>
        <row r="6326">
          <cell r="D6326" t="str">
            <v>Wabash Valley Power Association, Inc.</v>
          </cell>
          <cell r="E6326" t="str">
            <v>Biomass</v>
          </cell>
          <cell r="G6326">
            <v>22647</v>
          </cell>
          <cell r="H6326" t="str">
            <v>Merchant Unregulated</v>
          </cell>
        </row>
        <row r="6327">
          <cell r="D6327" t="str">
            <v>SunEdison, Inc.</v>
          </cell>
          <cell r="E6327" t="str">
            <v>Solar</v>
          </cell>
          <cell r="G6327" t="str">
            <v>NA</v>
          </cell>
          <cell r="H6327" t="str">
            <v>Merchant Unregulated</v>
          </cell>
        </row>
        <row r="6328">
          <cell r="D6328" t="str">
            <v>NiSource Inc.</v>
          </cell>
          <cell r="E6328" t="str">
            <v>Water</v>
          </cell>
          <cell r="G6328">
            <v>0</v>
          </cell>
          <cell r="H6328" t="str">
            <v>Regulated</v>
          </cell>
        </row>
        <row r="6329">
          <cell r="D6329" t="str">
            <v>Massachusetts Water Resources Authority</v>
          </cell>
          <cell r="E6329" t="str">
            <v>Water</v>
          </cell>
          <cell r="G6329" t="str">
            <v>NA</v>
          </cell>
          <cell r="H6329" t="str">
            <v>Merchant Unregulated</v>
          </cell>
        </row>
        <row r="6330">
          <cell r="D6330" t="str">
            <v>University of Iowa</v>
          </cell>
          <cell r="E6330" t="str">
            <v>Biomass</v>
          </cell>
          <cell r="G6330" t="str">
            <v>NA</v>
          </cell>
          <cell r="H6330" t="str">
            <v>Merchant Unregulated</v>
          </cell>
        </row>
        <row r="6331">
          <cell r="D6331" t="str">
            <v>Dynegy Inc.</v>
          </cell>
          <cell r="E6331" t="str">
            <v>Oil</v>
          </cell>
          <cell r="G6331">
            <v>11966</v>
          </cell>
          <cell r="H6331" t="str">
            <v>Merchant Unregulated</v>
          </cell>
        </row>
        <row r="6332">
          <cell r="D6332" t="str">
            <v>Concord Hydro Associates</v>
          </cell>
          <cell r="E6332" t="str">
            <v>Water</v>
          </cell>
          <cell r="G6332" t="str">
            <v>NA</v>
          </cell>
          <cell r="H6332" t="str">
            <v>Merchant Unregulated</v>
          </cell>
        </row>
        <row r="6333">
          <cell r="D6333" t="str">
            <v>MMA RV Solar Fund II, LLC</v>
          </cell>
          <cell r="E6333" t="str">
            <v>Solar</v>
          </cell>
          <cell r="G6333" t="str">
            <v>NA</v>
          </cell>
          <cell r="H6333" t="str">
            <v>Merchant Unregulated</v>
          </cell>
        </row>
        <row r="6334">
          <cell r="D6334" t="str">
            <v>United States Postal Service</v>
          </cell>
          <cell r="E6334" t="str">
            <v>Solar</v>
          </cell>
          <cell r="G6334" t="str">
            <v>NA</v>
          </cell>
          <cell r="H6334" t="str">
            <v>Merchant Unregulated</v>
          </cell>
        </row>
        <row r="6335">
          <cell r="D6335" t="str">
            <v>Oakley City of</v>
          </cell>
          <cell r="E6335" t="str">
            <v>Gas</v>
          </cell>
          <cell r="G6335" t="str">
            <v>NA</v>
          </cell>
          <cell r="H6335" t="str">
            <v>Regulated</v>
          </cell>
        </row>
        <row r="6336">
          <cell r="D6336" t="str">
            <v>Hayworth-Fabian, LLC</v>
          </cell>
          <cell r="E6336" t="str">
            <v>Solar</v>
          </cell>
          <cell r="G6336" t="str">
            <v>NA</v>
          </cell>
          <cell r="H6336" t="str">
            <v>Regulated</v>
          </cell>
        </row>
        <row r="6337">
          <cell r="D6337" t="str">
            <v>Northeast Maryland Waste Disposal Authority</v>
          </cell>
          <cell r="E6337" t="str">
            <v>Biomass</v>
          </cell>
          <cell r="G6337" t="str">
            <v>NA</v>
          </cell>
          <cell r="H6337" t="str">
            <v>Merchant Unregulated</v>
          </cell>
        </row>
        <row r="6338">
          <cell r="D6338" t="str">
            <v>Oakwood Hospital Med Center</v>
          </cell>
          <cell r="E6338" t="str">
            <v>Oil</v>
          </cell>
          <cell r="G6338" t="str">
            <v>NA</v>
          </cell>
          <cell r="H6338" t="str">
            <v>Merchant Unregulated</v>
          </cell>
        </row>
        <row r="6339">
          <cell r="D6339" t="str">
            <v>Tokyo Electric Power Company</v>
          </cell>
          <cell r="E6339" t="str">
            <v>Wind</v>
          </cell>
          <cell r="G6339">
            <v>3325</v>
          </cell>
          <cell r="H6339" t="str">
            <v>Merchant Unregulated</v>
          </cell>
        </row>
        <row r="6340">
          <cell r="D6340" t="str">
            <v>JPMorgan Chase &amp; Co.</v>
          </cell>
          <cell r="E6340" t="str">
            <v>Wind</v>
          </cell>
          <cell r="G6340">
            <v>8311</v>
          </cell>
          <cell r="H6340" t="str">
            <v>Merchant Unregulated</v>
          </cell>
        </row>
        <row r="6341">
          <cell r="D6341" t="str">
            <v>Northwestern Mutual Life Insurance Company</v>
          </cell>
          <cell r="E6341" t="str">
            <v>Wind</v>
          </cell>
          <cell r="G6341">
            <v>8311</v>
          </cell>
          <cell r="H6341" t="str">
            <v>Merchant Unregulated</v>
          </cell>
        </row>
        <row r="6342">
          <cell r="D6342" t="str">
            <v>Toyota Tsusho Corporation</v>
          </cell>
          <cell r="E6342" t="str">
            <v>Wind</v>
          </cell>
          <cell r="G6342">
            <v>4985</v>
          </cell>
          <cell r="H6342" t="str">
            <v>Merchant Unregulated</v>
          </cell>
        </row>
        <row r="6343">
          <cell r="D6343" t="str">
            <v>EDF Group</v>
          </cell>
          <cell r="E6343" t="str">
            <v>Wind</v>
          </cell>
          <cell r="G6343">
            <v>8311</v>
          </cell>
          <cell r="H6343" t="str">
            <v>Merchant Unregulated</v>
          </cell>
        </row>
        <row r="6344">
          <cell r="D6344" t="str">
            <v>Spear Point Energy, LLC</v>
          </cell>
          <cell r="E6344" t="str">
            <v>Solar</v>
          </cell>
          <cell r="G6344" t="str">
            <v>NA</v>
          </cell>
          <cell r="H6344" t="str">
            <v>Merchant Unregulated</v>
          </cell>
        </row>
        <row r="6345">
          <cell r="D6345" t="str">
            <v>Oberlin City of KS</v>
          </cell>
          <cell r="E6345" t="str">
            <v>Gas</v>
          </cell>
          <cell r="G6345" t="str">
            <v>NA</v>
          </cell>
          <cell r="H6345" t="str">
            <v>Regulated</v>
          </cell>
        </row>
        <row r="6346">
          <cell r="D6346" t="str">
            <v>Oberlin City of OH</v>
          </cell>
          <cell r="E6346" t="str">
            <v>Gas</v>
          </cell>
          <cell r="G6346" t="str">
            <v>NA</v>
          </cell>
          <cell r="H6346" t="str">
            <v>Regulated</v>
          </cell>
        </row>
        <row r="6347">
          <cell r="D6347" t="str">
            <v>Los Angeles Department of Water and Power</v>
          </cell>
          <cell r="E6347" t="str">
            <v>Solar</v>
          </cell>
          <cell r="G6347" t="str">
            <v>NA</v>
          </cell>
          <cell r="H6347" t="str">
            <v>Regulated</v>
          </cell>
        </row>
        <row r="6348">
          <cell r="D6348" t="str">
            <v>Norwich City of</v>
          </cell>
          <cell r="E6348" t="str">
            <v>Water</v>
          </cell>
          <cell r="G6348" t="str">
            <v>NA</v>
          </cell>
          <cell r="H6348" t="str">
            <v>Regulated</v>
          </cell>
        </row>
        <row r="6349">
          <cell r="D6349" t="str">
            <v>Starwood Headquarters, LLC</v>
          </cell>
          <cell r="E6349" t="str">
            <v>Solar</v>
          </cell>
          <cell r="G6349" t="str">
            <v>NA</v>
          </cell>
          <cell r="H6349" t="str">
            <v>Merchant Unregulated</v>
          </cell>
        </row>
        <row r="6350">
          <cell r="D6350" t="str">
            <v>Enpower Corp.</v>
          </cell>
          <cell r="E6350" t="str">
            <v>Biomass</v>
          </cell>
          <cell r="G6350" t="str">
            <v>NA</v>
          </cell>
          <cell r="H6350" t="str">
            <v>Merchant Unregulated</v>
          </cell>
        </row>
        <row r="6351">
          <cell r="D6351" t="str">
            <v>EIF Management, LLC</v>
          </cell>
          <cell r="E6351" t="str">
            <v>Biomass</v>
          </cell>
          <cell r="G6351" t="str">
            <v>NA</v>
          </cell>
          <cell r="H6351" t="str">
            <v>Merchant Unregulated</v>
          </cell>
        </row>
        <row r="6352">
          <cell r="D6352" t="str">
            <v>Industry Funds Management Ltd.</v>
          </cell>
          <cell r="E6352" t="str">
            <v>Gas</v>
          </cell>
          <cell r="G6352">
            <v>285045</v>
          </cell>
          <cell r="H6352" t="str">
            <v>Merchant Unregulated</v>
          </cell>
        </row>
        <row r="6353">
          <cell r="D6353" t="str">
            <v>TransCanada Corporation</v>
          </cell>
          <cell r="E6353" t="str">
            <v>Gas</v>
          </cell>
          <cell r="G6353">
            <v>868611</v>
          </cell>
          <cell r="H6353" t="str">
            <v>Merchant Unregulated</v>
          </cell>
        </row>
        <row r="6354">
          <cell r="D6354" t="str">
            <v>TransCanada Corporation</v>
          </cell>
          <cell r="E6354" t="str">
            <v>Gas</v>
          </cell>
          <cell r="G6354">
            <v>682491</v>
          </cell>
          <cell r="H6354" t="str">
            <v>Merchant Unregulated</v>
          </cell>
        </row>
        <row r="6355">
          <cell r="D6355" t="str">
            <v>Silver Point Capital, L.P.</v>
          </cell>
          <cell r="E6355" t="str">
            <v>Biomass</v>
          </cell>
          <cell r="G6355" t="str">
            <v>NA</v>
          </cell>
          <cell r="H6355" t="str">
            <v>Merchant Unregulated</v>
          </cell>
        </row>
        <row r="6356">
          <cell r="D6356" t="str">
            <v>SunEdison, Inc.</v>
          </cell>
          <cell r="E6356" t="str">
            <v>Solar</v>
          </cell>
          <cell r="G6356" t="str">
            <v>NA</v>
          </cell>
          <cell r="H6356" t="str">
            <v>Merchant Unregulated</v>
          </cell>
        </row>
        <row r="6357">
          <cell r="D6357" t="str">
            <v>Tennessee Valley Authority</v>
          </cell>
          <cell r="E6357" t="str">
            <v>Water</v>
          </cell>
          <cell r="G6357" t="str">
            <v>NA</v>
          </cell>
          <cell r="H6357" t="str">
            <v>Merchant Unregulated</v>
          </cell>
        </row>
        <row r="6358">
          <cell r="D6358" t="str">
            <v>Tennessee Valley Authority</v>
          </cell>
          <cell r="E6358" t="str">
            <v>Water</v>
          </cell>
          <cell r="G6358" t="str">
            <v>NA</v>
          </cell>
          <cell r="H6358" t="str">
            <v>Merchant Unregulated</v>
          </cell>
        </row>
        <row r="6359">
          <cell r="D6359" t="str">
            <v>Tennessee Valley Authority</v>
          </cell>
          <cell r="E6359" t="str">
            <v>Water</v>
          </cell>
          <cell r="G6359" t="str">
            <v>NA</v>
          </cell>
          <cell r="H6359" t="str">
            <v>Merchant Unregulated</v>
          </cell>
        </row>
        <row r="6360">
          <cell r="D6360" t="str">
            <v>Duke Energy Corporation</v>
          </cell>
          <cell r="E6360" t="str">
            <v>Nuclear</v>
          </cell>
          <cell r="G6360">
            <v>20647480</v>
          </cell>
          <cell r="H6360" t="str">
            <v>Regulated</v>
          </cell>
        </row>
        <row r="6361">
          <cell r="D6361" t="str">
            <v>Hudson Clean Energy Partners LP</v>
          </cell>
          <cell r="E6361" t="str">
            <v>Water</v>
          </cell>
          <cell r="G6361" t="str">
            <v>NA</v>
          </cell>
          <cell r="H6361" t="str">
            <v>Merchant Unregulated</v>
          </cell>
        </row>
        <row r="6362">
          <cell r="D6362" t="str">
            <v>Pinnacle West Capital Corporation</v>
          </cell>
          <cell r="E6362" t="str">
            <v>Gas</v>
          </cell>
          <cell r="G6362">
            <v>70270</v>
          </cell>
          <cell r="H6362" t="str">
            <v>Regulated</v>
          </cell>
        </row>
        <row r="6363">
          <cell r="D6363" t="str">
            <v>Pinnacle West Capital Corporation</v>
          </cell>
          <cell r="E6363" t="str">
            <v>Gas</v>
          </cell>
          <cell r="G6363">
            <v>4113</v>
          </cell>
          <cell r="H6363" t="str">
            <v>Regulated</v>
          </cell>
        </row>
        <row r="6364">
          <cell r="D6364" t="str">
            <v>Riverstone Holdings LLC</v>
          </cell>
          <cell r="E6364" t="str">
            <v>Wind</v>
          </cell>
          <cell r="G6364">
            <v>15016</v>
          </cell>
          <cell r="H6364" t="str">
            <v>Merchant Unregulated</v>
          </cell>
        </row>
        <row r="6365">
          <cell r="D6365" t="str">
            <v>Pattern Energy Group LP</v>
          </cell>
          <cell r="E6365" t="str">
            <v>Wind</v>
          </cell>
          <cell r="G6365">
            <v>152</v>
          </cell>
          <cell r="H6365" t="str">
            <v>Merchant Unregulated</v>
          </cell>
        </row>
        <row r="6366">
          <cell r="D6366" t="str">
            <v>Duke Energy Corporation</v>
          </cell>
          <cell r="E6366" t="str">
            <v>Wind</v>
          </cell>
          <cell r="G6366">
            <v>163839</v>
          </cell>
          <cell r="H6366" t="str">
            <v>Merchant Unregulated</v>
          </cell>
        </row>
        <row r="6367">
          <cell r="D6367" t="str">
            <v>North Carolina Electric Membership Corporation</v>
          </cell>
          <cell r="E6367" t="str">
            <v>Oil</v>
          </cell>
          <cell r="G6367" t="str">
            <v>NA</v>
          </cell>
          <cell r="H6367" t="str">
            <v>Merchant Unregulated</v>
          </cell>
        </row>
        <row r="6368">
          <cell r="D6368" t="str">
            <v>Odessa City of</v>
          </cell>
          <cell r="E6368" t="str">
            <v>Oil</v>
          </cell>
          <cell r="G6368" t="str">
            <v>NA</v>
          </cell>
          <cell r="H6368" t="str">
            <v>Regulated</v>
          </cell>
        </row>
        <row r="6369">
          <cell r="D6369" t="str">
            <v>Energy Capital Partners LLC</v>
          </cell>
          <cell r="E6369" t="str">
            <v>Gas</v>
          </cell>
          <cell r="G6369">
            <v>3562666</v>
          </cell>
          <cell r="H6369" t="str">
            <v>Merchant Unregulated</v>
          </cell>
        </row>
        <row r="6370">
          <cell r="D6370" t="str">
            <v>Odin Holding Company, LLC</v>
          </cell>
          <cell r="E6370" t="str">
            <v>Wind</v>
          </cell>
          <cell r="G6370" t="str">
            <v>NA</v>
          </cell>
          <cell r="H6370" t="str">
            <v>Merchant Unregulated</v>
          </cell>
        </row>
        <row r="6371">
          <cell r="D6371" t="str">
            <v>Edison International</v>
          </cell>
          <cell r="E6371" t="str">
            <v>Wind</v>
          </cell>
          <cell r="G6371" t="str">
            <v>NA</v>
          </cell>
          <cell r="H6371" t="str">
            <v>Merchant Unregulated</v>
          </cell>
        </row>
        <row r="6372">
          <cell r="D6372" t="str">
            <v>Offshore Systems Inc</v>
          </cell>
          <cell r="E6372" t="str">
            <v>Oil</v>
          </cell>
          <cell r="G6372" t="str">
            <v>NA</v>
          </cell>
          <cell r="H6372" t="str">
            <v>Merchant Unregulated</v>
          </cell>
        </row>
        <row r="6373">
          <cell r="D6373" t="str">
            <v>Ogden City of</v>
          </cell>
          <cell r="E6373" t="str">
            <v>Oil</v>
          </cell>
          <cell r="G6373" t="str">
            <v>NA</v>
          </cell>
          <cell r="H6373" t="str">
            <v>Regulated</v>
          </cell>
        </row>
        <row r="6374">
          <cell r="D6374" t="str">
            <v>Emera Incorporated</v>
          </cell>
          <cell r="E6374" t="str">
            <v>Water</v>
          </cell>
          <cell r="G6374" t="str">
            <v>NA</v>
          </cell>
          <cell r="H6374" t="str">
            <v>Merchant Unregulated</v>
          </cell>
        </row>
        <row r="6375">
          <cell r="D6375" t="str">
            <v>Algonquin Power &amp; Utilities Corp.</v>
          </cell>
          <cell r="E6375" t="str">
            <v>Water</v>
          </cell>
          <cell r="G6375" t="str">
            <v>NA</v>
          </cell>
          <cell r="H6375" t="str">
            <v>Merchant Unregulated</v>
          </cell>
        </row>
        <row r="6376">
          <cell r="D6376" t="str">
            <v>PPL Corporation</v>
          </cell>
          <cell r="E6376" t="str">
            <v>Water</v>
          </cell>
          <cell r="G6376">
            <v>211338</v>
          </cell>
          <cell r="H6376" t="str">
            <v>Regulated</v>
          </cell>
        </row>
        <row r="6377">
          <cell r="D6377" t="str">
            <v>Enpower Corp.</v>
          </cell>
          <cell r="E6377" t="str">
            <v>Gas</v>
          </cell>
          <cell r="G6377" t="str">
            <v>NA</v>
          </cell>
          <cell r="H6377" t="str">
            <v>Merchant Unregulated</v>
          </cell>
        </row>
        <row r="6378">
          <cell r="D6378" t="str">
            <v>Okeelanta Power LP</v>
          </cell>
          <cell r="E6378" t="str">
            <v>Biomass</v>
          </cell>
          <cell r="G6378">
            <v>243978</v>
          </cell>
          <cell r="H6378" t="str">
            <v>Merchant Unregulated</v>
          </cell>
        </row>
        <row r="6379">
          <cell r="D6379" t="str">
            <v>NextEra Energy, Inc.</v>
          </cell>
          <cell r="E6379" t="str">
            <v>Wind</v>
          </cell>
          <cell r="G6379">
            <v>257105</v>
          </cell>
          <cell r="H6379" t="str">
            <v>Merchant Unregulated</v>
          </cell>
        </row>
        <row r="6380">
          <cell r="D6380" t="str">
            <v>Oklahoma State University</v>
          </cell>
          <cell r="E6380" t="str">
            <v>Gas</v>
          </cell>
          <cell r="G6380" t="str">
            <v>NA</v>
          </cell>
          <cell r="H6380" t="str">
            <v>Merchant Unregulated</v>
          </cell>
        </row>
        <row r="6381">
          <cell r="D6381" t="str">
            <v>Brownsville Public Utilities Board</v>
          </cell>
          <cell r="E6381" t="str">
            <v>Coal</v>
          </cell>
          <cell r="G6381">
            <v>560389</v>
          </cell>
          <cell r="H6381" t="str">
            <v>Regulated</v>
          </cell>
        </row>
        <row r="6382">
          <cell r="D6382" t="str">
            <v>American Electric Power Company, Inc.</v>
          </cell>
          <cell r="E6382" t="str">
            <v>Coal</v>
          </cell>
          <cell r="G6382">
            <v>1705494</v>
          </cell>
          <cell r="H6382" t="str">
            <v>Regulated</v>
          </cell>
        </row>
        <row r="6383">
          <cell r="D6383" t="str">
            <v>American Electric Power Company, Inc.</v>
          </cell>
          <cell r="E6383" t="str">
            <v>Coal</v>
          </cell>
          <cell r="G6383">
            <v>487105</v>
          </cell>
          <cell r="H6383" t="str">
            <v>Regulated</v>
          </cell>
        </row>
        <row r="6384">
          <cell r="D6384" t="str">
            <v>Oklahoma Municipal Power Authority</v>
          </cell>
          <cell r="E6384" t="str">
            <v>Coal</v>
          </cell>
          <cell r="G6384">
            <v>365486</v>
          </cell>
          <cell r="H6384" t="str">
            <v>Regulated</v>
          </cell>
        </row>
        <row r="6385">
          <cell r="D6385" t="str">
            <v>Kaukauna City of</v>
          </cell>
          <cell r="E6385" t="str">
            <v>Water</v>
          </cell>
          <cell r="G6385" t="str">
            <v>NA</v>
          </cell>
          <cell r="H6385" t="str">
            <v>Regulated</v>
          </cell>
        </row>
        <row r="6386">
          <cell r="D6386" t="str">
            <v>SunEdison, Inc.</v>
          </cell>
          <cell r="E6386" t="str">
            <v>Solar</v>
          </cell>
          <cell r="G6386" t="str">
            <v>NA</v>
          </cell>
          <cell r="H6386" t="str">
            <v>Merchant Unregulated</v>
          </cell>
        </row>
        <row r="6387">
          <cell r="D6387" t="str">
            <v>NorthWestern Corporation</v>
          </cell>
          <cell r="E6387" t="str">
            <v>Oil</v>
          </cell>
          <cell r="G6387">
            <v>279</v>
          </cell>
          <cell r="H6387" t="str">
            <v>Regulated</v>
          </cell>
        </row>
        <row r="6388">
          <cell r="D6388" t="str">
            <v>Kruger, Inc.</v>
          </cell>
          <cell r="E6388" t="str">
            <v>Water</v>
          </cell>
          <cell r="G6388" t="str">
            <v>NA</v>
          </cell>
          <cell r="H6388" t="str">
            <v>Merchant Unregulated</v>
          </cell>
        </row>
        <row r="6389">
          <cell r="D6389" t="str">
            <v>Alaska Village Electric Cooperative, Inc.</v>
          </cell>
          <cell r="E6389" t="str">
            <v>Oil</v>
          </cell>
          <cell r="G6389" t="str">
            <v>NA</v>
          </cell>
          <cell r="H6389" t="str">
            <v>Merchant Unregulated</v>
          </cell>
        </row>
        <row r="6390">
          <cell r="D6390" t="str">
            <v>United States Government</v>
          </cell>
          <cell r="E6390" t="str">
            <v>Water</v>
          </cell>
          <cell r="G6390" t="str">
            <v>NA</v>
          </cell>
          <cell r="H6390" t="str">
            <v>Merchant Unregulated</v>
          </cell>
        </row>
        <row r="6391">
          <cell r="D6391" t="str">
            <v>Patriarch Partners, LLC</v>
          </cell>
          <cell r="E6391" t="str">
            <v>Gas</v>
          </cell>
          <cell r="G6391" t="str">
            <v>NA</v>
          </cell>
          <cell r="H6391" t="str">
            <v>Merchant Unregulated</v>
          </cell>
        </row>
        <row r="6392">
          <cell r="D6392" t="str">
            <v>Patriarch Partners, LLC</v>
          </cell>
          <cell r="E6392" t="str">
            <v>Biomass</v>
          </cell>
          <cell r="G6392" t="str">
            <v>NA</v>
          </cell>
          <cell r="H6392" t="str">
            <v>Merchant Unregulated</v>
          </cell>
        </row>
        <row r="6393">
          <cell r="D6393" t="str">
            <v>PARPÚBLICA - Participações Públicas (SGPS), S.A.</v>
          </cell>
          <cell r="E6393" t="str">
            <v>Wind</v>
          </cell>
          <cell r="G6393">
            <v>344</v>
          </cell>
          <cell r="H6393" t="str">
            <v>Merchant Unregulated</v>
          </cell>
        </row>
        <row r="6394">
          <cell r="D6394" t="str">
            <v>HidroCantábrico Energia S.A.</v>
          </cell>
          <cell r="E6394" t="str">
            <v>Wind</v>
          </cell>
          <cell r="G6394">
            <v>57</v>
          </cell>
          <cell r="H6394" t="str">
            <v>Merchant Unregulated</v>
          </cell>
        </row>
        <row r="6395">
          <cell r="D6395" t="str">
            <v>China Three Gorges Corporation</v>
          </cell>
          <cell r="E6395" t="str">
            <v>Wind</v>
          </cell>
          <cell r="G6395">
            <v>1991</v>
          </cell>
          <cell r="H6395" t="str">
            <v>Merchant Unregulated</v>
          </cell>
        </row>
        <row r="6396">
          <cell r="D6396" t="str">
            <v>EDP - Energias de Portugal SA</v>
          </cell>
          <cell r="E6396" t="str">
            <v>Wind</v>
          </cell>
          <cell r="G6396">
            <v>6986</v>
          </cell>
          <cell r="H6396" t="str">
            <v>Merchant Unregulated</v>
          </cell>
        </row>
        <row r="6397">
          <cell r="D6397" t="str">
            <v>OMERS Administration Corporation</v>
          </cell>
          <cell r="E6397" t="str">
            <v>Wind</v>
          </cell>
          <cell r="G6397">
            <v>11628</v>
          </cell>
          <cell r="H6397" t="str">
            <v>Merchant Unregulated</v>
          </cell>
        </row>
        <row r="6398">
          <cell r="D6398" t="str">
            <v>EDP Renováveis</v>
          </cell>
          <cell r="E6398" t="str">
            <v>Wind</v>
          </cell>
          <cell r="G6398">
            <v>2724</v>
          </cell>
          <cell r="H6398" t="str">
            <v>Merchant Unregulated</v>
          </cell>
        </row>
        <row r="6399">
          <cell r="D6399" t="str">
            <v>Southern Company</v>
          </cell>
          <cell r="E6399" t="str">
            <v>Oil</v>
          </cell>
          <cell r="G6399">
            <v>209803</v>
          </cell>
          <cell r="H6399" t="str">
            <v>Merchant Unregulated</v>
          </cell>
        </row>
        <row r="6400">
          <cell r="D6400" t="str">
            <v>Macquarie Group Limited</v>
          </cell>
          <cell r="E6400" t="str">
            <v>Biomass</v>
          </cell>
          <cell r="G6400" t="str">
            <v>NA</v>
          </cell>
          <cell r="H6400" t="str">
            <v>Merchant Unregulated</v>
          </cell>
        </row>
        <row r="6401">
          <cell r="D6401" t="str">
            <v>Macquarie Group Limited</v>
          </cell>
          <cell r="E6401" t="str">
            <v>Biomass</v>
          </cell>
          <cell r="G6401">
            <v>14319</v>
          </cell>
          <cell r="H6401" t="str">
            <v>Merchant Unregulated</v>
          </cell>
        </row>
        <row r="6402">
          <cell r="D6402" t="str">
            <v>Burbank City of</v>
          </cell>
          <cell r="E6402" t="str">
            <v>Gas</v>
          </cell>
          <cell r="G6402">
            <v>3783</v>
          </cell>
          <cell r="H6402" t="str">
            <v>Regulated</v>
          </cell>
        </row>
        <row r="6403">
          <cell r="D6403" t="str">
            <v>Los Angeles County</v>
          </cell>
          <cell r="E6403" t="str">
            <v>Gas</v>
          </cell>
          <cell r="G6403" t="str">
            <v>NA</v>
          </cell>
          <cell r="H6403" t="str">
            <v>Merchant Unregulated</v>
          </cell>
        </row>
        <row r="6404">
          <cell r="D6404" t="str">
            <v>DTE Energy Company</v>
          </cell>
          <cell r="E6404" t="str">
            <v>Oil</v>
          </cell>
          <cell r="G6404">
            <v>555</v>
          </cell>
          <cell r="H6404" t="str">
            <v>Regulated</v>
          </cell>
        </row>
        <row r="6405">
          <cell r="D6405" t="str">
            <v>Southern Company</v>
          </cell>
          <cell r="E6405" t="str">
            <v>Water</v>
          </cell>
          <cell r="G6405">
            <v>89343</v>
          </cell>
          <cell r="H6405" t="str">
            <v>Regulated</v>
          </cell>
        </row>
        <row r="6406">
          <cell r="D6406" t="str">
            <v>Borrego Solar Systems, Inc.</v>
          </cell>
          <cell r="E6406" t="str">
            <v>Solar</v>
          </cell>
          <cell r="G6406" t="str">
            <v>NA</v>
          </cell>
          <cell r="H6406" t="str">
            <v>Merchant Unregulated</v>
          </cell>
        </row>
        <row r="6407">
          <cell r="D6407" t="str">
            <v>NextEra Energy, Inc.</v>
          </cell>
          <cell r="E6407" t="str">
            <v>Wind</v>
          </cell>
          <cell r="G6407" t="str">
            <v>NA</v>
          </cell>
          <cell r="H6407" t="str">
            <v>Merchant Unregulated</v>
          </cell>
        </row>
        <row r="6408">
          <cell r="D6408" t="str">
            <v>NextEra Energy, Inc.</v>
          </cell>
          <cell r="E6408" t="str">
            <v>Wind</v>
          </cell>
          <cell r="G6408">
            <v>171502</v>
          </cell>
          <cell r="H6408" t="str">
            <v>Merchant Unregulated</v>
          </cell>
        </row>
        <row r="6409">
          <cell r="D6409" t="str">
            <v>Berkshire Hathaway Inc.</v>
          </cell>
          <cell r="E6409" t="str">
            <v>Water</v>
          </cell>
          <cell r="G6409">
            <v>17228</v>
          </cell>
          <cell r="H6409" t="str">
            <v>Regulated</v>
          </cell>
        </row>
        <row r="6410">
          <cell r="D6410" t="str">
            <v>MidAmerican Energy Holdings Company</v>
          </cell>
          <cell r="E6410" t="str">
            <v>Water</v>
          </cell>
          <cell r="G6410">
            <v>1957</v>
          </cell>
          <cell r="H6410" t="str">
            <v>Regulated</v>
          </cell>
        </row>
        <row r="6411">
          <cell r="D6411" t="str">
            <v>Olmsted County Public Works</v>
          </cell>
          <cell r="E6411" t="str">
            <v>Oil</v>
          </cell>
          <cell r="G6411" t="str">
            <v>NA</v>
          </cell>
          <cell r="H6411" t="str">
            <v>Merchant Unregulated</v>
          </cell>
        </row>
        <row r="6412">
          <cell r="D6412" t="str">
            <v>Olmsted County Public Works</v>
          </cell>
          <cell r="E6412" t="str">
            <v>Biomass</v>
          </cell>
          <cell r="G6412" t="str">
            <v>NA</v>
          </cell>
          <cell r="H6412" t="str">
            <v>Merchant Unregulated</v>
          </cell>
        </row>
        <row r="6413">
          <cell r="D6413" t="str">
            <v>Voith Hydro Holding GmbH &amp; Co</v>
          </cell>
          <cell r="E6413" t="str">
            <v>Water</v>
          </cell>
          <cell r="G6413" t="str">
            <v>NA</v>
          </cell>
          <cell r="H6413" t="str">
            <v>Merchant Unregulated</v>
          </cell>
        </row>
        <row r="6414">
          <cell r="D6414" t="str">
            <v>Olsen Wind Farm</v>
          </cell>
          <cell r="E6414" t="str">
            <v>Wind</v>
          </cell>
          <cell r="G6414" t="str">
            <v>NA</v>
          </cell>
          <cell r="H6414" t="str">
            <v>Merchant Unregulated</v>
          </cell>
        </row>
        <row r="6415">
          <cell r="D6415" t="str">
            <v>Waste Management, Inc.</v>
          </cell>
          <cell r="E6415" t="str">
            <v>Biomass</v>
          </cell>
          <cell r="G6415" t="str">
            <v>NA</v>
          </cell>
          <cell r="H6415" t="str">
            <v>Merchant Unregulated</v>
          </cell>
        </row>
        <row r="6416">
          <cell r="D6416" t="str">
            <v>Gundersen Lutheran Health System, Inc.</v>
          </cell>
          <cell r="E6416" t="str">
            <v>Biomass</v>
          </cell>
          <cell r="G6416" t="str">
            <v>NA</v>
          </cell>
          <cell r="H6416" t="str">
            <v>Merchant Unregulated</v>
          </cell>
        </row>
        <row r="6417">
          <cell r="D6417" t="str">
            <v>Durst Organization Inc.</v>
          </cell>
          <cell r="E6417" t="str">
            <v>Gas</v>
          </cell>
          <cell r="G6417" t="str">
            <v>NA</v>
          </cell>
          <cell r="H6417" t="str">
            <v>Merchant Unregulated</v>
          </cell>
        </row>
        <row r="6418">
          <cell r="D6418" t="str">
            <v>Bank of America Corporation</v>
          </cell>
          <cell r="E6418" t="str">
            <v>Gas</v>
          </cell>
          <cell r="G6418" t="str">
            <v>NA</v>
          </cell>
          <cell r="H6418" t="str">
            <v>Merchant Unregulated</v>
          </cell>
        </row>
        <row r="6419">
          <cell r="D6419" t="str">
            <v>Vornado Realty Trust</v>
          </cell>
          <cell r="E6419" t="str">
            <v>Gas</v>
          </cell>
          <cell r="G6419" t="str">
            <v>NA</v>
          </cell>
          <cell r="H6419" t="str">
            <v>Merchant Unregulated</v>
          </cell>
        </row>
        <row r="6420">
          <cell r="D6420" t="str">
            <v>Berkshire Hathaway Inc.</v>
          </cell>
          <cell r="E6420" t="str">
            <v>Water</v>
          </cell>
          <cell r="G6420">
            <v>29608</v>
          </cell>
          <cell r="H6420" t="str">
            <v>Regulated</v>
          </cell>
        </row>
        <row r="6421">
          <cell r="D6421" t="str">
            <v>MidAmerican Energy Holdings Company</v>
          </cell>
          <cell r="E6421" t="str">
            <v>Water</v>
          </cell>
          <cell r="G6421">
            <v>3363</v>
          </cell>
          <cell r="H6421" t="str">
            <v>Regulated</v>
          </cell>
        </row>
        <row r="6422">
          <cell r="D6422" t="str">
            <v>Oneida Herkimer Solid Waste Authority</v>
          </cell>
          <cell r="E6422" t="str">
            <v>Biomass</v>
          </cell>
          <cell r="G6422" t="str">
            <v>NA</v>
          </cell>
          <cell r="H6422" t="str">
            <v>Merchant Unregulated</v>
          </cell>
        </row>
        <row r="6423">
          <cell r="D6423" t="str">
            <v>United States Government</v>
          </cell>
          <cell r="E6423" t="str">
            <v>Water</v>
          </cell>
          <cell r="G6423">
            <v>49631</v>
          </cell>
          <cell r="H6423" t="str">
            <v>Merchant Unregulated</v>
          </cell>
        </row>
        <row r="6424">
          <cell r="D6424" t="str">
            <v>Calpine Corporation</v>
          </cell>
          <cell r="E6424" t="str">
            <v>Gas</v>
          </cell>
          <cell r="G6424">
            <v>3321932</v>
          </cell>
          <cell r="H6424" t="str">
            <v>Merchant Unregulated</v>
          </cell>
        </row>
        <row r="6425">
          <cell r="D6425" t="str">
            <v>Covanta Holding Corporation</v>
          </cell>
          <cell r="E6425" t="str">
            <v>Biomass</v>
          </cell>
          <cell r="G6425" t="str">
            <v>NA</v>
          </cell>
          <cell r="H6425" t="str">
            <v>Merchant Unregulated</v>
          </cell>
        </row>
        <row r="6426">
          <cell r="D6426" t="str">
            <v>Onondaga Energy Partners LP</v>
          </cell>
          <cell r="E6426" t="str">
            <v>Biomass</v>
          </cell>
          <cell r="G6426" t="str">
            <v>NA</v>
          </cell>
          <cell r="H6426" t="str">
            <v>Merchant Unregulated</v>
          </cell>
        </row>
        <row r="6427">
          <cell r="D6427" t="str">
            <v>Edison International</v>
          </cell>
          <cell r="E6427" t="str">
            <v>Water</v>
          </cell>
          <cell r="G6427">
            <v>1901</v>
          </cell>
          <cell r="H6427" t="str">
            <v>Regulated</v>
          </cell>
        </row>
        <row r="6428">
          <cell r="D6428" t="str">
            <v>Edison International</v>
          </cell>
          <cell r="E6428" t="str">
            <v>Water</v>
          </cell>
          <cell r="G6428">
            <v>129</v>
          </cell>
          <cell r="H6428" t="str">
            <v>Regulated</v>
          </cell>
        </row>
        <row r="6429">
          <cell r="D6429" t="str">
            <v>Enpower Corp.</v>
          </cell>
          <cell r="E6429" t="str">
            <v>Biomass</v>
          </cell>
          <cell r="G6429" t="str">
            <v>NA</v>
          </cell>
          <cell r="H6429" t="str">
            <v>Merchant Unregulated</v>
          </cell>
        </row>
        <row r="6430">
          <cell r="D6430" t="str">
            <v>EIF Management, LLC</v>
          </cell>
          <cell r="E6430" t="str">
            <v>Biomass</v>
          </cell>
          <cell r="G6430" t="str">
            <v>NA</v>
          </cell>
          <cell r="H6430" t="str">
            <v>Merchant Unregulated</v>
          </cell>
        </row>
        <row r="6431">
          <cell r="D6431" t="str">
            <v>Innovative Energy Systems Inc.</v>
          </cell>
          <cell r="E6431" t="str">
            <v>Biomass</v>
          </cell>
          <cell r="G6431" t="str">
            <v>NA</v>
          </cell>
          <cell r="H6431" t="str">
            <v>Merchant Unregulated</v>
          </cell>
        </row>
        <row r="6432">
          <cell r="D6432" t="str">
            <v>Schwarz Partners LP</v>
          </cell>
          <cell r="E6432" t="str">
            <v>Gas</v>
          </cell>
          <cell r="G6432" t="str">
            <v>NA</v>
          </cell>
          <cell r="H6432" t="str">
            <v>Merchant Unregulated</v>
          </cell>
        </row>
        <row r="6433">
          <cell r="D6433" t="str">
            <v>Kraft Group, LLC</v>
          </cell>
          <cell r="E6433" t="str">
            <v>Gas</v>
          </cell>
          <cell r="G6433" t="str">
            <v>NA</v>
          </cell>
          <cell r="H6433" t="str">
            <v>Merchant Unregulated</v>
          </cell>
        </row>
        <row r="6434">
          <cell r="D6434" t="str">
            <v>SunEdison, Inc.</v>
          </cell>
          <cell r="E6434" t="str">
            <v>Solar</v>
          </cell>
          <cell r="G6434" t="str">
            <v>NA</v>
          </cell>
          <cell r="H6434" t="str">
            <v>Merchant Unregulated</v>
          </cell>
        </row>
        <row r="6435">
          <cell r="D6435" t="str">
            <v>Edison International</v>
          </cell>
          <cell r="E6435" t="str">
            <v>Solar</v>
          </cell>
          <cell r="G6435" t="str">
            <v>NA</v>
          </cell>
          <cell r="H6435" t="str">
            <v>Regulated</v>
          </cell>
        </row>
        <row r="6436">
          <cell r="D6436" t="str">
            <v>Dynegy Inc.</v>
          </cell>
          <cell r="E6436" t="str">
            <v>Gas</v>
          </cell>
          <cell r="G6436">
            <v>3396665</v>
          </cell>
          <cell r="H6436" t="str">
            <v>Merchant Unregulated</v>
          </cell>
        </row>
        <row r="6437">
          <cell r="D6437" t="str">
            <v>Rock-Tenn Co</v>
          </cell>
          <cell r="E6437" t="str">
            <v>Coal</v>
          </cell>
          <cell r="G6437" t="str">
            <v>NA</v>
          </cell>
          <cell r="H6437" t="str">
            <v>Merchant Unregulated</v>
          </cell>
        </row>
        <row r="6438">
          <cell r="D6438" t="str">
            <v>Deschutes Valley Water District</v>
          </cell>
          <cell r="E6438" t="str">
            <v>Water</v>
          </cell>
          <cell r="G6438" t="str">
            <v>NA</v>
          </cell>
          <cell r="H6438" t="str">
            <v>Merchant Unregulated</v>
          </cell>
        </row>
        <row r="6439">
          <cell r="D6439" t="str">
            <v>Ryman Hospitality Properties, Inc.</v>
          </cell>
          <cell r="E6439" t="str">
            <v>Gas</v>
          </cell>
          <cell r="G6439" t="str">
            <v>NA</v>
          </cell>
          <cell r="H6439" t="str">
            <v>Merchant Unregulated</v>
          </cell>
        </row>
        <row r="6440">
          <cell r="D6440" t="str">
            <v>UBS AG</v>
          </cell>
          <cell r="E6440" t="str">
            <v>Gas</v>
          </cell>
          <cell r="G6440" t="str">
            <v>NA</v>
          </cell>
          <cell r="H6440" t="str">
            <v>Merchant Unregulated</v>
          </cell>
        </row>
        <row r="6441">
          <cell r="D6441" t="str">
            <v>Ontario Teachers' Pension Plan Board</v>
          </cell>
          <cell r="E6441" t="str">
            <v>Gas</v>
          </cell>
          <cell r="G6441" t="str">
            <v>NA</v>
          </cell>
          <cell r="H6441" t="str">
            <v>Merchant Unregulated</v>
          </cell>
        </row>
        <row r="6442">
          <cell r="D6442" t="str">
            <v>Orange County Sanitation District</v>
          </cell>
          <cell r="E6442" t="str">
            <v>Biomass</v>
          </cell>
          <cell r="G6442" t="str">
            <v>NA</v>
          </cell>
          <cell r="H6442" t="str">
            <v>Merchant Unregulated</v>
          </cell>
        </row>
        <row r="6443">
          <cell r="D6443" t="str">
            <v>Orange County Sanitation District</v>
          </cell>
          <cell r="E6443" t="str">
            <v>Biomass</v>
          </cell>
          <cell r="G6443" t="str">
            <v>NA</v>
          </cell>
          <cell r="H6443" t="str">
            <v>Merchant Unregulated</v>
          </cell>
        </row>
        <row r="6444">
          <cell r="D6444" t="str">
            <v>Orange County Sanitation District</v>
          </cell>
          <cell r="E6444" t="str">
            <v>Biomass</v>
          </cell>
          <cell r="G6444" t="str">
            <v>NA</v>
          </cell>
          <cell r="H6444" t="str">
            <v>Merchant Unregulated</v>
          </cell>
        </row>
        <row r="6445">
          <cell r="D6445" t="str">
            <v>Orlando Utilities Commission</v>
          </cell>
          <cell r="E6445" t="str">
            <v>Biomass</v>
          </cell>
          <cell r="G6445" t="str">
            <v>NA</v>
          </cell>
          <cell r="H6445" t="str">
            <v>Regulated</v>
          </cell>
        </row>
        <row r="6446">
          <cell r="D6446" t="str">
            <v>Orlando Utilities Commission</v>
          </cell>
          <cell r="E6446" t="str">
            <v>Solar</v>
          </cell>
          <cell r="G6446" t="str">
            <v>NA</v>
          </cell>
          <cell r="H6446" t="str">
            <v>Regulated</v>
          </cell>
        </row>
        <row r="6447">
          <cell r="D6447" t="str">
            <v>Manulife Financial Corporation</v>
          </cell>
          <cell r="E6447" t="str">
            <v>Gas</v>
          </cell>
          <cell r="G6447" t="str">
            <v>NA</v>
          </cell>
          <cell r="H6447" t="str">
            <v>Merchant Unregulated</v>
          </cell>
        </row>
        <row r="6448">
          <cell r="D6448" t="str">
            <v>Electric Power Development Co. Ltd.</v>
          </cell>
          <cell r="E6448" t="str">
            <v>Gas</v>
          </cell>
          <cell r="G6448" t="str">
            <v>NA</v>
          </cell>
          <cell r="H6448" t="str">
            <v>Merchant Unregulated</v>
          </cell>
        </row>
        <row r="6449">
          <cell r="D6449" t="str">
            <v>UPC Energy Group</v>
          </cell>
          <cell r="E6449" t="str">
            <v>Solar</v>
          </cell>
          <cell r="G6449" t="str">
            <v>NA</v>
          </cell>
          <cell r="H6449" t="str">
            <v>Merchant Unregulated</v>
          </cell>
        </row>
        <row r="6450">
          <cell r="D6450" t="str">
            <v>CTC Electric</v>
          </cell>
          <cell r="E6450" t="str">
            <v>Solar</v>
          </cell>
          <cell r="G6450" t="str">
            <v>NA</v>
          </cell>
          <cell r="H6450" t="str">
            <v>Merchant Unregulated</v>
          </cell>
        </row>
        <row r="6451">
          <cell r="D6451" t="str">
            <v>Cordova Electric Coop, Inc</v>
          </cell>
          <cell r="E6451" t="str">
            <v>Oil</v>
          </cell>
          <cell r="G6451" t="str">
            <v>NA</v>
          </cell>
          <cell r="H6451" t="str">
            <v>Merchant Unregulated</v>
          </cell>
        </row>
        <row r="6452">
          <cell r="D6452" t="str">
            <v>Yakima-Tieton Irrigation Dist</v>
          </cell>
          <cell r="E6452" t="str">
            <v>Water</v>
          </cell>
          <cell r="G6452" t="str">
            <v>NA</v>
          </cell>
          <cell r="H6452" t="str">
            <v>Merchant Unregulated</v>
          </cell>
        </row>
        <row r="6453">
          <cell r="D6453" t="str">
            <v>Granger Electric Co</v>
          </cell>
          <cell r="E6453" t="str">
            <v>Biomass</v>
          </cell>
          <cell r="G6453" t="str">
            <v>NA</v>
          </cell>
          <cell r="H6453" t="str">
            <v>Merchant Unregulated</v>
          </cell>
        </row>
        <row r="6454">
          <cell r="D6454" t="str">
            <v>Chambersburg Borough of</v>
          </cell>
          <cell r="E6454" t="str">
            <v>Gas</v>
          </cell>
          <cell r="G6454" t="str">
            <v>NA</v>
          </cell>
          <cell r="H6454" t="str">
            <v>Regulated</v>
          </cell>
        </row>
        <row r="6455">
          <cell r="D6455" t="str">
            <v>Nebraska Public Power District</v>
          </cell>
          <cell r="E6455" t="str">
            <v>Oil</v>
          </cell>
          <cell r="G6455" t="str">
            <v>NA</v>
          </cell>
          <cell r="H6455" t="str">
            <v>Regulated</v>
          </cell>
        </row>
        <row r="6456">
          <cell r="D6456" t="str">
            <v>Ormat Industries Ltd.</v>
          </cell>
          <cell r="E6456" t="str">
            <v>Other Nonrenewable</v>
          </cell>
          <cell r="G6456">
            <v>24616</v>
          </cell>
          <cell r="H6456" t="str">
            <v>Merchant Unregulated</v>
          </cell>
        </row>
        <row r="6457">
          <cell r="D6457" t="str">
            <v>Ormat Technologies, Inc.</v>
          </cell>
          <cell r="E6457" t="str">
            <v>Other Nonrenewable</v>
          </cell>
          <cell r="G6457">
            <v>19345</v>
          </cell>
          <cell r="H6457" t="str">
            <v>Merchant Unregulated</v>
          </cell>
        </row>
        <row r="6458">
          <cell r="D6458" t="str">
            <v>Ormat Industries Ltd.</v>
          </cell>
          <cell r="E6458" t="str">
            <v>Other Nonrenewable</v>
          </cell>
          <cell r="G6458">
            <v>24616</v>
          </cell>
          <cell r="H6458" t="str">
            <v>Merchant Unregulated</v>
          </cell>
        </row>
        <row r="6459">
          <cell r="D6459" t="str">
            <v>Ormat Technologies, Inc.</v>
          </cell>
          <cell r="E6459" t="str">
            <v>Other Nonrenewable</v>
          </cell>
          <cell r="G6459">
            <v>19345</v>
          </cell>
          <cell r="H6459" t="str">
            <v>Merchant Unregulated</v>
          </cell>
        </row>
        <row r="6460">
          <cell r="D6460" t="str">
            <v>Ormat Industries Ltd.</v>
          </cell>
          <cell r="E6460" t="str">
            <v>Other Nonrenewable</v>
          </cell>
          <cell r="G6460">
            <v>24616</v>
          </cell>
          <cell r="H6460" t="str">
            <v>Merchant Unregulated</v>
          </cell>
        </row>
        <row r="6461">
          <cell r="D6461" t="str">
            <v>Ormat Technologies, Inc.</v>
          </cell>
          <cell r="E6461" t="str">
            <v>Other Nonrenewable</v>
          </cell>
          <cell r="G6461">
            <v>19345</v>
          </cell>
          <cell r="H6461" t="str">
            <v>Merchant Unregulated</v>
          </cell>
        </row>
        <row r="6462">
          <cell r="D6462" t="str">
            <v>Ormat Industries Ltd.</v>
          </cell>
          <cell r="E6462" t="str">
            <v>Other Nonrenewable</v>
          </cell>
          <cell r="G6462">
            <v>24616</v>
          </cell>
          <cell r="H6462" t="str">
            <v>Merchant Unregulated</v>
          </cell>
        </row>
        <row r="6463">
          <cell r="D6463" t="str">
            <v>Ormat Technologies, Inc.</v>
          </cell>
          <cell r="E6463" t="str">
            <v>Other Nonrenewable</v>
          </cell>
          <cell r="G6463">
            <v>19345</v>
          </cell>
          <cell r="H6463" t="str">
            <v>Merchant Unregulated</v>
          </cell>
        </row>
        <row r="6464">
          <cell r="D6464" t="str">
            <v>Ormat Industries Ltd.</v>
          </cell>
          <cell r="E6464" t="str">
            <v>Other Nonrenewable</v>
          </cell>
          <cell r="G6464">
            <v>23151</v>
          </cell>
          <cell r="H6464" t="str">
            <v>Merchant Unregulated</v>
          </cell>
        </row>
        <row r="6465">
          <cell r="D6465" t="str">
            <v>Ormat Technologies, Inc.</v>
          </cell>
          <cell r="E6465" t="str">
            <v>Other Nonrenewable</v>
          </cell>
          <cell r="G6465">
            <v>18186</v>
          </cell>
          <cell r="H6465" t="str">
            <v>Merchant Unregulated</v>
          </cell>
        </row>
        <row r="6466">
          <cell r="D6466" t="str">
            <v>Ormat Industries Ltd.</v>
          </cell>
          <cell r="E6466" t="str">
            <v>Other Nonrenewable</v>
          </cell>
          <cell r="G6466">
            <v>23151</v>
          </cell>
          <cell r="H6466" t="str">
            <v>Merchant Unregulated</v>
          </cell>
        </row>
        <row r="6467">
          <cell r="D6467" t="str">
            <v>Ormat Technologies, Inc.</v>
          </cell>
          <cell r="E6467" t="str">
            <v>Other Nonrenewable</v>
          </cell>
          <cell r="G6467">
            <v>18186</v>
          </cell>
          <cell r="H6467" t="str">
            <v>Merchant Unregulated</v>
          </cell>
        </row>
        <row r="6468">
          <cell r="D6468" t="str">
            <v>Ormat Industries Ltd.</v>
          </cell>
          <cell r="E6468" t="str">
            <v>Other Nonrenewable</v>
          </cell>
          <cell r="G6468">
            <v>23151</v>
          </cell>
          <cell r="H6468" t="str">
            <v>Merchant Unregulated</v>
          </cell>
        </row>
        <row r="6469">
          <cell r="D6469" t="str">
            <v>Ormat Technologies, Inc.</v>
          </cell>
          <cell r="E6469" t="str">
            <v>Other Nonrenewable</v>
          </cell>
          <cell r="G6469">
            <v>18186</v>
          </cell>
          <cell r="H6469" t="str">
            <v>Merchant Unregulated</v>
          </cell>
        </row>
        <row r="6470">
          <cell r="D6470" t="str">
            <v>Ormat Industries Ltd.</v>
          </cell>
          <cell r="E6470" t="str">
            <v>Other Nonrenewable</v>
          </cell>
          <cell r="G6470">
            <v>23151</v>
          </cell>
          <cell r="H6470" t="str">
            <v>Merchant Unregulated</v>
          </cell>
        </row>
        <row r="6471">
          <cell r="D6471" t="str">
            <v>Ormat Technologies, Inc.</v>
          </cell>
          <cell r="E6471" t="str">
            <v>Other Nonrenewable</v>
          </cell>
          <cell r="G6471">
            <v>18186</v>
          </cell>
          <cell r="H6471" t="str">
            <v>Merchant Unregulated</v>
          </cell>
        </row>
        <row r="6472">
          <cell r="D6472" t="str">
            <v>Ormat Industries Ltd.</v>
          </cell>
          <cell r="E6472" t="str">
            <v>Other Nonrenewable</v>
          </cell>
          <cell r="G6472" t="str">
            <v>NA</v>
          </cell>
          <cell r="H6472" t="str">
            <v>Merchant Unregulated</v>
          </cell>
        </row>
        <row r="6473">
          <cell r="D6473" t="str">
            <v>Ormat Technologies, Inc.</v>
          </cell>
          <cell r="E6473" t="str">
            <v>Other Nonrenewable</v>
          </cell>
          <cell r="G6473" t="str">
            <v>NA</v>
          </cell>
          <cell r="H6473" t="str">
            <v>Merchant Unregulated</v>
          </cell>
        </row>
        <row r="6474">
          <cell r="D6474" t="str">
            <v>Portland General Electric Company</v>
          </cell>
          <cell r="E6474" t="str">
            <v>Oil</v>
          </cell>
          <cell r="G6474">
            <v>24</v>
          </cell>
          <cell r="H6474" t="str">
            <v>Regulated</v>
          </cell>
        </row>
        <row r="6475">
          <cell r="D6475" t="str">
            <v>Portland General Electric Company</v>
          </cell>
          <cell r="E6475" t="str">
            <v>Oil</v>
          </cell>
          <cell r="G6475">
            <v>26</v>
          </cell>
          <cell r="H6475" t="str">
            <v>Regulated</v>
          </cell>
        </row>
        <row r="6476">
          <cell r="D6476" t="str">
            <v>Oregon State University</v>
          </cell>
          <cell r="E6476" t="str">
            <v>Gas</v>
          </cell>
          <cell r="G6476" t="str">
            <v>NA</v>
          </cell>
          <cell r="H6476" t="str">
            <v>Merchant Unregulated</v>
          </cell>
        </row>
        <row r="6477">
          <cell r="D6477" t="str">
            <v>Exelon Corporation</v>
          </cell>
          <cell r="E6477" t="str">
            <v>Wind</v>
          </cell>
          <cell r="G6477" t="str">
            <v>NA</v>
          </cell>
          <cell r="H6477" t="str">
            <v>Merchant Unregulated</v>
          </cell>
        </row>
        <row r="6478">
          <cell r="D6478" t="str">
            <v>Columbia Windfarm, LLC</v>
          </cell>
          <cell r="E6478" t="str">
            <v>Wind</v>
          </cell>
          <cell r="G6478" t="str">
            <v>NA</v>
          </cell>
          <cell r="H6478" t="str">
            <v>Merchant Unregulated</v>
          </cell>
        </row>
        <row r="6479">
          <cell r="D6479" t="str">
            <v>Idaho Wind Partners 1, LLC</v>
          </cell>
          <cell r="E6479" t="str">
            <v>Wind</v>
          </cell>
          <cell r="G6479" t="str">
            <v>NA</v>
          </cell>
          <cell r="H6479" t="str">
            <v>Merchant Unregulated</v>
          </cell>
        </row>
        <row r="6480">
          <cell r="D6480" t="str">
            <v>SunEdison, Inc.</v>
          </cell>
          <cell r="E6480" t="str">
            <v>Solar</v>
          </cell>
          <cell r="G6480" t="str">
            <v>NA</v>
          </cell>
          <cell r="H6480" t="str">
            <v>Merchant Unregulated</v>
          </cell>
        </row>
        <row r="6481">
          <cell r="D6481" t="str">
            <v>Ontario Teachers' Pension Plan Board</v>
          </cell>
          <cell r="E6481" t="str">
            <v>Gas</v>
          </cell>
          <cell r="G6481" t="str">
            <v>NA</v>
          </cell>
          <cell r="H6481" t="str">
            <v>Merchant Unregulated</v>
          </cell>
        </row>
        <row r="6482">
          <cell r="D6482" t="str">
            <v>UBS AG</v>
          </cell>
          <cell r="E6482" t="str">
            <v>Gas</v>
          </cell>
          <cell r="G6482" t="str">
            <v>NA</v>
          </cell>
          <cell r="H6482" t="str">
            <v>Merchant Unregulated</v>
          </cell>
        </row>
        <row r="6483">
          <cell r="D6483" t="str">
            <v>Atlantic Power Corporation</v>
          </cell>
          <cell r="E6483" t="str">
            <v>Gas</v>
          </cell>
          <cell r="G6483" t="str">
            <v>NA</v>
          </cell>
          <cell r="H6483" t="str">
            <v>Merchant Unregulated</v>
          </cell>
        </row>
        <row r="6484">
          <cell r="D6484" t="str">
            <v>Ormat Industries Ltd.</v>
          </cell>
          <cell r="E6484" t="str">
            <v>Geothermal</v>
          </cell>
          <cell r="G6484" t="str">
            <v>NA</v>
          </cell>
          <cell r="H6484" t="str">
            <v>Merchant Unregulated</v>
          </cell>
        </row>
        <row r="6485">
          <cell r="D6485" t="str">
            <v>Ormat Technologies, Inc.</v>
          </cell>
          <cell r="E6485" t="str">
            <v>Geothermal</v>
          </cell>
          <cell r="G6485" t="str">
            <v>NA</v>
          </cell>
          <cell r="H6485" t="str">
            <v>Merchant Unregulated</v>
          </cell>
        </row>
        <row r="6486">
          <cell r="D6486" t="str">
            <v>JPMorgan Chase &amp; Co.</v>
          </cell>
          <cell r="E6486" t="str">
            <v>Geothermal</v>
          </cell>
          <cell r="G6486" t="str">
            <v>NA</v>
          </cell>
          <cell r="H6486" t="str">
            <v>Merchant Unregulated</v>
          </cell>
        </row>
        <row r="6487">
          <cell r="D6487" t="str">
            <v>Ormat Industries Ltd.</v>
          </cell>
          <cell r="E6487" t="str">
            <v>Geothermal</v>
          </cell>
          <cell r="G6487" t="str">
            <v>NA</v>
          </cell>
          <cell r="H6487" t="str">
            <v>Merchant Unregulated</v>
          </cell>
        </row>
        <row r="6488">
          <cell r="D6488" t="str">
            <v>Ormat Technologies, Inc.</v>
          </cell>
          <cell r="E6488" t="str">
            <v>Geothermal</v>
          </cell>
          <cell r="G6488" t="str">
            <v>NA</v>
          </cell>
          <cell r="H6488" t="str">
            <v>Merchant Unregulated</v>
          </cell>
        </row>
        <row r="6489">
          <cell r="D6489" t="str">
            <v>JPMorgan Chase &amp; Co.</v>
          </cell>
          <cell r="E6489" t="str">
            <v>Geothermal</v>
          </cell>
          <cell r="G6489" t="str">
            <v>NA</v>
          </cell>
          <cell r="H6489" t="str">
            <v>Merchant Unregulated</v>
          </cell>
        </row>
        <row r="6490">
          <cell r="D6490" t="str">
            <v>Ormat Industries Ltd.</v>
          </cell>
          <cell r="E6490" t="str">
            <v>Geothermal</v>
          </cell>
          <cell r="G6490" t="str">
            <v>NA</v>
          </cell>
          <cell r="H6490" t="str">
            <v>Merchant Unregulated</v>
          </cell>
        </row>
        <row r="6491">
          <cell r="D6491" t="str">
            <v>Ormat Technologies, Inc.</v>
          </cell>
          <cell r="E6491" t="str">
            <v>Geothermal</v>
          </cell>
          <cell r="G6491" t="str">
            <v>NA</v>
          </cell>
          <cell r="H6491" t="str">
            <v>Merchant Unregulated</v>
          </cell>
        </row>
        <row r="6492">
          <cell r="D6492" t="str">
            <v>JPMorgan Chase &amp; Co.</v>
          </cell>
          <cell r="E6492" t="str">
            <v>Geothermal</v>
          </cell>
          <cell r="G6492" t="str">
            <v>NA</v>
          </cell>
          <cell r="H6492" t="str">
            <v>Merchant Unregulated</v>
          </cell>
        </row>
        <row r="6493">
          <cell r="D6493" t="str">
            <v>Ormat Industries Ltd.</v>
          </cell>
          <cell r="E6493" t="str">
            <v>Geothermal</v>
          </cell>
          <cell r="G6493" t="str">
            <v>NA</v>
          </cell>
          <cell r="H6493" t="str">
            <v>Merchant Unregulated</v>
          </cell>
        </row>
        <row r="6494">
          <cell r="D6494" t="str">
            <v>Ormat Technologies, Inc.</v>
          </cell>
          <cell r="E6494" t="str">
            <v>Geothermal</v>
          </cell>
          <cell r="G6494" t="str">
            <v>NA</v>
          </cell>
          <cell r="H6494" t="str">
            <v>Merchant Unregulated</v>
          </cell>
        </row>
        <row r="6495">
          <cell r="D6495" t="str">
            <v>JPMorgan Chase &amp; Co.</v>
          </cell>
          <cell r="E6495" t="str">
            <v>Geothermal</v>
          </cell>
          <cell r="G6495" t="str">
            <v>NA</v>
          </cell>
          <cell r="H6495" t="str">
            <v>Merchant Unregulated</v>
          </cell>
        </row>
        <row r="6496">
          <cell r="D6496" t="str">
            <v>NRG Energy, Inc.</v>
          </cell>
          <cell r="E6496" t="str">
            <v>Gas</v>
          </cell>
          <cell r="G6496" t="str">
            <v>NA</v>
          </cell>
          <cell r="H6496" t="str">
            <v>Merchant Unregulated</v>
          </cell>
        </row>
        <row r="6497">
          <cell r="D6497" t="str">
            <v>ORNI 18, LLC</v>
          </cell>
          <cell r="E6497" t="str">
            <v>Geothermal</v>
          </cell>
          <cell r="G6497" t="str">
            <v>NA</v>
          </cell>
          <cell r="H6497" t="str">
            <v>Merchant Unregulated</v>
          </cell>
        </row>
        <row r="6498">
          <cell r="D6498" t="str">
            <v>ArcLight Capital Partners LLC</v>
          </cell>
          <cell r="E6498" t="str">
            <v>Water</v>
          </cell>
          <cell r="G6498" t="str">
            <v>NA</v>
          </cell>
          <cell r="H6498" t="str">
            <v>Merchant Unregulated</v>
          </cell>
        </row>
        <row r="6499">
          <cell r="D6499" t="str">
            <v>Oroville Cogeneration LP</v>
          </cell>
          <cell r="E6499" t="str">
            <v>Gas</v>
          </cell>
          <cell r="G6499" t="str">
            <v>NA</v>
          </cell>
          <cell r="H6499" t="str">
            <v>Merchant Unregulated</v>
          </cell>
        </row>
        <row r="6500">
          <cell r="D6500" t="str">
            <v>NRG Energy, Inc.</v>
          </cell>
          <cell r="E6500" t="str">
            <v>Oil</v>
          </cell>
          <cell r="G6500" t="str">
            <v>NA</v>
          </cell>
          <cell r="H6500" t="str">
            <v>Merchant Unregulated</v>
          </cell>
        </row>
        <row r="6501">
          <cell r="D6501" t="str">
            <v>Orrville City of</v>
          </cell>
          <cell r="E6501" t="str">
            <v>Coal</v>
          </cell>
          <cell r="G6501" t="str">
            <v>NA</v>
          </cell>
          <cell r="H6501" t="str">
            <v>Regulated</v>
          </cell>
        </row>
        <row r="6502">
          <cell r="D6502" t="str">
            <v>American Municipal Power, Inc.</v>
          </cell>
          <cell r="E6502" t="str">
            <v>Oil</v>
          </cell>
          <cell r="G6502" t="str">
            <v>NA</v>
          </cell>
          <cell r="H6502" t="str">
            <v>Merchant Unregulated</v>
          </cell>
        </row>
        <row r="6503">
          <cell r="D6503" t="str">
            <v>Ameren Corporation</v>
          </cell>
          <cell r="E6503" t="str">
            <v>Water</v>
          </cell>
          <cell r="G6503">
            <v>298261</v>
          </cell>
          <cell r="H6503" t="str">
            <v>Regulated</v>
          </cell>
        </row>
        <row r="6504">
          <cell r="D6504" t="str">
            <v>Osage City City of</v>
          </cell>
          <cell r="E6504" t="str">
            <v>Gas</v>
          </cell>
          <cell r="G6504" t="str">
            <v>NA</v>
          </cell>
          <cell r="H6504" t="str">
            <v>Regulated</v>
          </cell>
        </row>
        <row r="6505">
          <cell r="D6505" t="str">
            <v>Osage City of</v>
          </cell>
          <cell r="E6505" t="str">
            <v>Wind</v>
          </cell>
          <cell r="G6505" t="str">
            <v>NA</v>
          </cell>
          <cell r="H6505" t="str">
            <v>Regulated</v>
          </cell>
        </row>
        <row r="6506">
          <cell r="D6506" t="str">
            <v>Osage City of</v>
          </cell>
          <cell r="E6506" t="str">
            <v>Oil</v>
          </cell>
          <cell r="G6506" t="str">
            <v>NA</v>
          </cell>
          <cell r="H6506" t="str">
            <v>Regulated</v>
          </cell>
        </row>
        <row r="6507">
          <cell r="D6507" t="str">
            <v>Osawatomie City of</v>
          </cell>
          <cell r="E6507" t="str">
            <v>Oil</v>
          </cell>
          <cell r="G6507" t="str">
            <v>NA</v>
          </cell>
          <cell r="H6507" t="str">
            <v>Regulated</v>
          </cell>
        </row>
        <row r="6508">
          <cell r="D6508" t="str">
            <v>Great Plains Energy Inc.</v>
          </cell>
          <cell r="E6508" t="str">
            <v>Gas</v>
          </cell>
          <cell r="G6508">
            <v>10799</v>
          </cell>
          <cell r="H6508" t="str">
            <v>Regulated</v>
          </cell>
        </row>
        <row r="6509">
          <cell r="D6509" t="str">
            <v>Osborne City of</v>
          </cell>
          <cell r="E6509" t="str">
            <v>Oil</v>
          </cell>
          <cell r="G6509" t="str">
            <v>NA</v>
          </cell>
          <cell r="H6509" t="str">
            <v>Regulated</v>
          </cell>
        </row>
        <row r="6510">
          <cell r="D6510" t="str">
            <v>Osceola City of - AR</v>
          </cell>
          <cell r="E6510" t="str">
            <v>Oil</v>
          </cell>
          <cell r="G6510" t="str">
            <v>NA</v>
          </cell>
          <cell r="H6510" t="str">
            <v>Regulated</v>
          </cell>
        </row>
        <row r="6511">
          <cell r="D6511" t="str">
            <v>NRG Energy, Inc.</v>
          </cell>
          <cell r="E6511" t="str">
            <v>Gas</v>
          </cell>
          <cell r="G6511" t="str">
            <v>NA</v>
          </cell>
          <cell r="H6511" t="str">
            <v>Merchant Unregulated</v>
          </cell>
        </row>
        <row r="6512">
          <cell r="D6512" t="str">
            <v>Columbus City of OH</v>
          </cell>
          <cell r="E6512" t="str">
            <v>Water</v>
          </cell>
          <cell r="G6512" t="str">
            <v>NA</v>
          </cell>
          <cell r="H6512" t="str">
            <v>Regulated</v>
          </cell>
        </row>
        <row r="6513">
          <cell r="D6513" t="str">
            <v>Calpine Corporation</v>
          </cell>
          <cell r="E6513" t="str">
            <v>Gas</v>
          </cell>
          <cell r="G6513">
            <v>3127895</v>
          </cell>
          <cell r="H6513" t="str">
            <v>Merchant Unregulated</v>
          </cell>
        </row>
        <row r="6514">
          <cell r="D6514" t="str">
            <v>Brookfield Renewable Energy Partners L.P.</v>
          </cell>
          <cell r="E6514" t="str">
            <v>Water</v>
          </cell>
          <cell r="G6514" t="str">
            <v>NA</v>
          </cell>
          <cell r="H6514" t="str">
            <v>Merchant Unregulated</v>
          </cell>
        </row>
        <row r="6515">
          <cell r="D6515" t="str">
            <v>Brookfield Asset Management Inc.</v>
          </cell>
          <cell r="E6515" t="str">
            <v>Water</v>
          </cell>
          <cell r="G6515" t="str">
            <v>NA</v>
          </cell>
          <cell r="H6515" t="str">
            <v>Merchant Unregulated</v>
          </cell>
        </row>
        <row r="6516">
          <cell r="D6516" t="str">
            <v>Oswego County</v>
          </cell>
          <cell r="E6516" t="str">
            <v>Biomass</v>
          </cell>
          <cell r="G6516" t="str">
            <v>NA</v>
          </cell>
          <cell r="H6516" t="str">
            <v>Merchant Unregulated</v>
          </cell>
        </row>
        <row r="6517">
          <cell r="D6517" t="str">
            <v>Brookfield Renewable Energy Partners L.P.</v>
          </cell>
          <cell r="E6517" t="str">
            <v>Water</v>
          </cell>
          <cell r="G6517" t="str">
            <v>NA</v>
          </cell>
          <cell r="H6517" t="str">
            <v>Merchant Unregulated</v>
          </cell>
        </row>
        <row r="6518">
          <cell r="D6518" t="str">
            <v>Brookfield Asset Management Inc.</v>
          </cell>
          <cell r="E6518" t="str">
            <v>Water</v>
          </cell>
          <cell r="G6518" t="str">
            <v>NA</v>
          </cell>
          <cell r="H6518" t="str">
            <v>Merchant Unregulated</v>
          </cell>
        </row>
        <row r="6519">
          <cell r="D6519" t="str">
            <v>Brookfield Renewable Energy Partners L.P.</v>
          </cell>
          <cell r="E6519" t="str">
            <v>Water</v>
          </cell>
          <cell r="G6519" t="str">
            <v>NA</v>
          </cell>
          <cell r="H6519" t="str">
            <v>Merchant Unregulated</v>
          </cell>
        </row>
        <row r="6520">
          <cell r="D6520" t="str">
            <v>Brookfield Asset Management Inc.</v>
          </cell>
          <cell r="E6520" t="str">
            <v>Water</v>
          </cell>
          <cell r="G6520" t="str">
            <v>NA</v>
          </cell>
          <cell r="H6520" t="str">
            <v>Merchant Unregulated</v>
          </cell>
        </row>
        <row r="6521">
          <cell r="D6521" t="str">
            <v>NRG Energy, Inc.</v>
          </cell>
          <cell r="E6521" t="str">
            <v>Oil</v>
          </cell>
          <cell r="G6521">
            <v>63371</v>
          </cell>
          <cell r="H6521" t="str">
            <v>Merchant Unregulated</v>
          </cell>
        </row>
        <row r="6522">
          <cell r="D6522" t="str">
            <v>Energy Power Partners</v>
          </cell>
          <cell r="E6522" t="str">
            <v>Biomass</v>
          </cell>
          <cell r="G6522" t="str">
            <v>NA</v>
          </cell>
          <cell r="H6522" t="str">
            <v>Merchant Unregulated</v>
          </cell>
        </row>
        <row r="6523">
          <cell r="D6523" t="str">
            <v>Calpine Corporation</v>
          </cell>
          <cell r="E6523" t="str">
            <v>Gas</v>
          </cell>
          <cell r="G6523">
            <v>3663753</v>
          </cell>
          <cell r="H6523" t="str">
            <v>Merchant Unregulated</v>
          </cell>
        </row>
        <row r="6524">
          <cell r="D6524" t="str">
            <v>SunEdison, Inc.</v>
          </cell>
          <cell r="E6524" t="str">
            <v>Solar</v>
          </cell>
          <cell r="G6524" t="str">
            <v>NA</v>
          </cell>
          <cell r="H6524" t="str">
            <v>Merchant Unregulated</v>
          </cell>
        </row>
        <row r="6525">
          <cell r="D6525" t="str">
            <v>Verso Paper Holdings LLC</v>
          </cell>
          <cell r="E6525" t="str">
            <v>Water</v>
          </cell>
          <cell r="G6525" t="str">
            <v>NA</v>
          </cell>
          <cell r="H6525" t="str">
            <v>Merchant Unregulated</v>
          </cell>
        </row>
        <row r="6526">
          <cell r="D6526" t="str">
            <v>Caterpillar, Inc.</v>
          </cell>
          <cell r="E6526" t="str">
            <v>Gas</v>
          </cell>
          <cell r="G6526" t="str">
            <v>NA</v>
          </cell>
          <cell r="H6526" t="str">
            <v>Merchant Unregulated</v>
          </cell>
        </row>
        <row r="6527">
          <cell r="D6527" t="str">
            <v>Enel S.p.A.</v>
          </cell>
          <cell r="E6527" t="str">
            <v>Water</v>
          </cell>
          <cell r="G6527" t="str">
            <v>NA</v>
          </cell>
          <cell r="H6527" t="str">
            <v>Merchant Unregulated</v>
          </cell>
        </row>
        <row r="6528">
          <cell r="D6528" t="str">
            <v>Granger Electric Co</v>
          </cell>
          <cell r="E6528" t="str">
            <v>Biomass</v>
          </cell>
          <cell r="G6528" t="str">
            <v>NA</v>
          </cell>
          <cell r="H6528" t="str">
            <v>Merchant Unregulated</v>
          </cell>
        </row>
        <row r="6529">
          <cell r="D6529" t="str">
            <v>Energy Developments Limited</v>
          </cell>
          <cell r="E6529" t="str">
            <v>Biomass</v>
          </cell>
          <cell r="G6529" t="str">
            <v>NA</v>
          </cell>
          <cell r="H6529" t="str">
            <v>Merchant Unregulated</v>
          </cell>
        </row>
        <row r="6530">
          <cell r="D6530" t="str">
            <v>Ottawa City of</v>
          </cell>
          <cell r="E6530" t="str">
            <v>Gas</v>
          </cell>
          <cell r="G6530" t="str">
            <v>NA</v>
          </cell>
          <cell r="H6530" t="str">
            <v>Regulated</v>
          </cell>
        </row>
        <row r="6531">
          <cell r="D6531" t="str">
            <v>Ottawa City of</v>
          </cell>
          <cell r="E6531" t="str">
            <v>Gas</v>
          </cell>
          <cell r="G6531" t="str">
            <v>NA</v>
          </cell>
          <cell r="H6531" t="str">
            <v>Regulated</v>
          </cell>
        </row>
        <row r="6532">
          <cell r="D6532" t="str">
            <v>Emera Incorporated</v>
          </cell>
          <cell r="E6532" t="str">
            <v>Water</v>
          </cell>
          <cell r="G6532" t="str">
            <v>NA</v>
          </cell>
          <cell r="H6532" t="str">
            <v>Merchant Unregulated</v>
          </cell>
        </row>
        <row r="6533">
          <cell r="D6533" t="str">
            <v>Algonquin Power &amp; Utilities Corp.</v>
          </cell>
          <cell r="E6533" t="str">
            <v>Water</v>
          </cell>
          <cell r="G6533" t="str">
            <v>NA</v>
          </cell>
          <cell r="H6533" t="str">
            <v>Merchant Unregulated</v>
          </cell>
        </row>
        <row r="6534">
          <cell r="D6534" t="str">
            <v>Integrys Energy Group, Inc.</v>
          </cell>
          <cell r="E6534" t="str">
            <v>Water</v>
          </cell>
          <cell r="G6534">
            <v>1489</v>
          </cell>
          <cell r="H6534" t="str">
            <v>Regulated</v>
          </cell>
        </row>
        <row r="6535">
          <cell r="D6535" t="str">
            <v>Berkshire Hathaway Inc.</v>
          </cell>
          <cell r="E6535" t="str">
            <v>Coal</v>
          </cell>
          <cell r="G6535">
            <v>1361111</v>
          </cell>
          <cell r="H6535" t="str">
            <v>Regulated</v>
          </cell>
        </row>
        <row r="6536">
          <cell r="D6536" t="str">
            <v>MidAmerican Energy Holdings Company</v>
          </cell>
          <cell r="E6536" t="str">
            <v>Coal</v>
          </cell>
          <cell r="G6536">
            <v>154473</v>
          </cell>
          <cell r="H6536" t="str">
            <v>Regulated</v>
          </cell>
        </row>
        <row r="6537">
          <cell r="D6537" t="str">
            <v>Alliant Energy Corporation</v>
          </cell>
          <cell r="E6537" t="str">
            <v>Coal</v>
          </cell>
          <cell r="G6537">
            <v>1399000</v>
          </cell>
          <cell r="H6537" t="str">
            <v>Regulated</v>
          </cell>
        </row>
        <row r="6538">
          <cell r="D6538" t="str">
            <v>Ottumwa Waterworks &amp; Hydroelec</v>
          </cell>
          <cell r="E6538" t="str">
            <v>Water</v>
          </cell>
          <cell r="G6538" t="str">
            <v>NA</v>
          </cell>
          <cell r="H6538" t="str">
            <v>Merchant Unregulated</v>
          </cell>
        </row>
        <row r="6539">
          <cell r="D6539" t="str">
            <v>OGE Energy Corp.</v>
          </cell>
          <cell r="E6539" t="str">
            <v>Wind</v>
          </cell>
          <cell r="G6539">
            <v>327672</v>
          </cell>
          <cell r="H6539" t="str">
            <v>Regulated</v>
          </cell>
        </row>
        <row r="6540">
          <cell r="D6540" t="str">
            <v>Entergy Corporation</v>
          </cell>
          <cell r="E6540" t="str">
            <v>Gas</v>
          </cell>
          <cell r="G6540">
            <v>551294</v>
          </cell>
          <cell r="H6540" t="str">
            <v>Regulated</v>
          </cell>
        </row>
        <row r="6541">
          <cell r="D6541" t="str">
            <v>Entergy Corporation</v>
          </cell>
          <cell r="E6541" t="str">
            <v>Gas</v>
          </cell>
          <cell r="G6541">
            <v>1106731</v>
          </cell>
          <cell r="H6541" t="str">
            <v>Regulated</v>
          </cell>
        </row>
        <row r="6542">
          <cell r="D6542" t="str">
            <v>Hawaiian Electric Industries, Inc.</v>
          </cell>
          <cell r="E6542" t="str">
            <v>Oil</v>
          </cell>
          <cell r="G6542" t="str">
            <v>NA</v>
          </cell>
          <cell r="H6542" t="str">
            <v>Regulated</v>
          </cell>
        </row>
        <row r="6543">
          <cell r="D6543" t="str">
            <v>Outagamie Clean Energy Project, LLC</v>
          </cell>
          <cell r="E6543" t="str">
            <v>Biomass</v>
          </cell>
          <cell r="G6543" t="str">
            <v>NA</v>
          </cell>
          <cell r="H6543" t="str">
            <v>Merchant Unregulated</v>
          </cell>
        </row>
        <row r="6544">
          <cell r="D6544" t="str">
            <v>Exelon Corporation</v>
          </cell>
          <cell r="E6544" t="str">
            <v>Solar</v>
          </cell>
          <cell r="G6544" t="str">
            <v>NA</v>
          </cell>
          <cell r="H6544" t="str">
            <v>Merchant Unregulated</v>
          </cell>
        </row>
        <row r="6545">
          <cell r="D6545" t="str">
            <v>Ouzinkie City of</v>
          </cell>
          <cell r="E6545" t="str">
            <v>Oil</v>
          </cell>
          <cell r="G6545" t="str">
            <v>NA</v>
          </cell>
          <cell r="H6545" t="str">
            <v>Regulated</v>
          </cell>
        </row>
        <row r="6546">
          <cell r="D6546" t="str">
            <v>Owatonna City of</v>
          </cell>
          <cell r="E6546" t="str">
            <v>Gas</v>
          </cell>
          <cell r="G6546" t="str">
            <v>NA</v>
          </cell>
          <cell r="H6546" t="str">
            <v>Regulated</v>
          </cell>
        </row>
        <row r="6547">
          <cell r="D6547" t="str">
            <v>Owatonna City of</v>
          </cell>
          <cell r="E6547" t="str">
            <v>Gas</v>
          </cell>
          <cell r="G6547" t="str">
            <v>NA</v>
          </cell>
          <cell r="H6547" t="str">
            <v>Regulated</v>
          </cell>
        </row>
        <row r="6548">
          <cell r="D6548" t="str">
            <v>Owensville City of</v>
          </cell>
          <cell r="E6548" t="str">
            <v>Oil</v>
          </cell>
          <cell r="G6548" t="str">
            <v>NA</v>
          </cell>
          <cell r="H6548" t="str">
            <v>Regulated</v>
          </cell>
        </row>
        <row r="6549">
          <cell r="D6549" t="str">
            <v>Owyhee Irrigation District</v>
          </cell>
          <cell r="E6549" t="str">
            <v>Water</v>
          </cell>
          <cell r="G6549" t="str">
            <v>NA</v>
          </cell>
          <cell r="H6549" t="str">
            <v>Merchant Unregulated</v>
          </cell>
        </row>
        <row r="6550">
          <cell r="D6550" t="str">
            <v>Republic Services Inc.</v>
          </cell>
          <cell r="E6550" t="str">
            <v>Biomass</v>
          </cell>
          <cell r="G6550" t="str">
            <v>NA</v>
          </cell>
          <cell r="H6550" t="str">
            <v>Merchant Unregulated</v>
          </cell>
        </row>
        <row r="6551">
          <cell r="D6551" t="str">
            <v>IDACORP, Inc.</v>
          </cell>
          <cell r="E6551" t="str">
            <v>Water</v>
          </cell>
          <cell r="G6551">
            <v>1092370</v>
          </cell>
          <cell r="H6551" t="str">
            <v>Regulated</v>
          </cell>
        </row>
        <row r="6552">
          <cell r="D6552" t="str">
            <v>Placer County Water Agency</v>
          </cell>
          <cell r="E6552" t="str">
            <v>Water</v>
          </cell>
          <cell r="G6552" t="str">
            <v>NA</v>
          </cell>
          <cell r="H6552" t="str">
            <v>Merchant Unregulated</v>
          </cell>
        </row>
        <row r="6553">
          <cell r="D6553" t="str">
            <v>Duke Energy Corporation</v>
          </cell>
          <cell r="E6553" t="str">
            <v>Water</v>
          </cell>
          <cell r="G6553">
            <v>77315</v>
          </cell>
          <cell r="H6553" t="str">
            <v>Regulated</v>
          </cell>
        </row>
        <row r="6554">
          <cell r="D6554" t="str">
            <v>Brookfield Renewable Energy Partners L.P.</v>
          </cell>
          <cell r="E6554" t="str">
            <v>Water</v>
          </cell>
          <cell r="G6554" t="str">
            <v>NA</v>
          </cell>
          <cell r="H6554" t="str">
            <v>Regulated</v>
          </cell>
        </row>
        <row r="6555">
          <cell r="D6555" t="str">
            <v>Brookfield Asset Management Inc.</v>
          </cell>
          <cell r="E6555" t="str">
            <v>Water</v>
          </cell>
          <cell r="G6555" t="str">
            <v>NA</v>
          </cell>
          <cell r="H6555" t="str">
            <v>Regulated</v>
          </cell>
        </row>
        <row r="6556">
          <cell r="D6556" t="str">
            <v>NewPage Holdings Inc.</v>
          </cell>
          <cell r="E6556" t="str">
            <v>Water</v>
          </cell>
          <cell r="G6556" t="str">
            <v>NA</v>
          </cell>
          <cell r="H6556" t="str">
            <v>Regulated</v>
          </cell>
        </row>
        <row r="6557">
          <cell r="D6557" t="str">
            <v>Verso Paper Corp</v>
          </cell>
          <cell r="E6557" t="str">
            <v>Water</v>
          </cell>
          <cell r="G6557" t="str">
            <v>NA</v>
          </cell>
          <cell r="H6557" t="str">
            <v>Regulated</v>
          </cell>
        </row>
        <row r="6558">
          <cell r="D6558" t="str">
            <v>Northeast Utilities</v>
          </cell>
          <cell r="E6558" t="str">
            <v>Water</v>
          </cell>
          <cell r="G6558" t="str">
            <v>NA</v>
          </cell>
          <cell r="H6558" t="str">
            <v>Regulated</v>
          </cell>
        </row>
        <row r="6559">
          <cell r="D6559" t="str">
            <v>Brookfield Asset Management Inc.</v>
          </cell>
          <cell r="E6559" t="str">
            <v>Water</v>
          </cell>
          <cell r="G6559" t="str">
            <v>NA</v>
          </cell>
          <cell r="H6559" t="str">
            <v>Regulated</v>
          </cell>
        </row>
        <row r="6560">
          <cell r="D6560" t="str">
            <v>Oxford City of KS</v>
          </cell>
          <cell r="E6560" t="str">
            <v>Oil</v>
          </cell>
          <cell r="G6560" t="str">
            <v>NA</v>
          </cell>
          <cell r="H6560" t="str">
            <v>Regulated</v>
          </cell>
        </row>
        <row r="6561">
          <cell r="D6561" t="str">
            <v>Oxford Village of</v>
          </cell>
          <cell r="E6561" t="str">
            <v>Gas</v>
          </cell>
          <cell r="G6561" t="str">
            <v>NA</v>
          </cell>
          <cell r="H6561" t="str">
            <v>Regulated</v>
          </cell>
        </row>
        <row r="6562">
          <cell r="D6562" t="str">
            <v>Procter &amp; Gamble Co.</v>
          </cell>
          <cell r="E6562" t="str">
            <v>Gas</v>
          </cell>
          <cell r="G6562" t="str">
            <v>NA</v>
          </cell>
          <cell r="H6562" t="str">
            <v>Merchant Unregulated</v>
          </cell>
        </row>
        <row r="6563">
          <cell r="D6563" t="str">
            <v>Atlantic Power Corporation</v>
          </cell>
          <cell r="E6563" t="str">
            <v>Gas</v>
          </cell>
          <cell r="G6563" t="str">
            <v>NA</v>
          </cell>
          <cell r="H6563" t="str">
            <v>Merchant Unregulated</v>
          </cell>
        </row>
        <row r="6564">
          <cell r="D6564" t="str">
            <v>SunEdison, Inc.</v>
          </cell>
          <cell r="E6564" t="str">
            <v>Solar</v>
          </cell>
          <cell r="G6564" t="str">
            <v>NA</v>
          </cell>
          <cell r="H6564" t="str">
            <v>Merchant Unregulated</v>
          </cell>
        </row>
        <row r="6565">
          <cell r="D6565" t="str">
            <v>Oxnard City of</v>
          </cell>
          <cell r="E6565" t="str">
            <v>Biomass</v>
          </cell>
          <cell r="G6565" t="str">
            <v>NA</v>
          </cell>
          <cell r="H6565" t="str">
            <v>Merchant Unregulated</v>
          </cell>
        </row>
        <row r="6566">
          <cell r="D6566" t="str">
            <v>Exelon Corporation</v>
          </cell>
          <cell r="E6566" t="str">
            <v>Nuclear</v>
          </cell>
          <cell r="G6566">
            <v>4714677</v>
          </cell>
          <cell r="H6566" t="str">
            <v>Merchant Unregulated</v>
          </cell>
        </row>
        <row r="6567">
          <cell r="D6567" t="str">
            <v>Toyota Tsusho Corporation</v>
          </cell>
          <cell r="E6567" t="str">
            <v>Gas</v>
          </cell>
          <cell r="G6567">
            <v>1036047</v>
          </cell>
          <cell r="H6567" t="str">
            <v>Merchant Unregulated</v>
          </cell>
        </row>
        <row r="6568">
          <cell r="D6568" t="str">
            <v>General Electric Company</v>
          </cell>
          <cell r="E6568" t="str">
            <v>Gas</v>
          </cell>
          <cell r="G6568">
            <v>115115</v>
          </cell>
          <cell r="H6568" t="str">
            <v>Merchant Unregulated</v>
          </cell>
        </row>
        <row r="6569">
          <cell r="D6569" t="str">
            <v>GDF Suez SA</v>
          </cell>
          <cell r="E6569" t="str">
            <v>Gas</v>
          </cell>
          <cell r="G6569">
            <v>1151165</v>
          </cell>
          <cell r="H6569" t="str">
            <v>Merchant Unregulated</v>
          </cell>
        </row>
        <row r="6570">
          <cell r="D6570" t="str">
            <v>United States Government</v>
          </cell>
          <cell r="E6570" t="str">
            <v>Water</v>
          </cell>
          <cell r="G6570">
            <v>89730</v>
          </cell>
          <cell r="H6570" t="str">
            <v>Merchant Unregulated</v>
          </cell>
        </row>
        <row r="6571">
          <cell r="D6571" t="str">
            <v>Empire District Electric Company</v>
          </cell>
          <cell r="E6571" t="str">
            <v>Water</v>
          </cell>
          <cell r="G6571">
            <v>57719</v>
          </cell>
          <cell r="H6571" t="str">
            <v>Regulated</v>
          </cell>
        </row>
        <row r="6572">
          <cell r="D6572" t="str">
            <v>Puyallup Energy Recovery Company, LLC</v>
          </cell>
          <cell r="E6572" t="str">
            <v>Biomass</v>
          </cell>
          <cell r="G6572" t="str">
            <v>NA</v>
          </cell>
          <cell r="H6572" t="str">
            <v>Merchant Unregulated</v>
          </cell>
        </row>
        <row r="6573">
          <cell r="D6573" t="str">
            <v>P H Glatfelter Co</v>
          </cell>
          <cell r="E6573" t="str">
            <v>Coal</v>
          </cell>
          <cell r="G6573" t="str">
            <v>NA</v>
          </cell>
          <cell r="H6573" t="str">
            <v>Merchant Unregulated</v>
          </cell>
        </row>
        <row r="6574">
          <cell r="D6574" t="str">
            <v>Consolidated Edison, Inc.</v>
          </cell>
          <cell r="E6574" t="str">
            <v>Solar</v>
          </cell>
          <cell r="G6574" t="str">
            <v>NA</v>
          </cell>
          <cell r="H6574" t="str">
            <v>Merchant Unregulated</v>
          </cell>
        </row>
        <row r="6575">
          <cell r="D6575" t="str">
            <v>Exelon Corporation</v>
          </cell>
          <cell r="E6575" t="str">
            <v>Wind</v>
          </cell>
          <cell r="G6575" t="str">
            <v>NA</v>
          </cell>
          <cell r="H6575" t="str">
            <v>Merchant Unregulated</v>
          </cell>
        </row>
        <row r="6576">
          <cell r="D6576" t="str">
            <v>Oregon International Holdings, LLC</v>
          </cell>
          <cell r="E6576" t="str">
            <v>Wind</v>
          </cell>
          <cell r="G6576" t="str">
            <v>NA</v>
          </cell>
          <cell r="H6576" t="str">
            <v>Merchant Unregulated</v>
          </cell>
        </row>
        <row r="6577">
          <cell r="D6577" t="str">
            <v>ArcLight Capital Holdings, LLC</v>
          </cell>
          <cell r="E6577" t="str">
            <v>Wind</v>
          </cell>
          <cell r="G6577">
            <v>76214</v>
          </cell>
          <cell r="H6577" t="str">
            <v>Merchant Unregulated</v>
          </cell>
        </row>
        <row r="6578">
          <cell r="D6578" t="str">
            <v>Global Infrastructure Management, LLC</v>
          </cell>
          <cell r="E6578" t="str">
            <v>Wind</v>
          </cell>
          <cell r="G6578">
            <v>46711</v>
          </cell>
          <cell r="H6578" t="str">
            <v>Merchant Unregulated</v>
          </cell>
        </row>
        <row r="6579">
          <cell r="D6579" t="str">
            <v>Los Angeles Department of Water and Power</v>
          </cell>
          <cell r="E6579" t="str">
            <v>Solar</v>
          </cell>
          <cell r="G6579" t="str">
            <v>NA</v>
          </cell>
          <cell r="H6579" t="str">
            <v>Regulated</v>
          </cell>
        </row>
        <row r="6580">
          <cell r="D6580" t="str">
            <v>Covanta Holding Corporation</v>
          </cell>
          <cell r="E6580" t="str">
            <v>Biomass</v>
          </cell>
          <cell r="G6580" t="str">
            <v>NA</v>
          </cell>
          <cell r="H6580" t="str">
            <v>Merchant Unregulated</v>
          </cell>
        </row>
        <row r="6581">
          <cell r="D6581" t="str">
            <v>EDF Group</v>
          </cell>
          <cell r="E6581" t="str">
            <v>Wind</v>
          </cell>
          <cell r="G6581">
            <v>97080</v>
          </cell>
          <cell r="H6581" t="str">
            <v>Merchant Unregulated</v>
          </cell>
        </row>
        <row r="6582">
          <cell r="D6582" t="str">
            <v>IHI Corporation</v>
          </cell>
          <cell r="E6582" t="str">
            <v>Biomass</v>
          </cell>
          <cell r="G6582">
            <v>22195</v>
          </cell>
          <cell r="H6582" t="str">
            <v>Merchant Unregulated</v>
          </cell>
        </row>
        <row r="6583">
          <cell r="D6583" t="str">
            <v>Covanta Holding Corporation</v>
          </cell>
          <cell r="E6583" t="str">
            <v>Biomass</v>
          </cell>
          <cell r="G6583">
            <v>79140</v>
          </cell>
          <cell r="H6583" t="str">
            <v>Merchant Unregulated</v>
          </cell>
        </row>
        <row r="6584">
          <cell r="D6584" t="str">
            <v>Energy Northwest</v>
          </cell>
          <cell r="E6584" t="str">
            <v>Water</v>
          </cell>
          <cell r="G6584" t="str">
            <v>NA</v>
          </cell>
          <cell r="H6584" t="str">
            <v>Merchant Unregulated</v>
          </cell>
        </row>
        <row r="6585">
          <cell r="D6585" t="str">
            <v>Milliken &amp; Company</v>
          </cell>
          <cell r="E6585" t="str">
            <v>Oil</v>
          </cell>
          <cell r="G6585">
            <v>131</v>
          </cell>
          <cell r="H6585" t="str">
            <v>Regulated</v>
          </cell>
        </row>
        <row r="6586">
          <cell r="D6586" t="str">
            <v>PPL Corporation</v>
          </cell>
          <cell r="E6586" t="str">
            <v>Gas</v>
          </cell>
          <cell r="G6586">
            <v>31967</v>
          </cell>
          <cell r="H6586" t="str">
            <v>Regulated</v>
          </cell>
        </row>
        <row r="6587">
          <cell r="D6587" t="str">
            <v>PPL Corporation</v>
          </cell>
          <cell r="E6587" t="str">
            <v>Gas</v>
          </cell>
          <cell r="G6587">
            <v>19660</v>
          </cell>
          <cell r="H6587" t="str">
            <v>Regulated</v>
          </cell>
        </row>
        <row r="6588">
          <cell r="D6588" t="str">
            <v>Consolidated Edison, Inc.</v>
          </cell>
          <cell r="E6588" t="str">
            <v>Solar</v>
          </cell>
          <cell r="G6588" t="str">
            <v>NA</v>
          </cell>
          <cell r="H6588" t="str">
            <v>Merchant Unregulated</v>
          </cell>
        </row>
        <row r="6589">
          <cell r="D6589" t="str">
            <v>Louis Padnos Iron &amp; Metal Company</v>
          </cell>
          <cell r="E6589" t="str">
            <v>Solar</v>
          </cell>
          <cell r="G6589" t="str">
            <v>NA</v>
          </cell>
          <cell r="H6589" t="str">
            <v>Merchant Unregulated</v>
          </cell>
        </row>
        <row r="6590">
          <cell r="D6590" t="str">
            <v>Hawaiian Coml &amp; Sugar Co Ltd</v>
          </cell>
          <cell r="E6590" t="str">
            <v>Water</v>
          </cell>
          <cell r="G6590" t="str">
            <v>NA</v>
          </cell>
          <cell r="H6590" t="str">
            <v>Merchant Unregulated</v>
          </cell>
        </row>
        <row r="6591">
          <cell r="D6591" t="str">
            <v>Painesville City of</v>
          </cell>
          <cell r="E6591" t="str">
            <v>Coal</v>
          </cell>
          <cell r="G6591" t="str">
            <v>NA</v>
          </cell>
          <cell r="H6591" t="str">
            <v>Regulated</v>
          </cell>
        </row>
        <row r="6592">
          <cell r="D6592" t="str">
            <v>Painesville City of</v>
          </cell>
          <cell r="E6592" t="str">
            <v>Oil</v>
          </cell>
          <cell r="G6592" t="str">
            <v>NA</v>
          </cell>
          <cell r="H6592" t="str">
            <v>Regulated</v>
          </cell>
        </row>
        <row r="6593">
          <cell r="D6593" t="str">
            <v>Desert Power Associates</v>
          </cell>
          <cell r="E6593" t="str">
            <v>Wind</v>
          </cell>
          <cell r="G6593" t="str">
            <v>NA</v>
          </cell>
          <cell r="H6593" t="str">
            <v>Merchant Unregulated</v>
          </cell>
        </row>
        <row r="6594">
          <cell r="D6594" t="str">
            <v>H-H Management, LLC</v>
          </cell>
          <cell r="E6594" t="str">
            <v>Wind</v>
          </cell>
          <cell r="G6594" t="str">
            <v>NA</v>
          </cell>
          <cell r="H6594" t="str">
            <v>Merchant Unregulated</v>
          </cell>
        </row>
        <row r="6595">
          <cell r="D6595" t="str">
            <v>Painted Hills Individual Owners</v>
          </cell>
          <cell r="E6595" t="str">
            <v>Wind</v>
          </cell>
          <cell r="G6595" t="str">
            <v>NA</v>
          </cell>
          <cell r="H6595" t="str">
            <v>Merchant Unregulated</v>
          </cell>
        </row>
        <row r="6596">
          <cell r="D6596" t="str">
            <v>EFS-G LLC</v>
          </cell>
          <cell r="E6596" t="str">
            <v>Wind</v>
          </cell>
          <cell r="G6596" t="str">
            <v>NA</v>
          </cell>
          <cell r="H6596" t="str">
            <v>Merchant Unregulated</v>
          </cell>
        </row>
        <row r="6597">
          <cell r="D6597" t="str">
            <v>Apollo Energy Corp.</v>
          </cell>
          <cell r="E6597" t="str">
            <v>Wind</v>
          </cell>
          <cell r="G6597" t="str">
            <v>NA</v>
          </cell>
          <cell r="H6597" t="str">
            <v>Merchant Unregulated</v>
          </cell>
        </row>
        <row r="6598">
          <cell r="D6598" t="str">
            <v>Hawaiian Electric Industries, Inc.</v>
          </cell>
          <cell r="E6598" t="str">
            <v>Oil</v>
          </cell>
          <cell r="G6598" t="str">
            <v>NA</v>
          </cell>
          <cell r="H6598" t="str">
            <v>Regulated</v>
          </cell>
        </row>
        <row r="6599">
          <cell r="D6599" t="str">
            <v>Hawaiian Electric Industries, Inc.</v>
          </cell>
          <cell r="E6599" t="str">
            <v>Oil</v>
          </cell>
          <cell r="G6599" t="str">
            <v>NA</v>
          </cell>
          <cell r="H6599" t="str">
            <v>Regulated</v>
          </cell>
        </row>
        <row r="6600">
          <cell r="D6600" t="str">
            <v>Koch Industries, Inc.</v>
          </cell>
          <cell r="E6600" t="str">
            <v>Biomass</v>
          </cell>
          <cell r="G6600">
            <v>368647</v>
          </cell>
          <cell r="H6600" t="str">
            <v>Merchant Unregulated</v>
          </cell>
        </row>
        <row r="6601">
          <cell r="D6601" t="str">
            <v>Xcel Energy Inc.</v>
          </cell>
          <cell r="E6601" t="str">
            <v>Water</v>
          </cell>
          <cell r="G6601" t="str">
            <v>NA</v>
          </cell>
          <cell r="H6601" t="str">
            <v>Regulated</v>
          </cell>
        </row>
        <row r="6602">
          <cell r="D6602" t="str">
            <v>Southwest Public Power Dist</v>
          </cell>
          <cell r="E6602" t="str">
            <v>Oil</v>
          </cell>
          <cell r="G6602" t="str">
            <v>NA</v>
          </cell>
          <cell r="H6602" t="str">
            <v>Regulated</v>
          </cell>
        </row>
        <row r="6603">
          <cell r="D6603" t="str">
            <v>Entergy Corporation</v>
          </cell>
          <cell r="E6603" t="str">
            <v>Nuclear</v>
          </cell>
          <cell r="G6603">
            <v>5178213</v>
          </cell>
          <cell r="H6603" t="str">
            <v>Merchant Unregulated</v>
          </cell>
        </row>
        <row r="6604">
          <cell r="D6604" t="str">
            <v>United States Government</v>
          </cell>
          <cell r="E6604" t="str">
            <v>Water</v>
          </cell>
          <cell r="G6604" t="str">
            <v>NA</v>
          </cell>
          <cell r="H6604" t="str">
            <v>Merchant Unregulated</v>
          </cell>
        </row>
        <row r="6605">
          <cell r="D6605" t="str">
            <v>Noble House Hotels and Resorts</v>
          </cell>
          <cell r="E6605" t="str">
            <v>Gas</v>
          </cell>
          <cell r="G6605" t="str">
            <v>NA</v>
          </cell>
          <cell r="H6605" t="str">
            <v>Merchant Unregulated</v>
          </cell>
        </row>
        <row r="6606">
          <cell r="D6606" t="str">
            <v>LDK Solar Co., Ltd.</v>
          </cell>
          <cell r="E6606" t="str">
            <v>Solar</v>
          </cell>
          <cell r="G6606" t="str">
            <v>NA</v>
          </cell>
          <cell r="H6606" t="str">
            <v>Merchant Unregulated</v>
          </cell>
        </row>
        <row r="6607">
          <cell r="D6607" t="str">
            <v>Solar Power, Inc.</v>
          </cell>
          <cell r="E6607" t="str">
            <v>Solar</v>
          </cell>
          <cell r="G6607" t="str">
            <v>NA</v>
          </cell>
          <cell r="H6607" t="str">
            <v>Merchant Unregulated</v>
          </cell>
        </row>
        <row r="6608">
          <cell r="D6608" t="str">
            <v>LDK Solar Co., Ltd.</v>
          </cell>
          <cell r="E6608" t="str">
            <v>Solar</v>
          </cell>
          <cell r="G6608" t="str">
            <v>NA</v>
          </cell>
          <cell r="H6608" t="str">
            <v>Merchant Unregulated</v>
          </cell>
        </row>
        <row r="6609">
          <cell r="D6609" t="str">
            <v>Solar Power, Inc.</v>
          </cell>
          <cell r="E6609" t="str">
            <v>Solar</v>
          </cell>
          <cell r="G6609" t="str">
            <v>NA</v>
          </cell>
          <cell r="H6609" t="str">
            <v>Merchant Unregulated</v>
          </cell>
        </row>
        <row r="6610">
          <cell r="D6610" t="str">
            <v>SunEdison, Inc.</v>
          </cell>
          <cell r="E6610" t="str">
            <v>Solar</v>
          </cell>
          <cell r="G6610" t="str">
            <v>NA</v>
          </cell>
          <cell r="H6610" t="str">
            <v>Merchant Unregulated</v>
          </cell>
        </row>
        <row r="6611">
          <cell r="D6611" t="str">
            <v>Banco Santander SA</v>
          </cell>
          <cell r="E6611" t="str">
            <v>Solar</v>
          </cell>
          <cell r="G6611" t="str">
            <v>NA</v>
          </cell>
          <cell r="H6611" t="str">
            <v>Merchant Unregulated</v>
          </cell>
        </row>
        <row r="6612">
          <cell r="D6612" t="str">
            <v>Corporación Gestamp</v>
          </cell>
          <cell r="E6612" t="str">
            <v>Solar</v>
          </cell>
          <cell r="G6612" t="str">
            <v>NA</v>
          </cell>
          <cell r="H6612" t="str">
            <v>Merchant Unregulated</v>
          </cell>
        </row>
        <row r="6613">
          <cell r="D6613" t="str">
            <v>Morgan Stanley</v>
          </cell>
          <cell r="E6613" t="str">
            <v>Solar</v>
          </cell>
          <cell r="G6613" t="str">
            <v>NA</v>
          </cell>
          <cell r="H6613" t="str">
            <v>Merchant Unregulated</v>
          </cell>
        </row>
        <row r="6614">
          <cell r="D6614" t="str">
            <v>Boralex Inc.</v>
          </cell>
          <cell r="E6614" t="str">
            <v>Water</v>
          </cell>
          <cell r="G6614" t="str">
            <v>NA</v>
          </cell>
          <cell r="H6614" t="str">
            <v>Merchant Unregulated</v>
          </cell>
        </row>
        <row r="6615">
          <cell r="D6615" t="str">
            <v>BMW Manufacturing Co.</v>
          </cell>
          <cell r="E6615" t="str">
            <v>Biomass</v>
          </cell>
          <cell r="G6615" t="str">
            <v>NA</v>
          </cell>
          <cell r="H6615" t="str">
            <v>Merchant Unregulated</v>
          </cell>
        </row>
        <row r="6616">
          <cell r="D6616" t="str">
            <v>BMW Manufacturing Co.</v>
          </cell>
          <cell r="E6616" t="str">
            <v>Biomass</v>
          </cell>
          <cell r="G6616" t="str">
            <v>NA</v>
          </cell>
          <cell r="H6616" t="str">
            <v>Merchant Unregulated</v>
          </cell>
        </row>
        <row r="6617">
          <cell r="D6617" t="str">
            <v>Palmyra City of</v>
          </cell>
          <cell r="E6617" t="str">
            <v>Oil</v>
          </cell>
          <cell r="G6617" t="str">
            <v>NA</v>
          </cell>
          <cell r="H6617" t="str">
            <v>Regulated</v>
          </cell>
        </row>
        <row r="6618">
          <cell r="D6618" t="str">
            <v>Palmyra City of</v>
          </cell>
          <cell r="E6618" t="str">
            <v>Gas</v>
          </cell>
          <cell r="G6618" t="str">
            <v>NA</v>
          </cell>
          <cell r="H6618" t="str">
            <v>Regulated</v>
          </cell>
        </row>
        <row r="6619">
          <cell r="D6619" t="str">
            <v>El Paso Electric Company</v>
          </cell>
          <cell r="E6619" t="str">
            <v>Nuclear</v>
          </cell>
          <cell r="G6619">
            <v>5045559</v>
          </cell>
          <cell r="H6619" t="str">
            <v>Regulated</v>
          </cell>
        </row>
        <row r="6620">
          <cell r="D6620" t="str">
            <v>Southern California Public Power Authority</v>
          </cell>
          <cell r="E6620" t="str">
            <v>Nuclear</v>
          </cell>
          <cell r="G6620">
            <v>1887295</v>
          </cell>
          <cell r="H6620" t="str">
            <v>Regulated</v>
          </cell>
        </row>
        <row r="6621">
          <cell r="D6621" t="str">
            <v>Edison International</v>
          </cell>
          <cell r="E6621" t="str">
            <v>Nuclear</v>
          </cell>
          <cell r="G6621">
            <v>5045559</v>
          </cell>
          <cell r="H6621" t="str">
            <v>Regulated</v>
          </cell>
        </row>
        <row r="6622">
          <cell r="D6622" t="str">
            <v>Salt River Project</v>
          </cell>
          <cell r="E6622" t="str">
            <v>Nuclear</v>
          </cell>
          <cell r="G6622">
            <v>5585241</v>
          </cell>
          <cell r="H6622" t="str">
            <v>Regulated</v>
          </cell>
        </row>
        <row r="6623">
          <cell r="D6623" t="str">
            <v>PNM Resources, Inc.</v>
          </cell>
          <cell r="E6623" t="str">
            <v>Nuclear</v>
          </cell>
          <cell r="G6623">
            <v>3257259</v>
          </cell>
          <cell r="H6623" t="str">
            <v>Regulated</v>
          </cell>
        </row>
        <row r="6624">
          <cell r="D6624" t="str">
            <v>Pinnacle West Capital Corporation</v>
          </cell>
          <cell r="E6624" t="str">
            <v>Nuclear</v>
          </cell>
          <cell r="G6624">
            <v>9292769</v>
          </cell>
          <cell r="H6624" t="str">
            <v>Regulated</v>
          </cell>
        </row>
        <row r="6625">
          <cell r="D6625" t="str">
            <v>Los Angeles Department of Water and Power</v>
          </cell>
          <cell r="E6625" t="str">
            <v>Nuclear</v>
          </cell>
          <cell r="G6625">
            <v>1820233</v>
          </cell>
          <cell r="H6625" t="str">
            <v>Regulated</v>
          </cell>
        </row>
        <row r="6626">
          <cell r="D6626" t="str">
            <v>BP plc</v>
          </cell>
          <cell r="E6626" t="str">
            <v>Solar</v>
          </cell>
          <cell r="G6626" t="str">
            <v>NA</v>
          </cell>
          <cell r="H6626" t="str">
            <v>Merchant Unregulated</v>
          </cell>
        </row>
        <row r="6627">
          <cell r="D6627" t="str">
            <v>Pinnacle West Capital Corporation</v>
          </cell>
          <cell r="E6627" t="str">
            <v>Solar</v>
          </cell>
          <cell r="G6627">
            <v>42843</v>
          </cell>
          <cell r="H6627" t="str">
            <v>Regulated</v>
          </cell>
        </row>
        <row r="6628">
          <cell r="D6628" t="str">
            <v>Sempra Energy</v>
          </cell>
          <cell r="E6628" t="str">
            <v>Gas</v>
          </cell>
          <cell r="G6628">
            <v>2793674</v>
          </cell>
          <cell r="H6628" t="str">
            <v>Regulated</v>
          </cell>
        </row>
        <row r="6629">
          <cell r="D6629" t="str">
            <v>First Wind Holdings Inc.</v>
          </cell>
          <cell r="E6629" t="str">
            <v>Wind</v>
          </cell>
          <cell r="G6629">
            <v>49332</v>
          </cell>
          <cell r="H6629" t="str">
            <v>Merchant Unregulated</v>
          </cell>
        </row>
        <row r="6630">
          <cell r="D6630" t="str">
            <v>Hawaiian Electric Industries, Inc.</v>
          </cell>
          <cell r="E6630" t="str">
            <v>Oil</v>
          </cell>
          <cell r="G6630" t="str">
            <v>NA</v>
          </cell>
          <cell r="H6630" t="str">
            <v>Regulated</v>
          </cell>
        </row>
        <row r="6631">
          <cell r="D6631" t="str">
            <v>Bell Mountain Hydro, LLC</v>
          </cell>
          <cell r="E6631" t="str">
            <v>Water</v>
          </cell>
          <cell r="G6631" t="str">
            <v>NA</v>
          </cell>
          <cell r="H6631" t="str">
            <v>Merchant Unregulated</v>
          </cell>
        </row>
        <row r="6632">
          <cell r="D6632" t="str">
            <v>Northland Power Incorporated</v>
          </cell>
          <cell r="E6632" t="str">
            <v>Gas</v>
          </cell>
          <cell r="G6632">
            <v>128544</v>
          </cell>
          <cell r="H6632" t="str">
            <v>Merchant Unregulated</v>
          </cell>
        </row>
        <row r="6633">
          <cell r="D6633" t="str">
            <v>Panda Energy International, Inc.</v>
          </cell>
          <cell r="E6633" t="str">
            <v>Gas</v>
          </cell>
          <cell r="G6633">
            <v>548010</v>
          </cell>
          <cell r="H6633" t="str">
            <v>Merchant Unregulated</v>
          </cell>
        </row>
        <row r="6634">
          <cell r="D6634" t="str">
            <v>Carlyle Group L.P.</v>
          </cell>
          <cell r="E6634" t="str">
            <v>Gas</v>
          </cell>
          <cell r="G6634" t="str">
            <v>NA</v>
          </cell>
          <cell r="H6634" t="str">
            <v>Merchant Unregulated</v>
          </cell>
        </row>
        <row r="6635">
          <cell r="D6635" t="str">
            <v>EIF Management, LLC</v>
          </cell>
          <cell r="E6635" t="str">
            <v>Gas</v>
          </cell>
          <cell r="G6635">
            <v>302087</v>
          </cell>
          <cell r="H6635" t="str">
            <v>Merchant Unregulated</v>
          </cell>
        </row>
        <row r="6636">
          <cell r="D6636" t="str">
            <v>Hal Dittmer &amp; Fresno Power Investors Ltd Partnership</v>
          </cell>
          <cell r="E6636" t="str">
            <v>Gas</v>
          </cell>
          <cell r="G6636" t="str">
            <v>NA</v>
          </cell>
          <cell r="H6636" t="str">
            <v>Merchant Unregulated</v>
          </cell>
        </row>
        <row r="6637">
          <cell r="D6637" t="str">
            <v>Panora City of</v>
          </cell>
          <cell r="E6637" t="str">
            <v>Oil</v>
          </cell>
          <cell r="G6637" t="str">
            <v>NA</v>
          </cell>
          <cell r="H6637" t="str">
            <v>Regulated</v>
          </cell>
        </row>
        <row r="6638">
          <cell r="D6638" t="str">
            <v>Olympus Holdings, LLC</v>
          </cell>
          <cell r="E6638" t="str">
            <v>Coal</v>
          </cell>
          <cell r="G6638" t="str">
            <v>NA</v>
          </cell>
          <cell r="H6638" t="str">
            <v>Merchant Unregulated</v>
          </cell>
        </row>
        <row r="6639">
          <cell r="D6639" t="str">
            <v>ArcLight Capital Holdings, LLC</v>
          </cell>
          <cell r="E6639" t="str">
            <v>Coal</v>
          </cell>
          <cell r="G6639" t="str">
            <v>NA</v>
          </cell>
          <cell r="H6639" t="str">
            <v>Merchant Unregulated</v>
          </cell>
        </row>
        <row r="6640">
          <cell r="D6640" t="str">
            <v>E.ON SE</v>
          </cell>
          <cell r="E6640" t="str">
            <v>Wind</v>
          </cell>
          <cell r="G6640">
            <v>503674</v>
          </cell>
          <cell r="H6640" t="str">
            <v>Merchant Unregulated</v>
          </cell>
        </row>
        <row r="6641">
          <cell r="D6641" t="str">
            <v>E.ON SE</v>
          </cell>
          <cell r="E6641" t="str">
            <v>Wind</v>
          </cell>
          <cell r="G6641">
            <v>592595</v>
          </cell>
          <cell r="H6641" t="str">
            <v>Merchant Unregulated</v>
          </cell>
        </row>
        <row r="6642">
          <cell r="D6642" t="str">
            <v>E.ON SE</v>
          </cell>
          <cell r="E6642" t="str">
            <v>Wind</v>
          </cell>
          <cell r="G6642" t="str">
            <v>NA</v>
          </cell>
          <cell r="H6642" t="str">
            <v>Merchant Unregulated</v>
          </cell>
        </row>
        <row r="6643">
          <cell r="D6643" t="str">
            <v>PensionDanmark Holding AS</v>
          </cell>
          <cell r="E6643" t="str">
            <v>Wind</v>
          </cell>
          <cell r="G6643" t="str">
            <v>NA</v>
          </cell>
          <cell r="H6643" t="str">
            <v>Merchant Unregulated</v>
          </cell>
        </row>
        <row r="6644">
          <cell r="D6644" t="str">
            <v>E.ON SE</v>
          </cell>
          <cell r="E6644" t="str">
            <v>Wind</v>
          </cell>
          <cell r="G6644" t="str">
            <v>NA</v>
          </cell>
          <cell r="H6644" t="str">
            <v>Merchant Unregulated</v>
          </cell>
        </row>
        <row r="6645">
          <cell r="D6645" t="str">
            <v>PensionDanmark Holding AS</v>
          </cell>
          <cell r="E6645" t="str">
            <v>Wind</v>
          </cell>
          <cell r="G6645" t="str">
            <v>NA</v>
          </cell>
          <cell r="H6645" t="str">
            <v>Merchant Unregulated</v>
          </cell>
        </row>
        <row r="6646">
          <cell r="D6646" t="str">
            <v>Merced Irrigation District</v>
          </cell>
          <cell r="E6646" t="str">
            <v>Water</v>
          </cell>
          <cell r="G6646" t="str">
            <v>NA</v>
          </cell>
          <cell r="H6646" t="str">
            <v>Merchant Unregulated</v>
          </cell>
        </row>
        <row r="6647">
          <cell r="D6647" t="str">
            <v>Omaha, City of</v>
          </cell>
          <cell r="E6647" t="str">
            <v>Biomass</v>
          </cell>
          <cell r="G6647" t="str">
            <v>NA</v>
          </cell>
          <cell r="H6647" t="str">
            <v>Merchant Unregulated</v>
          </cell>
        </row>
        <row r="6648">
          <cell r="D6648" t="str">
            <v>Tennessee Valley Authority</v>
          </cell>
          <cell r="E6648" t="str">
            <v>Coal</v>
          </cell>
          <cell r="G6648">
            <v>14651945</v>
          </cell>
          <cell r="H6648" t="str">
            <v>Merchant Unregulated</v>
          </cell>
        </row>
        <row r="6649">
          <cell r="D6649" t="str">
            <v>NextEra Energy, Inc.</v>
          </cell>
          <cell r="E6649" t="str">
            <v>Solar</v>
          </cell>
          <cell r="G6649" t="str">
            <v>NA</v>
          </cell>
          <cell r="H6649" t="str">
            <v>Merchant Unregulated</v>
          </cell>
        </row>
        <row r="6650">
          <cell r="D6650" t="str">
            <v>Paragould Light Water and Cable</v>
          </cell>
          <cell r="E6650" t="str">
            <v>Gas</v>
          </cell>
          <cell r="G6650" t="str">
            <v>NA</v>
          </cell>
          <cell r="H6650" t="str">
            <v>Regulated</v>
          </cell>
        </row>
        <row r="6651">
          <cell r="D6651" t="str">
            <v>Paragould Light Water and Cable</v>
          </cell>
          <cell r="E6651" t="str">
            <v>Gas</v>
          </cell>
          <cell r="G6651" t="str">
            <v>NA</v>
          </cell>
          <cell r="H6651" t="str">
            <v>Regulated</v>
          </cell>
        </row>
        <row r="6652">
          <cell r="D6652" t="str">
            <v>Paragould Light Water and Cable</v>
          </cell>
          <cell r="E6652" t="str">
            <v>Oil</v>
          </cell>
          <cell r="G6652" t="str">
            <v>NA</v>
          </cell>
          <cell r="H6652" t="str">
            <v>Regulated</v>
          </cell>
        </row>
        <row r="6653">
          <cell r="D6653" t="str">
            <v>Paramount Farms, Inc</v>
          </cell>
          <cell r="E6653" t="str">
            <v>Solar</v>
          </cell>
          <cell r="G6653" t="str">
            <v>NA</v>
          </cell>
          <cell r="H6653" t="str">
            <v>Merchant Unregulated</v>
          </cell>
        </row>
        <row r="6654">
          <cell r="D6654" t="str">
            <v>East Bay Municipal Util Dist</v>
          </cell>
          <cell r="E6654" t="str">
            <v>Water</v>
          </cell>
          <cell r="G6654" t="str">
            <v>NA</v>
          </cell>
          <cell r="H6654" t="str">
            <v>Regulated</v>
          </cell>
        </row>
        <row r="6655">
          <cell r="D6655" t="str">
            <v>Pardeeville Village of</v>
          </cell>
          <cell r="E6655" t="str">
            <v>Water</v>
          </cell>
          <cell r="G6655" t="str">
            <v>NA</v>
          </cell>
          <cell r="H6655" t="str">
            <v>Regulated</v>
          </cell>
        </row>
        <row r="6656">
          <cell r="D6656" t="str">
            <v>Wisconsin Energy Corporation</v>
          </cell>
          <cell r="E6656" t="str">
            <v>Gas</v>
          </cell>
          <cell r="G6656">
            <v>124707</v>
          </cell>
          <cell r="H6656" t="str">
            <v>Regulated</v>
          </cell>
        </row>
        <row r="6657">
          <cell r="D6657" t="str">
            <v>Centrica Plc.</v>
          </cell>
          <cell r="E6657" t="str">
            <v>Gas</v>
          </cell>
          <cell r="G6657">
            <v>356933</v>
          </cell>
          <cell r="H6657" t="str">
            <v>Regulated</v>
          </cell>
        </row>
        <row r="6658">
          <cell r="D6658" t="str">
            <v>Berkshire Hathaway Inc.</v>
          </cell>
          <cell r="E6658" t="str">
            <v>Water</v>
          </cell>
          <cell r="G6658">
            <v>2186</v>
          </cell>
          <cell r="H6658" t="str">
            <v>Regulated</v>
          </cell>
        </row>
        <row r="6659">
          <cell r="D6659" t="str">
            <v>MidAmerican Energy Holdings Company</v>
          </cell>
          <cell r="E6659" t="str">
            <v>Water</v>
          </cell>
          <cell r="G6659">
            <v>248</v>
          </cell>
          <cell r="H6659" t="str">
            <v>Regulated</v>
          </cell>
        </row>
        <row r="6660">
          <cell r="D6660" t="str">
            <v>Paris City of KY</v>
          </cell>
          <cell r="E6660" t="str">
            <v>Oil</v>
          </cell>
          <cell r="G6660" t="str">
            <v>NA</v>
          </cell>
          <cell r="H6660" t="str">
            <v>Regulated</v>
          </cell>
        </row>
        <row r="6661">
          <cell r="D6661" t="str">
            <v>Brookfield Renewable Energy Partners L.P.</v>
          </cell>
          <cell r="E6661" t="str">
            <v>Water</v>
          </cell>
          <cell r="G6661" t="str">
            <v>NA</v>
          </cell>
          <cell r="H6661" t="str">
            <v>Merchant Unregulated</v>
          </cell>
        </row>
        <row r="6662">
          <cell r="D6662" t="str">
            <v>Brookfield Asset Management Inc.</v>
          </cell>
          <cell r="E6662" t="str">
            <v>Water</v>
          </cell>
          <cell r="G6662" t="str">
            <v>NA</v>
          </cell>
          <cell r="H6662" t="str">
            <v>Merchant Unregulated</v>
          </cell>
        </row>
        <row r="6663">
          <cell r="D6663" t="str">
            <v>Park 500 Philip Morris USA</v>
          </cell>
          <cell r="E6663" t="str">
            <v>Coal</v>
          </cell>
          <cell r="G6663" t="str">
            <v>NA</v>
          </cell>
          <cell r="H6663" t="str">
            <v>Merchant Unregulated</v>
          </cell>
        </row>
        <row r="6664">
          <cell r="D6664" t="str">
            <v>Hudson Clean Energy Partners LP</v>
          </cell>
          <cell r="E6664" t="str">
            <v>Water</v>
          </cell>
          <cell r="G6664" t="str">
            <v>NA</v>
          </cell>
          <cell r="H6664" t="str">
            <v>Merchant Unregulated</v>
          </cell>
        </row>
        <row r="6665">
          <cell r="D6665" t="str">
            <v>Parkdale Pharmaceuticals, Inc</v>
          </cell>
          <cell r="E6665" t="str">
            <v>Gas</v>
          </cell>
          <cell r="G6665" t="str">
            <v>NA</v>
          </cell>
          <cell r="H6665" t="str">
            <v>Merchant Unregulated</v>
          </cell>
        </row>
        <row r="6666">
          <cell r="D6666" t="str">
            <v>Merced Irrigation District</v>
          </cell>
          <cell r="E6666" t="str">
            <v>Water</v>
          </cell>
          <cell r="G6666" t="str">
            <v>NA</v>
          </cell>
          <cell r="H6666" t="str">
            <v>Merchant Unregulated</v>
          </cell>
        </row>
        <row r="6667">
          <cell r="D6667" t="str">
            <v>United States Government</v>
          </cell>
          <cell r="E6667" t="str">
            <v>Water</v>
          </cell>
          <cell r="G6667">
            <v>462447</v>
          </cell>
          <cell r="H6667" t="str">
            <v>Merchant Unregulated</v>
          </cell>
        </row>
        <row r="6668">
          <cell r="D6668" t="str">
            <v>Corn Belt Energy Corporation</v>
          </cell>
          <cell r="E6668" t="str">
            <v>Oil</v>
          </cell>
          <cell r="G6668" t="str">
            <v>NA</v>
          </cell>
          <cell r="H6668" t="str">
            <v>Merchant Unregulated</v>
          </cell>
        </row>
        <row r="6669">
          <cell r="D6669" t="str">
            <v>General Electric Company</v>
          </cell>
          <cell r="E6669" t="str">
            <v>Gas</v>
          </cell>
          <cell r="G6669">
            <v>145077</v>
          </cell>
          <cell r="H6669" t="str">
            <v>Merchant Unregulated</v>
          </cell>
        </row>
        <row r="6670">
          <cell r="D6670" t="str">
            <v>SCANA Corporation</v>
          </cell>
          <cell r="E6670" t="str">
            <v>Gas</v>
          </cell>
          <cell r="G6670">
            <v>12208</v>
          </cell>
          <cell r="H6670" t="str">
            <v>Regulated</v>
          </cell>
        </row>
        <row r="6671">
          <cell r="D6671" t="str">
            <v>SCANA Corporation</v>
          </cell>
          <cell r="E6671" t="str">
            <v>Water</v>
          </cell>
          <cell r="G6671">
            <v>48402</v>
          </cell>
          <cell r="H6671" t="str">
            <v>Regulated</v>
          </cell>
        </row>
        <row r="6672">
          <cell r="D6672" t="str">
            <v>United Parcel Service Incorporated</v>
          </cell>
          <cell r="E6672" t="str">
            <v>Solar</v>
          </cell>
          <cell r="G6672" t="str">
            <v>NA</v>
          </cell>
          <cell r="H6672" t="str">
            <v>Merchant Unregulated</v>
          </cell>
        </row>
        <row r="6673">
          <cell r="D6673" t="str">
            <v>Tolko Industries Ltd</v>
          </cell>
          <cell r="E6673" t="str">
            <v>Biomass</v>
          </cell>
          <cell r="G6673" t="str">
            <v>NA</v>
          </cell>
          <cell r="H6673" t="str">
            <v>Foreign</v>
          </cell>
        </row>
        <row r="6674">
          <cell r="D6674" t="str">
            <v>Air Products and Chemicals, Inc.</v>
          </cell>
          <cell r="E6674" t="str">
            <v>Gas</v>
          </cell>
          <cell r="G6674" t="str">
            <v>NA</v>
          </cell>
          <cell r="H6674" t="str">
            <v>Merchant Unregulated</v>
          </cell>
        </row>
        <row r="6675">
          <cell r="D6675" t="str">
            <v>Calpine Corporation</v>
          </cell>
          <cell r="E6675" t="str">
            <v>Gas</v>
          </cell>
          <cell r="G6675">
            <v>4636791</v>
          </cell>
          <cell r="H6675" t="str">
            <v>Merchant Unregulated</v>
          </cell>
        </row>
        <row r="6676">
          <cell r="D6676" t="str">
            <v>QUG Management</v>
          </cell>
          <cell r="E6676" t="str">
            <v>Gas</v>
          </cell>
          <cell r="G6676" t="str">
            <v>NA</v>
          </cell>
          <cell r="H6676" t="str">
            <v>Merchant Unregulated</v>
          </cell>
        </row>
        <row r="6677">
          <cell r="D6677" t="str">
            <v>Quantum Energy Partners</v>
          </cell>
          <cell r="E6677" t="str">
            <v>Gas</v>
          </cell>
          <cell r="G6677" t="str">
            <v>NA</v>
          </cell>
          <cell r="H6677" t="str">
            <v>Merchant Unregulated</v>
          </cell>
        </row>
        <row r="6678">
          <cell r="D6678" t="str">
            <v>Canada Pension Plan Investment Board</v>
          </cell>
          <cell r="E6678" t="str">
            <v>Gas</v>
          </cell>
          <cell r="G6678" t="str">
            <v>NA</v>
          </cell>
          <cell r="H6678" t="str">
            <v>Merchant Unregulated</v>
          </cell>
        </row>
        <row r="6679">
          <cell r="D6679" t="str">
            <v>Pasco County Of</v>
          </cell>
          <cell r="E6679" t="str">
            <v>Biomass</v>
          </cell>
          <cell r="G6679" t="str">
            <v>NA</v>
          </cell>
          <cell r="H6679" t="str">
            <v>Merchant Unregulated</v>
          </cell>
        </row>
        <row r="6680">
          <cell r="D6680" t="str">
            <v>PUD No 1 of Grays Harbor County</v>
          </cell>
          <cell r="E6680" t="str">
            <v>Gas</v>
          </cell>
          <cell r="G6680" t="str">
            <v>NA</v>
          </cell>
          <cell r="H6680" t="str">
            <v>Regulated</v>
          </cell>
        </row>
        <row r="6681">
          <cell r="D6681" t="str">
            <v>PUD No 1 of Franklin County</v>
          </cell>
          <cell r="E6681" t="str">
            <v>Gas</v>
          </cell>
          <cell r="G6681" t="str">
            <v>NA</v>
          </cell>
          <cell r="H6681" t="str">
            <v>Regulated</v>
          </cell>
        </row>
        <row r="6682">
          <cell r="D6682" t="str">
            <v>Canada Pension Plan Investment Board</v>
          </cell>
          <cell r="E6682" t="str">
            <v>Oil</v>
          </cell>
          <cell r="G6682" t="str">
            <v>NA</v>
          </cell>
          <cell r="H6682" t="str">
            <v>Merchant Unregulated</v>
          </cell>
        </row>
        <row r="6683">
          <cell r="D6683" t="str">
            <v>Quantum Energy Partners</v>
          </cell>
          <cell r="E6683" t="str">
            <v>Oil</v>
          </cell>
          <cell r="G6683" t="str">
            <v>NA</v>
          </cell>
          <cell r="H6683" t="str">
            <v>Merchant Unregulated</v>
          </cell>
        </row>
        <row r="6684">
          <cell r="D6684" t="str">
            <v>QUG Management</v>
          </cell>
          <cell r="E6684" t="str">
            <v>Oil</v>
          </cell>
          <cell r="G6684" t="str">
            <v>NA</v>
          </cell>
          <cell r="H6684" t="str">
            <v>Merchant Unregulated</v>
          </cell>
        </row>
        <row r="6685">
          <cell r="D6685" t="str">
            <v>SunEdison, Inc.</v>
          </cell>
          <cell r="E6685" t="str">
            <v>Solar</v>
          </cell>
          <cell r="G6685" t="str">
            <v>NA</v>
          </cell>
          <cell r="H6685" t="str">
            <v>Merchant Unregulated</v>
          </cell>
        </row>
        <row r="6686">
          <cell r="D6686" t="str">
            <v>Passaic Valley Water Commission</v>
          </cell>
          <cell r="E6686" t="str">
            <v>Water</v>
          </cell>
          <cell r="G6686" t="str">
            <v>NA</v>
          </cell>
          <cell r="H6686" t="str">
            <v>Merchant Unregulated</v>
          </cell>
        </row>
        <row r="6687">
          <cell r="D6687" t="str">
            <v>Gaz Métro Limited Partnership</v>
          </cell>
          <cell r="E6687" t="str">
            <v>Water</v>
          </cell>
          <cell r="G6687" t="str">
            <v>NA</v>
          </cell>
          <cell r="H6687" t="str">
            <v>Regulated</v>
          </cell>
        </row>
        <row r="6688">
          <cell r="D6688" t="str">
            <v>Calpine Corporation</v>
          </cell>
          <cell r="E6688" t="str">
            <v>Gas</v>
          </cell>
          <cell r="G6688">
            <v>4384374</v>
          </cell>
          <cell r="H6688" t="str">
            <v>Merchant Unregulated</v>
          </cell>
        </row>
        <row r="6689">
          <cell r="D6689" t="str">
            <v>Gaz Métro Limited Partnership</v>
          </cell>
          <cell r="E6689" t="str">
            <v>Water</v>
          </cell>
          <cell r="G6689" t="str">
            <v>NA</v>
          </cell>
          <cell r="H6689" t="str">
            <v>Regulated</v>
          </cell>
        </row>
        <row r="6690">
          <cell r="D6690" t="str">
            <v>EDF Group</v>
          </cell>
          <cell r="E6690" t="str">
            <v>Wind</v>
          </cell>
          <cell r="G6690" t="str">
            <v>NA</v>
          </cell>
          <cell r="H6690" t="str">
            <v>Merchant Unregulated</v>
          </cell>
        </row>
        <row r="6691">
          <cell r="D6691" t="str">
            <v>SunEdison, Inc.</v>
          </cell>
          <cell r="E6691" t="str">
            <v>Solar</v>
          </cell>
          <cell r="G6691" t="str">
            <v>NA</v>
          </cell>
          <cell r="H6691" t="str">
            <v>Merchant Unregulated</v>
          </cell>
        </row>
        <row r="6692">
          <cell r="D6692" t="str">
            <v>Goldman Sachs Group, Inc.</v>
          </cell>
          <cell r="E6692" t="str">
            <v>Solar</v>
          </cell>
          <cell r="G6692" t="str">
            <v>NA</v>
          </cell>
          <cell r="H6692" t="str">
            <v>Merchant Unregulated</v>
          </cell>
        </row>
        <row r="6693">
          <cell r="D6693" t="str">
            <v>Terra Firma Capital Partners Ltd.</v>
          </cell>
          <cell r="E6693" t="str">
            <v>Wind</v>
          </cell>
          <cell r="G6693">
            <v>4023</v>
          </cell>
          <cell r="H6693" t="str">
            <v>Merchant Unregulated</v>
          </cell>
        </row>
        <row r="6694">
          <cell r="D6694" t="str">
            <v>Oregon Trail Wind Farm LLC</v>
          </cell>
          <cell r="E6694" t="str">
            <v>Wind</v>
          </cell>
          <cell r="G6694" t="str">
            <v>NA</v>
          </cell>
          <cell r="H6694" t="str">
            <v>Merchant Unregulated</v>
          </cell>
        </row>
        <row r="6695">
          <cell r="D6695" t="str">
            <v>South Mississippi Electric Power Association</v>
          </cell>
          <cell r="E6695" t="str">
            <v>Oil</v>
          </cell>
          <cell r="G6695" t="str">
            <v>NA</v>
          </cell>
          <cell r="H6695" t="str">
            <v>Merchant Unregulated</v>
          </cell>
        </row>
        <row r="6696">
          <cell r="D6696" t="str">
            <v>Valero Energy Corporation</v>
          </cell>
          <cell r="E6696" t="str">
            <v>Other Nonrenewable</v>
          </cell>
          <cell r="G6696" t="str">
            <v>NA</v>
          </cell>
          <cell r="H6696" t="str">
            <v>Merchant Unregulated</v>
          </cell>
        </row>
        <row r="6697">
          <cell r="D6697" t="str">
            <v>Pawhuska City of</v>
          </cell>
          <cell r="E6697" t="str">
            <v>Oil</v>
          </cell>
          <cell r="G6697" t="str">
            <v>NA</v>
          </cell>
          <cell r="H6697" t="str">
            <v>Regulated</v>
          </cell>
        </row>
        <row r="6698">
          <cell r="D6698" t="str">
            <v>Xcel Energy Inc.</v>
          </cell>
          <cell r="E6698" t="str">
            <v>Coal</v>
          </cell>
          <cell r="G6698">
            <v>3264261</v>
          </cell>
          <cell r="H6698" t="str">
            <v>Regulated</v>
          </cell>
        </row>
        <row r="6699">
          <cell r="D6699" t="str">
            <v>Maxim Power Corporation</v>
          </cell>
          <cell r="E6699" t="str">
            <v>Gas</v>
          </cell>
          <cell r="G6699" t="str">
            <v>NA</v>
          </cell>
          <cell r="H6699" t="str">
            <v>Merchant Unregulated</v>
          </cell>
        </row>
        <row r="6700">
          <cell r="D6700" t="str">
            <v>NRG Yield, Inc.</v>
          </cell>
          <cell r="E6700" t="str">
            <v>Gas</v>
          </cell>
          <cell r="G6700" t="str">
            <v>NA</v>
          </cell>
          <cell r="H6700" t="str">
            <v>Merchant Unregulated</v>
          </cell>
        </row>
        <row r="6701">
          <cell r="D6701" t="str">
            <v>NRG Energy, Inc.</v>
          </cell>
          <cell r="E6701" t="str">
            <v>Gas</v>
          </cell>
          <cell r="G6701" t="str">
            <v>NA</v>
          </cell>
          <cell r="H6701" t="str">
            <v>Merchant Unregulated</v>
          </cell>
        </row>
        <row r="6702">
          <cell r="D6702" t="str">
            <v>Idaho Wind Partners 1, LLC</v>
          </cell>
          <cell r="E6702" t="str">
            <v>Wind</v>
          </cell>
          <cell r="G6702" t="str">
            <v>NA</v>
          </cell>
          <cell r="H6702" t="str">
            <v>Merchant Unregulated</v>
          </cell>
        </row>
        <row r="6703">
          <cell r="D6703" t="str">
            <v>Strawberry Water Users Assn</v>
          </cell>
          <cell r="E6703" t="str">
            <v>Water</v>
          </cell>
          <cell r="G6703" t="str">
            <v>NA</v>
          </cell>
          <cell r="H6703" t="str">
            <v>Merchant Unregulated</v>
          </cell>
        </row>
        <row r="6704">
          <cell r="D6704" t="str">
            <v>Payson City Corp</v>
          </cell>
          <cell r="E6704" t="str">
            <v>Gas</v>
          </cell>
          <cell r="G6704" t="str">
            <v>NA</v>
          </cell>
          <cell r="H6704" t="str">
            <v>Regulated</v>
          </cell>
        </row>
        <row r="6705">
          <cell r="D6705" t="str">
            <v>Portland General Electric Company</v>
          </cell>
          <cell r="E6705" t="str">
            <v>Oil</v>
          </cell>
          <cell r="G6705">
            <v>11</v>
          </cell>
          <cell r="H6705" t="str">
            <v>Regulated</v>
          </cell>
        </row>
        <row r="6706">
          <cell r="D6706" t="str">
            <v>PCS Nitrogen Fertilizer LP</v>
          </cell>
          <cell r="E6706" t="str">
            <v>Other Nonrenewable</v>
          </cell>
          <cell r="G6706" t="str">
            <v>NA</v>
          </cell>
          <cell r="H6706" t="str">
            <v>Merchant Unregulated</v>
          </cell>
        </row>
        <row r="6707">
          <cell r="D6707" t="str">
            <v>Iberdrola, S.A.</v>
          </cell>
          <cell r="E6707" t="str">
            <v>Wind</v>
          </cell>
          <cell r="G6707">
            <v>42357</v>
          </cell>
          <cell r="H6707" t="str">
            <v>Merchant Unregulated</v>
          </cell>
        </row>
        <row r="6708">
          <cell r="D6708" t="str">
            <v>Portland General Electric Company</v>
          </cell>
          <cell r="E6708" t="str">
            <v>Solar</v>
          </cell>
          <cell r="G6708" t="str">
            <v>NA</v>
          </cell>
          <cell r="H6708" t="str">
            <v>Regulated</v>
          </cell>
        </row>
        <row r="6709">
          <cell r="D6709" t="str">
            <v>U.S. Bancorp</v>
          </cell>
          <cell r="E6709" t="str">
            <v>Solar</v>
          </cell>
          <cell r="G6709" t="str">
            <v>NA</v>
          </cell>
          <cell r="H6709" t="str">
            <v>Regulated</v>
          </cell>
        </row>
        <row r="6710">
          <cell r="D6710" t="str">
            <v>Portland General Electric Company</v>
          </cell>
          <cell r="E6710" t="str">
            <v>Solar</v>
          </cell>
          <cell r="G6710" t="str">
            <v>NA</v>
          </cell>
          <cell r="H6710" t="str">
            <v>Regulated</v>
          </cell>
        </row>
        <row r="6711">
          <cell r="D6711" t="str">
            <v>U.S. Bancorp</v>
          </cell>
          <cell r="E6711" t="str">
            <v>Solar</v>
          </cell>
          <cell r="G6711" t="str">
            <v>NA</v>
          </cell>
          <cell r="H6711" t="str">
            <v>Regulated</v>
          </cell>
        </row>
        <row r="6712">
          <cell r="D6712" t="str">
            <v>Southern Company</v>
          </cell>
          <cell r="E6712" t="str">
            <v>Gas</v>
          </cell>
          <cell r="G6712">
            <v>88162</v>
          </cell>
          <cell r="H6712" t="str">
            <v>Regulated</v>
          </cell>
        </row>
        <row r="6713">
          <cell r="D6713" t="str">
            <v>Exelon Corporation</v>
          </cell>
          <cell r="E6713" t="str">
            <v>Nuclear</v>
          </cell>
          <cell r="G6713">
            <v>9403014</v>
          </cell>
          <cell r="H6713" t="str">
            <v>Merchant Unregulated</v>
          </cell>
        </row>
        <row r="6714">
          <cell r="D6714" t="str">
            <v>Public Service Enterprise Group Incorporated</v>
          </cell>
          <cell r="E6714" t="str">
            <v>Nuclear</v>
          </cell>
          <cell r="G6714">
            <v>9403014</v>
          </cell>
          <cell r="H6714" t="str">
            <v>Merchant Unregulated</v>
          </cell>
        </row>
        <row r="6715">
          <cell r="D6715" t="str">
            <v>Strata Solar LLC</v>
          </cell>
          <cell r="E6715" t="str">
            <v>Solar</v>
          </cell>
          <cell r="G6715" t="str">
            <v>NA</v>
          </cell>
          <cell r="H6715" t="str">
            <v>Merchant Unregulated</v>
          </cell>
        </row>
        <row r="6716">
          <cell r="D6716" t="str">
            <v>Silver Ventures</v>
          </cell>
          <cell r="E6716" t="str">
            <v>Solar</v>
          </cell>
          <cell r="G6716" t="str">
            <v>NA</v>
          </cell>
          <cell r="H6716" t="str">
            <v>Regulated</v>
          </cell>
        </row>
        <row r="6717">
          <cell r="D6717" t="str">
            <v>CPS Energy</v>
          </cell>
          <cell r="E6717" t="str">
            <v>Solar</v>
          </cell>
          <cell r="G6717" t="str">
            <v>NA</v>
          </cell>
          <cell r="H6717" t="str">
            <v>Regulated</v>
          </cell>
        </row>
        <row r="6718">
          <cell r="D6718" t="str">
            <v>East Kentucky Power Cooperative Inc.</v>
          </cell>
          <cell r="E6718" t="str">
            <v>Biomass</v>
          </cell>
          <cell r="G6718" t="str">
            <v>NA</v>
          </cell>
          <cell r="H6718" t="str">
            <v>Merchant Unregulated</v>
          </cell>
        </row>
        <row r="6719">
          <cell r="D6719" t="str">
            <v>Prairie Power, Inc.</v>
          </cell>
          <cell r="E6719" t="str">
            <v>Oil</v>
          </cell>
          <cell r="G6719" t="str">
            <v>NA</v>
          </cell>
          <cell r="H6719" t="str">
            <v>Merchant Unregulated</v>
          </cell>
        </row>
        <row r="6720">
          <cell r="D6720" t="str">
            <v>South Texas Electric Cooperative, Inc</v>
          </cell>
          <cell r="E6720" t="str">
            <v>Gas</v>
          </cell>
          <cell r="G6720">
            <v>4660</v>
          </cell>
          <cell r="H6720" t="str">
            <v>Merchant Unregulated</v>
          </cell>
        </row>
        <row r="6721">
          <cell r="D6721" t="str">
            <v>South Texas Electric Cooperative, Inc</v>
          </cell>
          <cell r="E6721" t="str">
            <v>Gas</v>
          </cell>
          <cell r="G6721">
            <v>167613</v>
          </cell>
          <cell r="H6721" t="str">
            <v>Merchant Unregulated</v>
          </cell>
        </row>
        <row r="6722">
          <cell r="D6722" t="str">
            <v>NV Energy, Inc.</v>
          </cell>
          <cell r="E6722" t="str">
            <v>Solar</v>
          </cell>
          <cell r="G6722">
            <v>20</v>
          </cell>
          <cell r="H6722" t="str">
            <v>Regulated</v>
          </cell>
        </row>
        <row r="6723">
          <cell r="D6723" t="str">
            <v>Wisconsin Energy Corporation</v>
          </cell>
          <cell r="E6723" t="str">
            <v>Water</v>
          </cell>
          <cell r="G6723">
            <v>27009</v>
          </cell>
          <cell r="H6723" t="str">
            <v>Regulated</v>
          </cell>
        </row>
        <row r="6724">
          <cell r="D6724" t="str">
            <v>Iberdrola, S.A.</v>
          </cell>
          <cell r="E6724" t="str">
            <v>Wind</v>
          </cell>
          <cell r="G6724">
            <v>218627</v>
          </cell>
          <cell r="H6724" t="str">
            <v>Merchant Unregulated</v>
          </cell>
        </row>
        <row r="6725">
          <cell r="D6725" t="str">
            <v>Edison International</v>
          </cell>
          <cell r="E6725" t="str">
            <v>Oil</v>
          </cell>
          <cell r="G6725">
            <v>27077</v>
          </cell>
          <cell r="H6725" t="str">
            <v>Regulated</v>
          </cell>
        </row>
        <row r="6726">
          <cell r="D6726" t="str">
            <v>Edison International</v>
          </cell>
          <cell r="E6726" t="str">
            <v>Other Nonrenewable</v>
          </cell>
          <cell r="G6726" t="str">
            <v>NA</v>
          </cell>
          <cell r="H6726" t="str">
            <v>Regulated</v>
          </cell>
        </row>
        <row r="6727">
          <cell r="D6727" t="str">
            <v>Quincy-Columbia Basin Irr Dist</v>
          </cell>
          <cell r="E6727" t="str">
            <v>Water</v>
          </cell>
          <cell r="G6727" t="str">
            <v>NA</v>
          </cell>
          <cell r="H6727" t="str">
            <v>Merchant Unregulated</v>
          </cell>
        </row>
        <row r="6728">
          <cell r="D6728" t="str">
            <v>East Columbia Basin Irrigation</v>
          </cell>
          <cell r="E6728" t="str">
            <v>Water</v>
          </cell>
          <cell r="G6728" t="str">
            <v>NA</v>
          </cell>
          <cell r="H6728" t="str">
            <v>Merchant Unregulated</v>
          </cell>
        </row>
        <row r="6729">
          <cell r="D6729" t="str">
            <v>South Columbia Basin Irrigation District</v>
          </cell>
          <cell r="E6729" t="str">
            <v>Water</v>
          </cell>
          <cell r="G6729" t="str">
            <v>NA</v>
          </cell>
          <cell r="H6729" t="str">
            <v>Merchant Unregulated</v>
          </cell>
        </row>
        <row r="6730">
          <cell r="D6730" t="str">
            <v>Riverstone Holdings LLC</v>
          </cell>
          <cell r="E6730" t="str">
            <v>Gas</v>
          </cell>
          <cell r="G6730" t="str">
            <v>NA</v>
          </cell>
          <cell r="H6730" t="str">
            <v>Merchant Unregulated</v>
          </cell>
        </row>
        <row r="6731">
          <cell r="D6731" t="str">
            <v>NextEra Energy, Inc.</v>
          </cell>
          <cell r="E6731" t="str">
            <v>Wind</v>
          </cell>
          <cell r="G6731">
            <v>648557</v>
          </cell>
          <cell r="H6731" t="str">
            <v>Merchant Unregulated</v>
          </cell>
        </row>
        <row r="6732">
          <cell r="D6732" t="str">
            <v>Topsham Hydro Partners</v>
          </cell>
          <cell r="E6732" t="str">
            <v>Water</v>
          </cell>
          <cell r="G6732" t="str">
            <v>NA</v>
          </cell>
          <cell r="H6732" t="str">
            <v>Merchant Unregulated</v>
          </cell>
        </row>
        <row r="6733">
          <cell r="D6733" t="str">
            <v>Pelican Utility Co</v>
          </cell>
          <cell r="E6733" t="str">
            <v>Water</v>
          </cell>
          <cell r="G6733" t="str">
            <v>NA</v>
          </cell>
          <cell r="H6733" t="str">
            <v>Merchant Unregulated</v>
          </cell>
        </row>
        <row r="6734">
          <cell r="D6734" t="str">
            <v>Pelican Utility Co</v>
          </cell>
          <cell r="E6734" t="str">
            <v>Oil</v>
          </cell>
          <cell r="G6734" t="str">
            <v>NA</v>
          </cell>
          <cell r="H6734" t="str">
            <v>Merchant Unregulated</v>
          </cell>
        </row>
        <row r="6735">
          <cell r="D6735" t="str">
            <v>Pella City of</v>
          </cell>
          <cell r="E6735" t="str">
            <v>Oil</v>
          </cell>
          <cell r="G6735" t="str">
            <v>NA</v>
          </cell>
          <cell r="H6735" t="str">
            <v>Regulated</v>
          </cell>
        </row>
        <row r="6736">
          <cell r="D6736" t="str">
            <v>Confederated Tribes-Warm Springs</v>
          </cell>
          <cell r="E6736" t="str">
            <v>Water</v>
          </cell>
          <cell r="G6736">
            <v>151868</v>
          </cell>
          <cell r="H6736" t="str">
            <v>Regulated</v>
          </cell>
        </row>
        <row r="6737">
          <cell r="D6737" t="str">
            <v>Portland General Electric Company</v>
          </cell>
          <cell r="E6737" t="str">
            <v>Water</v>
          </cell>
          <cell r="G6737">
            <v>303781</v>
          </cell>
          <cell r="H6737" t="str">
            <v>Regulated</v>
          </cell>
        </row>
        <row r="6738">
          <cell r="D6738" t="str">
            <v>Enel S.p.A.</v>
          </cell>
          <cell r="E6738" t="str">
            <v>Water</v>
          </cell>
          <cell r="G6738" t="str">
            <v>NA</v>
          </cell>
          <cell r="H6738" t="str">
            <v>Merchant Unregulated</v>
          </cell>
        </row>
        <row r="6739">
          <cell r="D6739" t="str">
            <v>Enel S.p.A.</v>
          </cell>
          <cell r="E6739" t="str">
            <v>Water</v>
          </cell>
          <cell r="G6739" t="str">
            <v>NA</v>
          </cell>
          <cell r="H6739" t="str">
            <v>Merchant Unregulated</v>
          </cell>
        </row>
        <row r="6740">
          <cell r="D6740" t="str">
            <v>Colstrip Electric Inc</v>
          </cell>
          <cell r="E6740" t="str">
            <v>Wind</v>
          </cell>
          <cell r="G6740" t="str">
            <v>NA</v>
          </cell>
          <cell r="H6740" t="str">
            <v>Merchant Unregulated</v>
          </cell>
        </row>
        <row r="6741">
          <cell r="D6741" t="str">
            <v>Hudson Clean Energy Partners LP</v>
          </cell>
          <cell r="E6741" t="str">
            <v>Water</v>
          </cell>
          <cell r="G6741" t="str">
            <v>NA</v>
          </cell>
          <cell r="H6741" t="str">
            <v>Merchant Unregulated</v>
          </cell>
        </row>
        <row r="6742">
          <cell r="D6742" t="str">
            <v>Briar-Hydro Associates</v>
          </cell>
          <cell r="E6742" t="str">
            <v>Water</v>
          </cell>
          <cell r="G6742" t="str">
            <v>NA</v>
          </cell>
          <cell r="H6742" t="str">
            <v>Merchant Unregulated</v>
          </cell>
        </row>
        <row r="6743">
          <cell r="D6743" t="str">
            <v>Briar-Hydro Associates</v>
          </cell>
          <cell r="E6743" t="str">
            <v>Water</v>
          </cell>
          <cell r="G6743" t="str">
            <v>NA</v>
          </cell>
          <cell r="H6743" t="str">
            <v>Merchant Unregulated</v>
          </cell>
        </row>
        <row r="6744">
          <cell r="D6744" t="str">
            <v>Iberdrola, S.A.</v>
          </cell>
          <cell r="E6744" t="str">
            <v>Wind</v>
          </cell>
          <cell r="G6744">
            <v>584703</v>
          </cell>
          <cell r="H6744" t="str">
            <v>Merchant Unregulated</v>
          </cell>
        </row>
        <row r="6745">
          <cell r="D6745" t="str">
            <v>Iberdrola, S.A.</v>
          </cell>
          <cell r="E6745" t="str">
            <v>Wind</v>
          </cell>
          <cell r="G6745">
            <v>636724</v>
          </cell>
          <cell r="H6745" t="str">
            <v>Merchant Unregulated</v>
          </cell>
        </row>
        <row r="6746">
          <cell r="D6746" t="str">
            <v>Pender City of</v>
          </cell>
          <cell r="E6746" t="str">
            <v>Gas</v>
          </cell>
          <cell r="G6746" t="str">
            <v>NA</v>
          </cell>
          <cell r="H6746" t="str">
            <v>Regulated</v>
          </cell>
        </row>
        <row r="6747">
          <cell r="D6747" t="str">
            <v>East Kentucky Power Cooperative Inc.</v>
          </cell>
          <cell r="E6747" t="str">
            <v>Biomass</v>
          </cell>
          <cell r="G6747" t="str">
            <v>NA</v>
          </cell>
          <cell r="H6747" t="str">
            <v>Merchant Unregulated</v>
          </cell>
        </row>
        <row r="6748">
          <cell r="D6748" t="str">
            <v>Industrial Energy Applications, Incorporated</v>
          </cell>
          <cell r="E6748" t="str">
            <v>Oil</v>
          </cell>
          <cell r="G6748" t="str">
            <v>NA</v>
          </cell>
          <cell r="H6748" t="str">
            <v>Merchant Unregulated</v>
          </cell>
        </row>
        <row r="6749">
          <cell r="D6749" t="str">
            <v>PPL Corporation</v>
          </cell>
          <cell r="E6749" t="str">
            <v>Biomass</v>
          </cell>
          <cell r="G6749" t="str">
            <v>NA</v>
          </cell>
          <cell r="H6749" t="str">
            <v>Merchant Unregulated</v>
          </cell>
        </row>
        <row r="6750">
          <cell r="D6750" t="str">
            <v>PPL Corporation</v>
          </cell>
          <cell r="E6750" t="str">
            <v>Solar</v>
          </cell>
          <cell r="G6750" t="str">
            <v>NA</v>
          </cell>
          <cell r="H6750" t="str">
            <v>Merchant Unregulated</v>
          </cell>
        </row>
        <row r="6751">
          <cell r="D6751" t="str">
            <v>Exelon Corporation</v>
          </cell>
          <cell r="E6751" t="str">
            <v>Biomass</v>
          </cell>
          <cell r="G6751" t="str">
            <v>NA</v>
          </cell>
          <cell r="H6751" t="str">
            <v>Merchant Unregulated</v>
          </cell>
        </row>
        <row r="6752">
          <cell r="D6752" t="str">
            <v>Ameren Corporation</v>
          </cell>
          <cell r="E6752" t="str">
            <v>Gas</v>
          </cell>
          <cell r="G6752">
            <v>82246</v>
          </cell>
          <cell r="H6752" t="str">
            <v>Regulated</v>
          </cell>
        </row>
        <row r="6753">
          <cell r="D6753" t="str">
            <v>SET PERC Investment, LLC</v>
          </cell>
          <cell r="E6753" t="str">
            <v>Biomass</v>
          </cell>
          <cell r="G6753" t="str">
            <v>NA</v>
          </cell>
          <cell r="H6753" t="str">
            <v>Merchant Unregulated</v>
          </cell>
        </row>
        <row r="6754">
          <cell r="D6754" t="str">
            <v>Municipal Review Committee</v>
          </cell>
          <cell r="E6754" t="str">
            <v>Biomass</v>
          </cell>
          <cell r="G6754" t="str">
            <v>NA</v>
          </cell>
          <cell r="H6754" t="str">
            <v>Merchant Unregulated</v>
          </cell>
        </row>
        <row r="6755">
          <cell r="D6755" t="str">
            <v>Viridis Energy Capital Pty Ltd.</v>
          </cell>
          <cell r="E6755" t="str">
            <v>Biomass</v>
          </cell>
          <cell r="G6755" t="str">
            <v>NA</v>
          </cell>
          <cell r="H6755" t="str">
            <v>Merchant Unregulated</v>
          </cell>
        </row>
        <row r="6756">
          <cell r="D6756" t="str">
            <v>Grand River Dam Authority</v>
          </cell>
          <cell r="E6756" t="str">
            <v>Water</v>
          </cell>
          <cell r="G6756">
            <v>188430</v>
          </cell>
          <cell r="H6756" t="str">
            <v>Merchant Unregulated</v>
          </cell>
        </row>
        <row r="6757">
          <cell r="D6757" t="str">
            <v>Pensacola Christian College</v>
          </cell>
          <cell r="E6757" t="str">
            <v>Gas</v>
          </cell>
          <cell r="G6757" t="str">
            <v>NA</v>
          </cell>
          <cell r="H6757" t="str">
            <v>Merchant Unregulated</v>
          </cell>
        </row>
        <row r="6758">
          <cell r="D6758" t="str">
            <v>International Paper Company</v>
          </cell>
          <cell r="E6758" t="str">
            <v>Biomass</v>
          </cell>
          <cell r="G6758">
            <v>503741</v>
          </cell>
          <cell r="H6758" t="str">
            <v>Merchant Unregulated</v>
          </cell>
        </row>
        <row r="6759">
          <cell r="D6759" t="str">
            <v>North American Natural Resources</v>
          </cell>
          <cell r="E6759" t="str">
            <v>Biomass</v>
          </cell>
          <cell r="G6759" t="str">
            <v>NA</v>
          </cell>
          <cell r="H6759" t="str">
            <v>Merchant Unregulated</v>
          </cell>
        </row>
        <row r="6760">
          <cell r="D6760" t="str">
            <v>Archer-Daniels-Midland Company</v>
          </cell>
          <cell r="E6760" t="str">
            <v>Coal</v>
          </cell>
          <cell r="G6760" t="str">
            <v>NA</v>
          </cell>
          <cell r="H6760" t="str">
            <v>Merchant Unregulated</v>
          </cell>
        </row>
        <row r="6761">
          <cell r="D6761" t="str">
            <v>Archer-Daniels-Midland Company</v>
          </cell>
          <cell r="E6761" t="str">
            <v>Gas</v>
          </cell>
          <cell r="G6761" t="str">
            <v>NA</v>
          </cell>
          <cell r="H6761" t="str">
            <v>Merchant Unregulated</v>
          </cell>
        </row>
        <row r="6762">
          <cell r="D6762" t="str">
            <v>Swift River Company, Inc.</v>
          </cell>
          <cell r="E6762" t="str">
            <v>Water</v>
          </cell>
          <cell r="G6762" t="str">
            <v>NA</v>
          </cell>
          <cell r="H6762" t="str">
            <v>Merchant Unregulated</v>
          </cell>
        </row>
        <row r="6763">
          <cell r="D6763" t="str">
            <v>Advanced Energy Systems</v>
          </cell>
          <cell r="E6763" t="str">
            <v>Solar</v>
          </cell>
          <cell r="G6763" t="str">
            <v>NA</v>
          </cell>
          <cell r="H6763" t="str">
            <v>Merchant Unregulated</v>
          </cell>
        </row>
        <row r="6764">
          <cell r="D6764" t="str">
            <v>Southern Company</v>
          </cell>
          <cell r="E6764" t="str">
            <v>Biomass</v>
          </cell>
          <cell r="G6764" t="str">
            <v>NA</v>
          </cell>
          <cell r="H6764" t="str">
            <v>Regulated</v>
          </cell>
        </row>
        <row r="6765">
          <cell r="D6765" t="str">
            <v>WGL Holdings, Inc.</v>
          </cell>
          <cell r="E6765" t="str">
            <v>Solar</v>
          </cell>
          <cell r="G6765" t="str">
            <v>NA</v>
          </cell>
          <cell r="H6765" t="str">
            <v>Merchant Unregulated</v>
          </cell>
        </row>
        <row r="6766">
          <cell r="D6766" t="str">
            <v>WGL Holdings, Inc.</v>
          </cell>
          <cell r="E6766" t="str">
            <v>Solar</v>
          </cell>
          <cell r="G6766" t="str">
            <v>NA</v>
          </cell>
          <cell r="H6766" t="str">
            <v>Merchant Unregulated</v>
          </cell>
        </row>
        <row r="6767">
          <cell r="D6767" t="str">
            <v>Perham, City Of</v>
          </cell>
          <cell r="E6767" t="str">
            <v>Biomass</v>
          </cell>
          <cell r="G6767" t="str">
            <v>NA</v>
          </cell>
          <cell r="H6767" t="str">
            <v>Merchant Unregulated</v>
          </cell>
        </row>
        <row r="6768">
          <cell r="D6768" t="str">
            <v>Texas Energy Future Holdings LP</v>
          </cell>
          <cell r="E6768" t="str">
            <v>Gas</v>
          </cell>
          <cell r="G6768">
            <v>542269</v>
          </cell>
          <cell r="H6768" t="str">
            <v>Merchant Unregulated</v>
          </cell>
        </row>
        <row r="6769">
          <cell r="D6769" t="str">
            <v>NextEra Energy, Inc.</v>
          </cell>
          <cell r="E6769" t="str">
            <v>Wind</v>
          </cell>
          <cell r="G6769" t="str">
            <v>NA</v>
          </cell>
          <cell r="H6769" t="str">
            <v>Merchant Unregulated</v>
          </cell>
        </row>
        <row r="6770">
          <cell r="D6770" t="str">
            <v>Metropolitan Water District of Southern California</v>
          </cell>
          <cell r="E6770" t="str">
            <v>Water</v>
          </cell>
          <cell r="G6770" t="str">
            <v>NA</v>
          </cell>
          <cell r="H6770" t="str">
            <v>Merchant Unregulated</v>
          </cell>
        </row>
        <row r="6771">
          <cell r="D6771" t="str">
            <v>FirstEnergy Corp.</v>
          </cell>
          <cell r="E6771" t="str">
            <v>Nuclear</v>
          </cell>
          <cell r="G6771" t="str">
            <v>NA</v>
          </cell>
          <cell r="H6771" t="str">
            <v>Regulated</v>
          </cell>
        </row>
        <row r="6772">
          <cell r="D6772" t="str">
            <v>FirstEnergy Corp.</v>
          </cell>
          <cell r="E6772" t="str">
            <v>Nuclear</v>
          </cell>
          <cell r="G6772" t="str">
            <v>NA</v>
          </cell>
          <cell r="H6772" t="str">
            <v>Regulated</v>
          </cell>
        </row>
        <row r="6773">
          <cell r="D6773" t="str">
            <v>Citizens Energy Group</v>
          </cell>
          <cell r="E6773" t="str">
            <v>Coal</v>
          </cell>
          <cell r="G6773" t="str">
            <v>NA</v>
          </cell>
          <cell r="H6773" t="str">
            <v>Merchant Unregulated</v>
          </cell>
        </row>
        <row r="6774">
          <cell r="D6774" t="str">
            <v>Exelon Corporation</v>
          </cell>
          <cell r="E6774" t="str">
            <v>Gas</v>
          </cell>
          <cell r="G6774">
            <v>100078</v>
          </cell>
          <cell r="H6774" t="str">
            <v>Merchant Unregulated</v>
          </cell>
        </row>
        <row r="6775">
          <cell r="D6775" t="str">
            <v>Entergy Corporation</v>
          </cell>
          <cell r="E6775" t="str">
            <v>Gas</v>
          </cell>
          <cell r="G6775">
            <v>2486523</v>
          </cell>
          <cell r="H6775" t="str">
            <v>Regulated</v>
          </cell>
        </row>
        <row r="6776">
          <cell r="D6776" t="str">
            <v>Carolina Solar Energy LLC</v>
          </cell>
          <cell r="E6776" t="str">
            <v>Solar</v>
          </cell>
          <cell r="G6776" t="str">
            <v>NA</v>
          </cell>
          <cell r="H6776" t="str">
            <v>Merchant Unregulated</v>
          </cell>
        </row>
        <row r="6777">
          <cell r="D6777" t="str">
            <v>Carolina Solar Energy LLC</v>
          </cell>
          <cell r="E6777" t="str">
            <v>Solar</v>
          </cell>
          <cell r="G6777" t="str">
            <v>NA</v>
          </cell>
          <cell r="H6777" t="str">
            <v>Merchant Unregulated</v>
          </cell>
        </row>
        <row r="6778">
          <cell r="D6778" t="str">
            <v>Gehrlicher Solar America Corporation</v>
          </cell>
          <cell r="E6778" t="str">
            <v>Solar</v>
          </cell>
          <cell r="G6778" t="str">
            <v>NA</v>
          </cell>
          <cell r="H6778" t="str">
            <v>Merchant Unregulated</v>
          </cell>
        </row>
        <row r="6779">
          <cell r="D6779" t="str">
            <v>Olympus Holdings, LLC</v>
          </cell>
          <cell r="E6779" t="str">
            <v>Gas</v>
          </cell>
          <cell r="G6779" t="str">
            <v>NA</v>
          </cell>
          <cell r="H6779" t="str">
            <v>Merchant Unregulated</v>
          </cell>
        </row>
        <row r="6780">
          <cell r="D6780" t="str">
            <v>ArcLight Capital Partners LLC</v>
          </cell>
          <cell r="E6780" t="str">
            <v>Gas</v>
          </cell>
          <cell r="G6780" t="str">
            <v>NA</v>
          </cell>
          <cell r="H6780" t="str">
            <v>Merchant Unregulated</v>
          </cell>
        </row>
        <row r="6781">
          <cell r="D6781" t="str">
            <v>Atlantic Power Corporation</v>
          </cell>
          <cell r="E6781" t="str">
            <v>Gas</v>
          </cell>
          <cell r="G6781" t="str">
            <v>NA</v>
          </cell>
          <cell r="H6781" t="str">
            <v>Merchant Unregulated</v>
          </cell>
        </row>
        <row r="6782">
          <cell r="D6782" t="str">
            <v>Manulife Financial Corporation</v>
          </cell>
          <cell r="E6782" t="str">
            <v>Gas</v>
          </cell>
          <cell r="G6782" t="str">
            <v>NA</v>
          </cell>
          <cell r="H6782" t="str">
            <v>Merchant Unregulated</v>
          </cell>
        </row>
        <row r="6783">
          <cell r="D6783" t="str">
            <v>Peru City of IL</v>
          </cell>
          <cell r="E6783" t="str">
            <v>Oil</v>
          </cell>
          <cell r="G6783" t="str">
            <v>NA</v>
          </cell>
          <cell r="H6783" t="str">
            <v>Regulated</v>
          </cell>
        </row>
        <row r="6784">
          <cell r="D6784" t="str">
            <v>Peru City of IL</v>
          </cell>
          <cell r="E6784" t="str">
            <v>Water</v>
          </cell>
          <cell r="G6784" t="str">
            <v>NA</v>
          </cell>
          <cell r="H6784" t="str">
            <v>Regulated</v>
          </cell>
        </row>
        <row r="6785">
          <cell r="D6785" t="str">
            <v>Peru City of IL</v>
          </cell>
          <cell r="E6785" t="str">
            <v>Oil</v>
          </cell>
          <cell r="G6785" t="str">
            <v>NA</v>
          </cell>
          <cell r="H6785" t="str">
            <v>Regulated</v>
          </cell>
        </row>
        <row r="6786">
          <cell r="D6786" t="str">
            <v>Peru City of IN</v>
          </cell>
          <cell r="E6786" t="str">
            <v>Coal</v>
          </cell>
          <cell r="G6786" t="str">
            <v>NA</v>
          </cell>
          <cell r="H6786" t="str">
            <v>Regulated</v>
          </cell>
        </row>
        <row r="6787">
          <cell r="D6787" t="str">
            <v>Peru City of IN</v>
          </cell>
          <cell r="E6787" t="str">
            <v>Oil</v>
          </cell>
          <cell r="G6787" t="str">
            <v>NA</v>
          </cell>
          <cell r="H6787" t="str">
            <v>Regulated</v>
          </cell>
        </row>
        <row r="6788">
          <cell r="D6788" t="str">
            <v>Integrys Energy Group, Inc.</v>
          </cell>
          <cell r="E6788" t="str">
            <v>Water</v>
          </cell>
          <cell r="G6788">
            <v>1704</v>
          </cell>
          <cell r="H6788" t="str">
            <v>Regulated</v>
          </cell>
        </row>
        <row r="6789">
          <cell r="D6789" t="str">
            <v>BLU Leaf Energy, Inc.</v>
          </cell>
          <cell r="E6789" t="str">
            <v>Solar</v>
          </cell>
          <cell r="G6789" t="str">
            <v>NA</v>
          </cell>
          <cell r="H6789" t="str">
            <v>Merchant Unregulated</v>
          </cell>
        </row>
        <row r="6790">
          <cell r="D6790" t="str">
            <v>SunEdison, Inc.</v>
          </cell>
          <cell r="E6790" t="str">
            <v>Solar</v>
          </cell>
          <cell r="G6790" t="str">
            <v>NA</v>
          </cell>
          <cell r="H6790" t="str">
            <v>Merchant Unregulated</v>
          </cell>
        </row>
        <row r="6791">
          <cell r="D6791" t="str">
            <v>Alliant Energy Corporation</v>
          </cell>
          <cell r="E6791" t="str">
            <v>Water</v>
          </cell>
          <cell r="G6791">
            <v>36258</v>
          </cell>
          <cell r="H6791" t="str">
            <v>Regulated</v>
          </cell>
        </row>
        <row r="6792">
          <cell r="D6792" t="str">
            <v>Integrys Energy Group, Inc.</v>
          </cell>
          <cell r="E6792" t="str">
            <v>Water</v>
          </cell>
          <cell r="G6792">
            <v>36258</v>
          </cell>
          <cell r="H6792" t="str">
            <v>Regulated</v>
          </cell>
        </row>
        <row r="6793">
          <cell r="D6793" t="str">
            <v>Farmer's Irrigation District</v>
          </cell>
          <cell r="E6793" t="str">
            <v>Water</v>
          </cell>
          <cell r="G6793" t="str">
            <v>NA</v>
          </cell>
          <cell r="H6793" t="str">
            <v>Merchant Unregulated</v>
          </cell>
        </row>
        <row r="6794">
          <cell r="D6794" t="str">
            <v>AES Corporation</v>
          </cell>
          <cell r="E6794" t="str">
            <v>Coal</v>
          </cell>
          <cell r="G6794">
            <v>9640798</v>
          </cell>
          <cell r="H6794" t="str">
            <v>Regulated</v>
          </cell>
        </row>
        <row r="6795">
          <cell r="D6795" t="str">
            <v>AES Corporation</v>
          </cell>
          <cell r="E6795" t="str">
            <v>Oil</v>
          </cell>
          <cell r="G6795">
            <v>107</v>
          </cell>
          <cell r="H6795" t="str">
            <v>Regulated</v>
          </cell>
        </row>
        <row r="6796">
          <cell r="D6796" t="str">
            <v>Petersburg City of</v>
          </cell>
          <cell r="E6796" t="str">
            <v>Oil</v>
          </cell>
          <cell r="G6796" t="str">
            <v>NA</v>
          </cell>
          <cell r="H6796" t="str">
            <v>Regulated</v>
          </cell>
        </row>
        <row r="6797">
          <cell r="D6797" t="str">
            <v>Petersburg City of</v>
          </cell>
          <cell r="E6797" t="str">
            <v>Water</v>
          </cell>
          <cell r="G6797" t="str">
            <v>NA</v>
          </cell>
          <cell r="H6797" t="str">
            <v>Regulated</v>
          </cell>
        </row>
        <row r="6798">
          <cell r="D6798" t="str">
            <v>Gaz Métro Limited Partnership</v>
          </cell>
          <cell r="E6798" t="str">
            <v>Water</v>
          </cell>
          <cell r="G6798" t="str">
            <v>NA</v>
          </cell>
          <cell r="H6798" t="str">
            <v>Regulated</v>
          </cell>
        </row>
        <row r="6799">
          <cell r="D6799" t="str">
            <v>Pfizer Inc</v>
          </cell>
          <cell r="E6799" t="str">
            <v>Gas</v>
          </cell>
          <cell r="G6799" t="str">
            <v>NA</v>
          </cell>
          <cell r="H6799" t="str">
            <v>Merchant Unregulated</v>
          </cell>
        </row>
        <row r="6800">
          <cell r="D6800" t="str">
            <v>Pfizer Inc</v>
          </cell>
          <cell r="E6800" t="str">
            <v>Gas</v>
          </cell>
          <cell r="G6800" t="str">
            <v>NA</v>
          </cell>
          <cell r="H6800" t="str">
            <v>Merchant Unregulated</v>
          </cell>
        </row>
        <row r="6801">
          <cell r="D6801" t="str">
            <v>Prince George's County</v>
          </cell>
          <cell r="E6801" t="str">
            <v>Biomass</v>
          </cell>
          <cell r="G6801" t="str">
            <v>NA</v>
          </cell>
          <cell r="H6801" t="str">
            <v>Merchant Unregulated</v>
          </cell>
        </row>
        <row r="6802">
          <cell r="D6802" t="str">
            <v>Waste Management, Inc.</v>
          </cell>
          <cell r="E6802" t="str">
            <v>Biomass</v>
          </cell>
          <cell r="G6802" t="str">
            <v>NA</v>
          </cell>
          <cell r="H6802" t="str">
            <v>Merchant Unregulated</v>
          </cell>
        </row>
        <row r="6803">
          <cell r="D6803" t="str">
            <v>Freeport-McMoRan Copper &amp; Gold Inc.</v>
          </cell>
          <cell r="E6803" t="str">
            <v>Oil</v>
          </cell>
          <cell r="G6803" t="str">
            <v>NA</v>
          </cell>
          <cell r="H6803" t="str">
            <v>Merchant Unregulated</v>
          </cell>
        </row>
        <row r="6804">
          <cell r="D6804" t="str">
            <v>Freeport-McMoRan Copper &amp; Gold Inc.</v>
          </cell>
          <cell r="E6804" t="str">
            <v>Gas</v>
          </cell>
          <cell r="G6804" t="str">
            <v>NA</v>
          </cell>
          <cell r="H6804" t="str">
            <v>Merchant Unregulated</v>
          </cell>
        </row>
        <row r="6805">
          <cell r="D6805" t="str">
            <v>Freeport-McMoRan Copper &amp; Gold Inc.</v>
          </cell>
          <cell r="E6805" t="str">
            <v>Gas</v>
          </cell>
          <cell r="G6805" t="str">
            <v>NA</v>
          </cell>
          <cell r="H6805" t="str">
            <v>Merchant Unregulated</v>
          </cell>
        </row>
        <row r="6806">
          <cell r="D6806" t="str">
            <v>Fortis Inc.</v>
          </cell>
          <cell r="E6806" t="str">
            <v>Water</v>
          </cell>
          <cell r="G6806" t="str">
            <v>NA</v>
          </cell>
          <cell r="H6806" t="str">
            <v>Merchant Unregulated</v>
          </cell>
        </row>
        <row r="6807">
          <cell r="D6807" t="str">
            <v>Energy Transfer Partners, L.P.</v>
          </cell>
          <cell r="E6807" t="str">
            <v>Other Nonrenewable</v>
          </cell>
          <cell r="G6807" t="str">
            <v>NA</v>
          </cell>
          <cell r="H6807" t="str">
            <v>Merchant Unregulated</v>
          </cell>
        </row>
        <row r="6808">
          <cell r="D6808" t="str">
            <v>Exelon Corporation</v>
          </cell>
          <cell r="E6808" t="str">
            <v>Oil</v>
          </cell>
          <cell r="G6808" t="str">
            <v>NA</v>
          </cell>
          <cell r="H6808" t="str">
            <v>Merchant Unregulated</v>
          </cell>
        </row>
        <row r="6809">
          <cell r="D6809" t="str">
            <v>Morgan Stanley</v>
          </cell>
          <cell r="E6809" t="str">
            <v>Solar</v>
          </cell>
          <cell r="G6809" t="str">
            <v>NA</v>
          </cell>
          <cell r="H6809" t="str">
            <v>Merchant Unregulated</v>
          </cell>
        </row>
        <row r="6810">
          <cell r="D6810" t="str">
            <v>American Electric Power Company, Inc.</v>
          </cell>
          <cell r="E6810" t="str">
            <v>Coal</v>
          </cell>
          <cell r="G6810">
            <v>493685</v>
          </cell>
          <cell r="H6810" t="str">
            <v>Regulated</v>
          </cell>
        </row>
        <row r="6811">
          <cell r="D6811" t="str">
            <v>American Electric Power Company, Inc.</v>
          </cell>
          <cell r="E6811" t="str">
            <v>Coal</v>
          </cell>
          <cell r="G6811">
            <v>493685</v>
          </cell>
          <cell r="H6811" t="str">
            <v>Regulated</v>
          </cell>
        </row>
        <row r="6812">
          <cell r="D6812" t="str">
            <v>Phillips 66 Company</v>
          </cell>
          <cell r="E6812" t="str">
            <v>Coal</v>
          </cell>
          <cell r="G6812" t="str">
            <v>NA</v>
          </cell>
          <cell r="H6812" t="str">
            <v>Merchant Unregulated</v>
          </cell>
        </row>
        <row r="6813">
          <cell r="D6813" t="str">
            <v>United States Government</v>
          </cell>
          <cell r="E6813" t="str">
            <v>Water</v>
          </cell>
          <cell r="G6813" t="str">
            <v>NA</v>
          </cell>
          <cell r="H6813" t="str">
            <v>Merchant Unregulated</v>
          </cell>
        </row>
        <row r="6814">
          <cell r="D6814" t="str">
            <v>PG&amp;E Corporation</v>
          </cell>
          <cell r="E6814" t="str">
            <v>Water</v>
          </cell>
          <cell r="G6814">
            <v>8483</v>
          </cell>
          <cell r="H6814" t="str">
            <v>Regulated</v>
          </cell>
        </row>
        <row r="6815">
          <cell r="D6815" t="str">
            <v>Eurus Energy Holdings Corporation</v>
          </cell>
          <cell r="E6815" t="str">
            <v>Wind</v>
          </cell>
          <cell r="G6815" t="str">
            <v>NA</v>
          </cell>
          <cell r="H6815" t="str">
            <v>Merchant Unregulated</v>
          </cell>
        </row>
        <row r="6816">
          <cell r="D6816" t="str">
            <v>Hudson Clean Energy Partners LP</v>
          </cell>
          <cell r="E6816" t="str">
            <v>Water</v>
          </cell>
          <cell r="G6816" t="str">
            <v>NA</v>
          </cell>
          <cell r="H6816" t="str">
            <v>Merchant Unregulated</v>
          </cell>
        </row>
        <row r="6817">
          <cell r="D6817" t="str">
            <v>Pinnacle West Capital Corporation</v>
          </cell>
          <cell r="E6817" t="str">
            <v>Solar</v>
          </cell>
          <cell r="G6817">
            <v>100</v>
          </cell>
          <cell r="H6817" t="str">
            <v>Regulated</v>
          </cell>
        </row>
        <row r="6818">
          <cell r="D6818" t="str">
            <v>Cowley Companies, Inc.</v>
          </cell>
          <cell r="E6818" t="str">
            <v>Solar</v>
          </cell>
          <cell r="G6818" t="str">
            <v>NA</v>
          </cell>
          <cell r="H6818" t="str">
            <v>Merchant Unregulated</v>
          </cell>
        </row>
        <row r="6819">
          <cell r="D6819" t="str">
            <v>Iberdrola, S.A.</v>
          </cell>
          <cell r="E6819" t="str">
            <v>Wind</v>
          </cell>
          <cell r="G6819" t="str">
            <v>NA</v>
          </cell>
          <cell r="H6819" t="str">
            <v>Merchant Unregulated</v>
          </cell>
        </row>
        <row r="6820">
          <cell r="D6820" t="str">
            <v>Tennessee Valley Authority</v>
          </cell>
          <cell r="E6820" t="str">
            <v>Water</v>
          </cell>
          <cell r="G6820">
            <v>1101845</v>
          </cell>
          <cell r="H6820" t="str">
            <v>Merchant Unregulated</v>
          </cell>
        </row>
        <row r="6821">
          <cell r="D6821" t="str">
            <v>Macquarie Group Limited</v>
          </cell>
          <cell r="E6821" t="str">
            <v>Solar</v>
          </cell>
          <cell r="G6821" t="str">
            <v>NA</v>
          </cell>
          <cell r="H6821" t="str">
            <v>Merchant Unregulated</v>
          </cell>
        </row>
        <row r="6822">
          <cell r="D6822" t="str">
            <v>American Electric Power Company, Inc.</v>
          </cell>
          <cell r="E6822" t="str">
            <v>Coal</v>
          </cell>
          <cell r="G6822">
            <v>3957</v>
          </cell>
          <cell r="H6822" t="str">
            <v>Regulated</v>
          </cell>
        </row>
        <row r="6823">
          <cell r="D6823" t="str">
            <v>Atlantic Power Corporation</v>
          </cell>
          <cell r="E6823" t="str">
            <v>Biomass</v>
          </cell>
          <cell r="G6823" t="str">
            <v>NA</v>
          </cell>
          <cell r="H6823" t="str">
            <v>Merchant Unregulated</v>
          </cell>
        </row>
        <row r="6824">
          <cell r="D6824" t="str">
            <v>Atlantic Power Corporation</v>
          </cell>
          <cell r="E6824" t="str">
            <v>Biomass</v>
          </cell>
          <cell r="G6824" t="str">
            <v>NA</v>
          </cell>
          <cell r="H6824" t="str">
            <v>Merchant Unregulated</v>
          </cell>
        </row>
        <row r="6825">
          <cell r="D6825" t="str">
            <v>Rollcast Energy, Inc.</v>
          </cell>
          <cell r="E6825" t="str">
            <v>Biomass</v>
          </cell>
          <cell r="G6825" t="str">
            <v>NA</v>
          </cell>
          <cell r="H6825" t="str">
            <v>Merchant Unregulated</v>
          </cell>
        </row>
        <row r="6826">
          <cell r="D6826" t="str">
            <v>Enel S.p.A.</v>
          </cell>
          <cell r="E6826" t="str">
            <v>Water</v>
          </cell>
          <cell r="G6826" t="str">
            <v>NA</v>
          </cell>
          <cell r="H6826" t="str">
            <v>Merchant Unregulated</v>
          </cell>
        </row>
        <row r="6827">
          <cell r="D6827" t="str">
            <v>Waste Management, Inc.</v>
          </cell>
          <cell r="E6827" t="str">
            <v>Biomass</v>
          </cell>
          <cell r="G6827" t="str">
            <v>NA</v>
          </cell>
          <cell r="H6827" t="str">
            <v>Merchant Unregulated</v>
          </cell>
        </row>
        <row r="6828">
          <cell r="D6828" t="str">
            <v>Gaz Métro Limited Partnership</v>
          </cell>
          <cell r="E6828" t="str">
            <v>Water</v>
          </cell>
          <cell r="G6828" t="str">
            <v>NA</v>
          </cell>
          <cell r="H6828" t="str">
            <v>Regulated</v>
          </cell>
        </row>
        <row r="6829">
          <cell r="D6829" t="str">
            <v>Brookfield Renewable Energy Partners L.P.</v>
          </cell>
          <cell r="E6829" t="str">
            <v>Water</v>
          </cell>
          <cell r="G6829" t="str">
            <v>NA</v>
          </cell>
          <cell r="H6829" t="str">
            <v>Merchant Unregulated</v>
          </cell>
        </row>
        <row r="6830">
          <cell r="D6830" t="str">
            <v>Brookfield Asset Management Inc.</v>
          </cell>
          <cell r="E6830" t="str">
            <v>Water</v>
          </cell>
          <cell r="G6830" t="str">
            <v>NA</v>
          </cell>
          <cell r="H6830" t="str">
            <v>Merchant Unregulated</v>
          </cell>
        </row>
        <row r="6831">
          <cell r="D6831" t="str">
            <v>Levan Town Corp</v>
          </cell>
          <cell r="E6831" t="str">
            <v>Water</v>
          </cell>
          <cell r="G6831" t="str">
            <v>NA</v>
          </cell>
          <cell r="H6831" t="str">
            <v>Regulated</v>
          </cell>
        </row>
        <row r="6832">
          <cell r="D6832" t="str">
            <v>Illinois Rural Electric Cooperative</v>
          </cell>
          <cell r="E6832" t="str">
            <v>Wind</v>
          </cell>
          <cell r="G6832" t="str">
            <v>NA</v>
          </cell>
          <cell r="H6832" t="str">
            <v>Merchant Unregulated</v>
          </cell>
        </row>
        <row r="6833">
          <cell r="D6833" t="str">
            <v>Panda Power Funds</v>
          </cell>
          <cell r="E6833" t="str">
            <v>Solar</v>
          </cell>
          <cell r="G6833" t="str">
            <v>NA</v>
          </cell>
          <cell r="H6833" t="str">
            <v>Merchant Unregulated</v>
          </cell>
        </row>
        <row r="6834">
          <cell r="D6834" t="str">
            <v>Consolidated Edison, Inc.</v>
          </cell>
          <cell r="E6834" t="str">
            <v>Solar</v>
          </cell>
          <cell r="G6834" t="str">
            <v>NA</v>
          </cell>
          <cell r="H6834" t="str">
            <v>Merchant Unregulated</v>
          </cell>
        </row>
        <row r="6835">
          <cell r="D6835" t="str">
            <v>Entergy Corporation</v>
          </cell>
          <cell r="E6835" t="str">
            <v>Nuclear</v>
          </cell>
          <cell r="G6835">
            <v>5859540</v>
          </cell>
          <cell r="H6835" t="str">
            <v>Merchant Unregulated</v>
          </cell>
        </row>
        <row r="6836">
          <cell r="D6836" t="str">
            <v>Idaho Wind Partners 1, LLC</v>
          </cell>
          <cell r="E6836" t="str">
            <v>Wind</v>
          </cell>
          <cell r="G6836" t="str">
            <v>NA</v>
          </cell>
          <cell r="H6836" t="str">
            <v>Merchant Unregulated</v>
          </cell>
        </row>
        <row r="6837">
          <cell r="D6837" t="str">
            <v>ALLETE, Inc.</v>
          </cell>
          <cell r="E6837" t="str">
            <v>Water</v>
          </cell>
          <cell r="G6837">
            <v>8038</v>
          </cell>
          <cell r="H6837" t="str">
            <v>Regulated</v>
          </cell>
        </row>
        <row r="6838">
          <cell r="D6838" t="str">
            <v>Kodiak Electric Assn Inc</v>
          </cell>
          <cell r="E6838" t="str">
            <v>Wind</v>
          </cell>
          <cell r="G6838" t="str">
            <v>NA</v>
          </cell>
          <cell r="H6838" t="str">
            <v>Merchant Unregulated</v>
          </cell>
        </row>
        <row r="6839">
          <cell r="D6839" t="str">
            <v>United States Government</v>
          </cell>
          <cell r="E6839" t="str">
            <v>Water</v>
          </cell>
          <cell r="G6839" t="str">
            <v>NA</v>
          </cell>
          <cell r="H6839" t="str">
            <v>Merchant Unregulated</v>
          </cell>
        </row>
        <row r="6840">
          <cell r="D6840" t="str">
            <v>Imperial Irrigation District</v>
          </cell>
          <cell r="E6840" t="str">
            <v>Water</v>
          </cell>
          <cell r="G6840" t="str">
            <v>NA</v>
          </cell>
          <cell r="H6840" t="str">
            <v>Merchant Unregulated</v>
          </cell>
        </row>
        <row r="6841">
          <cell r="D6841" t="str">
            <v>Alaska Village Electric Cooperative, Inc.</v>
          </cell>
          <cell r="E6841" t="str">
            <v>Oil</v>
          </cell>
          <cell r="G6841" t="str">
            <v>NA</v>
          </cell>
          <cell r="H6841" t="str">
            <v>Merchant Unregulated</v>
          </cell>
        </row>
        <row r="6842">
          <cell r="D6842" t="str">
            <v>E.ON SE</v>
          </cell>
          <cell r="E6842" t="str">
            <v>Solar</v>
          </cell>
          <cell r="G6842" t="str">
            <v>NA</v>
          </cell>
          <cell r="H6842" t="str">
            <v>Merchant Unregulated</v>
          </cell>
        </row>
        <row r="6843">
          <cell r="D6843" t="str">
            <v>Ameren Corporation</v>
          </cell>
          <cell r="E6843" t="str">
            <v>Gas</v>
          </cell>
          <cell r="G6843">
            <v>91213</v>
          </cell>
          <cell r="H6843" t="str">
            <v>Regulated</v>
          </cell>
        </row>
        <row r="6844">
          <cell r="D6844" t="str">
            <v>Wisconsin Energy Corporation</v>
          </cell>
          <cell r="E6844" t="str">
            <v>Water</v>
          </cell>
          <cell r="G6844">
            <v>7107</v>
          </cell>
          <cell r="H6844" t="str">
            <v>Regulated</v>
          </cell>
        </row>
        <row r="6845">
          <cell r="D6845" t="str">
            <v>Fortistar LLC</v>
          </cell>
          <cell r="E6845" t="str">
            <v>Biomass</v>
          </cell>
          <cell r="G6845" t="str">
            <v>NA</v>
          </cell>
          <cell r="H6845" t="str">
            <v>Merchant Unregulated</v>
          </cell>
        </row>
        <row r="6846">
          <cell r="D6846" t="str">
            <v>Calpine Corporation</v>
          </cell>
          <cell r="E6846" t="str">
            <v>Gas</v>
          </cell>
          <cell r="G6846">
            <v>1489105</v>
          </cell>
          <cell r="H6846" t="str">
            <v>Merchant Unregulated</v>
          </cell>
        </row>
        <row r="6847">
          <cell r="D6847" t="str">
            <v>Rank Group Investments Ltd.</v>
          </cell>
          <cell r="E6847" t="str">
            <v>Biomass</v>
          </cell>
          <cell r="G6847">
            <v>356121</v>
          </cell>
          <cell r="H6847" t="str">
            <v>Merchant Unregulated</v>
          </cell>
        </row>
        <row r="6848">
          <cell r="D6848" t="str">
            <v>Manitoba Hydro</v>
          </cell>
          <cell r="E6848" t="str">
            <v>Water</v>
          </cell>
          <cell r="G6848" t="str">
            <v>NA</v>
          </cell>
          <cell r="H6848" t="str">
            <v>Foreign</v>
          </cell>
        </row>
        <row r="6849">
          <cell r="D6849" t="str">
            <v>Kings River Conservation District</v>
          </cell>
          <cell r="E6849" t="str">
            <v>Water</v>
          </cell>
          <cell r="G6849">
            <v>246825</v>
          </cell>
          <cell r="H6849" t="str">
            <v>Regulated</v>
          </cell>
        </row>
        <row r="6850">
          <cell r="D6850" t="str">
            <v>Ingenco Investors LLC</v>
          </cell>
          <cell r="E6850" t="str">
            <v>Biomass</v>
          </cell>
          <cell r="G6850" t="str">
            <v>NA</v>
          </cell>
          <cell r="H6850" t="str">
            <v>Merchant Unregulated</v>
          </cell>
        </row>
        <row r="6851">
          <cell r="D6851" t="str">
            <v>Ingenco Holdings LLC</v>
          </cell>
          <cell r="E6851" t="str">
            <v>Biomass</v>
          </cell>
          <cell r="G6851" t="str">
            <v>NA</v>
          </cell>
          <cell r="H6851" t="str">
            <v>Merchant Unregulated</v>
          </cell>
        </row>
        <row r="6852">
          <cell r="D6852" t="str">
            <v>International Paper Company</v>
          </cell>
          <cell r="E6852" t="str">
            <v>Biomass</v>
          </cell>
          <cell r="G6852" t="str">
            <v>NA</v>
          </cell>
          <cell r="H6852" t="str">
            <v>Merchant Unregulated</v>
          </cell>
        </row>
        <row r="6853">
          <cell r="D6853" t="str">
            <v>Sebewaing City of</v>
          </cell>
          <cell r="E6853" t="str">
            <v>Gas</v>
          </cell>
          <cell r="G6853" t="str">
            <v>NA</v>
          </cell>
          <cell r="H6853" t="str">
            <v>Regulated</v>
          </cell>
        </row>
        <row r="6854">
          <cell r="D6854" t="str">
            <v>Enpower Corp.</v>
          </cell>
          <cell r="E6854" t="str">
            <v>Biomass</v>
          </cell>
          <cell r="G6854" t="str">
            <v>NA</v>
          </cell>
          <cell r="H6854" t="str">
            <v>Merchant Unregulated</v>
          </cell>
        </row>
        <row r="6855">
          <cell r="D6855" t="str">
            <v>EIF Management, LLC</v>
          </cell>
          <cell r="E6855" t="str">
            <v>Biomass</v>
          </cell>
          <cell r="G6855" t="str">
            <v>NA</v>
          </cell>
          <cell r="H6855" t="str">
            <v>Merchant Unregulated</v>
          </cell>
        </row>
        <row r="6856">
          <cell r="D6856" t="str">
            <v>Enpower Corp.</v>
          </cell>
          <cell r="E6856" t="str">
            <v>Biomass</v>
          </cell>
          <cell r="G6856" t="str">
            <v>NA</v>
          </cell>
          <cell r="H6856" t="str">
            <v>Merchant Unregulated</v>
          </cell>
        </row>
        <row r="6857">
          <cell r="D6857" t="str">
            <v>EIF Management, LLC</v>
          </cell>
          <cell r="E6857" t="str">
            <v>Biomass</v>
          </cell>
          <cell r="G6857" t="str">
            <v>NA</v>
          </cell>
          <cell r="H6857" t="str">
            <v>Merchant Unregulated</v>
          </cell>
        </row>
        <row r="6858">
          <cell r="D6858" t="str">
            <v>Casella Waste Systems, Inc.</v>
          </cell>
          <cell r="E6858" t="str">
            <v>Biomass</v>
          </cell>
          <cell r="G6858" t="str">
            <v>NA</v>
          </cell>
          <cell r="H6858" t="str">
            <v>Merchant Unregulated</v>
          </cell>
        </row>
        <row r="6859">
          <cell r="D6859" t="str">
            <v>Los Angeles Department of Water and Power</v>
          </cell>
          <cell r="E6859" t="str">
            <v>Solar</v>
          </cell>
          <cell r="G6859" t="str">
            <v>NA</v>
          </cell>
          <cell r="H6859" t="str">
            <v>Regulated</v>
          </cell>
        </row>
        <row r="6860">
          <cell r="D6860" t="str">
            <v>Los Angeles Department of Water and Power</v>
          </cell>
          <cell r="E6860" t="str">
            <v>Wind</v>
          </cell>
          <cell r="G6860">
            <v>281975</v>
          </cell>
          <cell r="H6860" t="str">
            <v>Regulated</v>
          </cell>
        </row>
        <row r="6861">
          <cell r="D6861" t="str">
            <v>St George City of</v>
          </cell>
          <cell r="E6861" t="str">
            <v>Water</v>
          </cell>
          <cell r="G6861" t="str">
            <v>NA</v>
          </cell>
          <cell r="H6861" t="str">
            <v>Regulated</v>
          </cell>
        </row>
        <row r="6862">
          <cell r="D6862" t="str">
            <v>282 Route 101 LLC</v>
          </cell>
          <cell r="E6862" t="str">
            <v>Water</v>
          </cell>
          <cell r="G6862" t="str">
            <v>NA</v>
          </cell>
          <cell r="H6862" t="str">
            <v>Merchant Unregulated</v>
          </cell>
        </row>
        <row r="6863">
          <cell r="D6863" t="str">
            <v>37 Wilton Road, Milford LLC</v>
          </cell>
          <cell r="E6863" t="str">
            <v>Water</v>
          </cell>
          <cell r="G6863" t="str">
            <v>NA</v>
          </cell>
          <cell r="H6863" t="str">
            <v>Merchant Unregulated</v>
          </cell>
        </row>
        <row r="6864">
          <cell r="D6864" t="str">
            <v>Bountiful City City of</v>
          </cell>
          <cell r="E6864" t="str">
            <v>Water</v>
          </cell>
          <cell r="G6864" t="str">
            <v>NA</v>
          </cell>
          <cell r="H6864" t="str">
            <v>Regulated</v>
          </cell>
        </row>
        <row r="6865">
          <cell r="D6865" t="str">
            <v>Manulife Financial Corporation</v>
          </cell>
          <cell r="E6865" t="str">
            <v>Gas</v>
          </cell>
          <cell r="G6865" t="str">
            <v>NA</v>
          </cell>
          <cell r="H6865" t="str">
            <v>Merchant Unregulated</v>
          </cell>
        </row>
        <row r="6866">
          <cell r="D6866" t="str">
            <v>Electric Power Development Co. Ltd.</v>
          </cell>
          <cell r="E6866" t="str">
            <v>Gas</v>
          </cell>
          <cell r="G6866" t="str">
            <v>NA</v>
          </cell>
          <cell r="H6866" t="str">
            <v>Merchant Unregulated</v>
          </cell>
        </row>
        <row r="6867">
          <cell r="D6867" t="str">
            <v>Pinellas County Resource Recovery</v>
          </cell>
          <cell r="E6867" t="str">
            <v>Biomass</v>
          </cell>
          <cell r="G6867">
            <v>339011</v>
          </cell>
          <cell r="H6867" t="str">
            <v>Merchant Unregulated</v>
          </cell>
        </row>
        <row r="6868">
          <cell r="D6868" t="str">
            <v>GDF Suez SA</v>
          </cell>
          <cell r="E6868" t="str">
            <v>Biomass</v>
          </cell>
          <cell r="G6868" t="str">
            <v>NA</v>
          </cell>
          <cell r="H6868" t="str">
            <v>Merchant Unregulated</v>
          </cell>
        </row>
        <row r="6869">
          <cell r="D6869" t="str">
            <v>GDF Suez SA</v>
          </cell>
          <cell r="E6869" t="str">
            <v>Biomass</v>
          </cell>
          <cell r="G6869" t="str">
            <v>NA</v>
          </cell>
          <cell r="H6869" t="str">
            <v>Merchant Unregulated</v>
          </cell>
        </row>
        <row r="6870">
          <cell r="D6870" t="str">
            <v>GDF Suez SA</v>
          </cell>
          <cell r="E6870" t="str">
            <v>Biomass</v>
          </cell>
          <cell r="G6870" t="str">
            <v>NA</v>
          </cell>
          <cell r="H6870" t="str">
            <v>Merchant Unregulated</v>
          </cell>
        </row>
        <row r="6871">
          <cell r="D6871" t="str">
            <v>North Carolina Municipal Power Agency Number 1</v>
          </cell>
          <cell r="E6871" t="str">
            <v>Oil</v>
          </cell>
          <cell r="G6871" t="str">
            <v>NA</v>
          </cell>
          <cell r="H6871" t="str">
            <v>Regulated</v>
          </cell>
        </row>
        <row r="6872">
          <cell r="D6872" t="str">
            <v>Brookfield Renewable Energy Partners L.P.</v>
          </cell>
          <cell r="E6872" t="str">
            <v>Water</v>
          </cell>
          <cell r="G6872" t="str">
            <v>NA</v>
          </cell>
          <cell r="H6872" t="str">
            <v>Merchant Unregulated</v>
          </cell>
        </row>
        <row r="6873">
          <cell r="D6873" t="str">
            <v>Brookfield Asset Management Inc.</v>
          </cell>
          <cell r="E6873" t="str">
            <v>Water</v>
          </cell>
          <cell r="G6873" t="str">
            <v>NA</v>
          </cell>
          <cell r="H6873" t="str">
            <v>Merchant Unregulated</v>
          </cell>
        </row>
        <row r="6874">
          <cell r="D6874" t="str">
            <v>ACI Energy, Inc</v>
          </cell>
          <cell r="E6874" t="str">
            <v>Coal</v>
          </cell>
          <cell r="G6874" t="str">
            <v>NA</v>
          </cell>
          <cell r="H6874" t="str">
            <v>Merchant Unregulated</v>
          </cell>
        </row>
        <row r="6875">
          <cell r="D6875" t="str">
            <v>Edison International</v>
          </cell>
          <cell r="E6875" t="str">
            <v>Wind</v>
          </cell>
          <cell r="G6875">
            <v>164750</v>
          </cell>
          <cell r="H6875" t="str">
            <v>Merchant Unregulated</v>
          </cell>
        </row>
        <row r="6876">
          <cell r="D6876" t="str">
            <v>Danville City of VA</v>
          </cell>
          <cell r="E6876" t="str">
            <v>Water</v>
          </cell>
          <cell r="G6876" t="str">
            <v>NA</v>
          </cell>
          <cell r="H6876" t="str">
            <v>Regulated</v>
          </cell>
        </row>
        <row r="6877">
          <cell r="D6877" t="str">
            <v>Berkshire Hathaway Inc.</v>
          </cell>
          <cell r="E6877" t="str">
            <v>Wind</v>
          </cell>
          <cell r="G6877">
            <v>16267</v>
          </cell>
          <cell r="H6877" t="str">
            <v>Merchant Unregulated</v>
          </cell>
        </row>
        <row r="6878">
          <cell r="D6878" t="str">
            <v>MidAmerican Energy Holdings Company</v>
          </cell>
          <cell r="E6878" t="str">
            <v>Wind</v>
          </cell>
          <cell r="G6878">
            <v>1848</v>
          </cell>
          <cell r="H6878" t="str">
            <v>Merchant Unregulated</v>
          </cell>
        </row>
        <row r="6879">
          <cell r="D6879" t="str">
            <v>MidAmerican Energy Holdings Company</v>
          </cell>
          <cell r="E6879" t="str">
            <v>Wind</v>
          </cell>
          <cell r="G6879">
            <v>1294</v>
          </cell>
          <cell r="H6879" t="str">
            <v>Merchant Unregulated</v>
          </cell>
        </row>
        <row r="6880">
          <cell r="D6880" t="str">
            <v>Berkshire Hathaway Inc.</v>
          </cell>
          <cell r="E6880" t="str">
            <v>Wind</v>
          </cell>
          <cell r="G6880">
            <v>11395</v>
          </cell>
          <cell r="H6880" t="str">
            <v>Merchant Unregulated</v>
          </cell>
        </row>
        <row r="6881">
          <cell r="D6881" t="str">
            <v>Berkshire Hathaway Inc.</v>
          </cell>
          <cell r="E6881" t="str">
            <v>Water</v>
          </cell>
          <cell r="G6881">
            <v>13552</v>
          </cell>
          <cell r="H6881" t="str">
            <v>Regulated</v>
          </cell>
        </row>
        <row r="6882">
          <cell r="D6882" t="str">
            <v>MidAmerican Energy Holdings Company</v>
          </cell>
          <cell r="E6882" t="str">
            <v>Water</v>
          </cell>
          <cell r="G6882">
            <v>1539</v>
          </cell>
          <cell r="H6882" t="str">
            <v>Regulated</v>
          </cell>
        </row>
        <row r="6883">
          <cell r="D6883" t="str">
            <v>Green Gas-Pioneer Crossing Energy,LLC</v>
          </cell>
          <cell r="E6883" t="str">
            <v>Biomass</v>
          </cell>
          <cell r="G6883" t="str">
            <v>NA</v>
          </cell>
          <cell r="H6883" t="str">
            <v>Merchant Unregulated</v>
          </cell>
        </row>
        <row r="6884">
          <cell r="D6884" t="str">
            <v>Basin Electric Power Cooperative</v>
          </cell>
          <cell r="E6884" t="str">
            <v>Gas</v>
          </cell>
          <cell r="G6884" t="str">
            <v>NA</v>
          </cell>
          <cell r="H6884" t="str">
            <v>Merchant Unregulated</v>
          </cell>
        </row>
        <row r="6885">
          <cell r="D6885" t="str">
            <v>Acciona, S.A.</v>
          </cell>
          <cell r="E6885" t="str">
            <v>Wind</v>
          </cell>
          <cell r="G6885" t="str">
            <v>NA</v>
          </cell>
          <cell r="H6885" t="str">
            <v>Merchant Unregulated</v>
          </cell>
        </row>
        <row r="6886">
          <cell r="D6886" t="str">
            <v>EDP - Energias de Portugal SA</v>
          </cell>
          <cell r="E6886" t="str">
            <v>Wind</v>
          </cell>
          <cell r="G6886" t="str">
            <v>NA</v>
          </cell>
          <cell r="H6886" t="str">
            <v>Merchant Unregulated</v>
          </cell>
        </row>
        <row r="6887">
          <cell r="D6887" t="str">
            <v>PARPÚBLICA - Participações Públicas (SGPS), S.A.</v>
          </cell>
          <cell r="E6887" t="str">
            <v>Wind</v>
          </cell>
          <cell r="G6887" t="str">
            <v>NA</v>
          </cell>
          <cell r="H6887" t="str">
            <v>Merchant Unregulated</v>
          </cell>
        </row>
        <row r="6888">
          <cell r="D6888" t="str">
            <v>HidroCantábrico Energia S.A.</v>
          </cell>
          <cell r="E6888" t="str">
            <v>Wind</v>
          </cell>
          <cell r="G6888" t="str">
            <v>NA</v>
          </cell>
          <cell r="H6888" t="str">
            <v>Merchant Unregulated</v>
          </cell>
        </row>
        <row r="6889">
          <cell r="D6889" t="str">
            <v>China Three Gorges Corporation</v>
          </cell>
          <cell r="E6889" t="str">
            <v>Wind</v>
          </cell>
          <cell r="G6889" t="str">
            <v>NA</v>
          </cell>
          <cell r="H6889" t="str">
            <v>Merchant Unregulated</v>
          </cell>
        </row>
        <row r="6890">
          <cell r="D6890" t="str">
            <v>EDP Renováveis</v>
          </cell>
          <cell r="E6890" t="str">
            <v>Wind</v>
          </cell>
          <cell r="G6890" t="str">
            <v>NA</v>
          </cell>
          <cell r="H6890" t="str">
            <v>Merchant Unregulated</v>
          </cell>
        </row>
        <row r="6891">
          <cell r="D6891" t="str">
            <v>E.ON SE</v>
          </cell>
          <cell r="E6891" t="str">
            <v>Wind</v>
          </cell>
          <cell r="G6891">
            <v>412978</v>
          </cell>
          <cell r="H6891" t="str">
            <v>Merchant Unregulated</v>
          </cell>
        </row>
        <row r="6892">
          <cell r="D6892" t="str">
            <v>Covanta Holding Corporation</v>
          </cell>
          <cell r="E6892" t="str">
            <v>Biomass</v>
          </cell>
          <cell r="G6892" t="str">
            <v>NA</v>
          </cell>
          <cell r="H6892" t="str">
            <v>Merchant Unregulated</v>
          </cell>
        </row>
        <row r="6893">
          <cell r="D6893" t="str">
            <v>Pipestone Area School District</v>
          </cell>
          <cell r="E6893" t="str">
            <v>Wind</v>
          </cell>
          <cell r="G6893" t="str">
            <v>NA</v>
          </cell>
          <cell r="H6893" t="str">
            <v>Merchant Unregulated</v>
          </cell>
        </row>
        <row r="6894">
          <cell r="D6894" t="str">
            <v>Piqua City of</v>
          </cell>
          <cell r="E6894" t="str">
            <v>Oil</v>
          </cell>
          <cell r="G6894">
            <v>-42</v>
          </cell>
          <cell r="H6894" t="str">
            <v>Regulated</v>
          </cell>
        </row>
        <row r="6895">
          <cell r="D6895" t="str">
            <v>Northeast Texas Elec Coop, Inc</v>
          </cell>
          <cell r="E6895" t="str">
            <v>Coal</v>
          </cell>
          <cell r="G6895">
            <v>506710</v>
          </cell>
          <cell r="H6895" t="str">
            <v>Regulated</v>
          </cell>
        </row>
        <row r="6896">
          <cell r="D6896" t="str">
            <v>Oklahoma Municipal Power Authority</v>
          </cell>
          <cell r="E6896" t="str">
            <v>Coal</v>
          </cell>
          <cell r="G6896">
            <v>101168</v>
          </cell>
          <cell r="H6896" t="str">
            <v>Regulated</v>
          </cell>
        </row>
        <row r="6897">
          <cell r="D6897" t="str">
            <v>American Electric Power Company, Inc.</v>
          </cell>
          <cell r="E6897" t="str">
            <v>Coal</v>
          </cell>
          <cell r="G6897">
            <v>3715579</v>
          </cell>
          <cell r="H6897" t="str">
            <v>Regulated</v>
          </cell>
        </row>
        <row r="6898">
          <cell r="D6898" t="str">
            <v>SunEdison, Inc.</v>
          </cell>
          <cell r="E6898" t="str">
            <v>Solar</v>
          </cell>
          <cell r="G6898" t="str">
            <v>NA</v>
          </cell>
          <cell r="H6898" t="str">
            <v>Merchant Unregulated</v>
          </cell>
        </row>
        <row r="6899">
          <cell r="D6899" t="str">
            <v>Otter Tail Corporation</v>
          </cell>
          <cell r="E6899" t="str">
            <v>Water</v>
          </cell>
          <cell r="G6899">
            <v>3497</v>
          </cell>
          <cell r="H6899" t="str">
            <v>Regulated</v>
          </cell>
        </row>
        <row r="6900">
          <cell r="D6900" t="str">
            <v>PG&amp;E Corporation</v>
          </cell>
          <cell r="E6900" t="str">
            <v>Water</v>
          </cell>
          <cell r="G6900">
            <v>208394</v>
          </cell>
          <cell r="H6900" t="str">
            <v>Regulated</v>
          </cell>
        </row>
        <row r="6901">
          <cell r="D6901" t="str">
            <v>PG&amp;E Corporation</v>
          </cell>
          <cell r="E6901" t="str">
            <v>Water</v>
          </cell>
          <cell r="G6901">
            <v>254464</v>
          </cell>
          <cell r="H6901" t="str">
            <v>Regulated</v>
          </cell>
        </row>
        <row r="6902">
          <cell r="D6902" t="str">
            <v>PG&amp;E Corporation</v>
          </cell>
          <cell r="E6902" t="str">
            <v>Water</v>
          </cell>
          <cell r="G6902">
            <v>342020</v>
          </cell>
          <cell r="H6902" t="str">
            <v>Regulated</v>
          </cell>
        </row>
        <row r="6903">
          <cell r="D6903" t="str">
            <v>PG&amp;E Corporation</v>
          </cell>
          <cell r="E6903" t="str">
            <v>Water</v>
          </cell>
          <cell r="G6903">
            <v>494464</v>
          </cell>
          <cell r="H6903" t="str">
            <v>Regulated</v>
          </cell>
        </row>
        <row r="6904">
          <cell r="D6904" t="str">
            <v>PG&amp;E Corporation</v>
          </cell>
          <cell r="E6904" t="str">
            <v>Water</v>
          </cell>
          <cell r="G6904">
            <v>296442</v>
          </cell>
          <cell r="H6904" t="str">
            <v>Regulated</v>
          </cell>
        </row>
        <row r="6905">
          <cell r="D6905" t="str">
            <v>PG&amp;E Corporation</v>
          </cell>
          <cell r="E6905" t="str">
            <v>Water</v>
          </cell>
          <cell r="G6905">
            <v>414594</v>
          </cell>
          <cell r="H6905" t="str">
            <v>Regulated</v>
          </cell>
        </row>
        <row r="6906">
          <cell r="D6906" t="str">
            <v>Los Angeles County</v>
          </cell>
          <cell r="E6906" t="str">
            <v>Gas</v>
          </cell>
          <cell r="G6906" t="str">
            <v>NA</v>
          </cell>
          <cell r="H6906" t="str">
            <v>Merchant Unregulated</v>
          </cell>
        </row>
        <row r="6907">
          <cell r="D6907" t="str">
            <v>NRG Energy, Inc.</v>
          </cell>
          <cell r="E6907" t="str">
            <v>Gas</v>
          </cell>
          <cell r="G6907" t="str">
            <v>NA</v>
          </cell>
          <cell r="H6907" t="str">
            <v>Merchant Unregulated</v>
          </cell>
        </row>
        <row r="6908">
          <cell r="D6908" t="str">
            <v>Prairie Power, Inc.</v>
          </cell>
          <cell r="E6908" t="str">
            <v>Oil</v>
          </cell>
          <cell r="G6908" t="str">
            <v>NA</v>
          </cell>
          <cell r="H6908" t="str">
            <v>Merchant Unregulated</v>
          </cell>
        </row>
        <row r="6909">
          <cell r="D6909" t="str">
            <v>Kruger, Inc.</v>
          </cell>
          <cell r="E6909" t="str">
            <v>Water</v>
          </cell>
          <cell r="G6909" t="str">
            <v>NA</v>
          </cell>
          <cell r="H6909" t="str">
            <v>Merchant Unregulated</v>
          </cell>
        </row>
        <row r="6910">
          <cell r="D6910" t="str">
            <v>Maxim Power Corporation</v>
          </cell>
          <cell r="E6910" t="str">
            <v>Gas</v>
          </cell>
          <cell r="G6910" t="str">
            <v>NA</v>
          </cell>
          <cell r="H6910" t="str">
            <v>Merchant Unregulated</v>
          </cell>
        </row>
        <row r="6911">
          <cell r="D6911" t="str">
            <v>Covanta Holding Corporation</v>
          </cell>
          <cell r="E6911" t="str">
            <v>Biomass</v>
          </cell>
          <cell r="G6911" t="str">
            <v>NA</v>
          </cell>
          <cell r="H6911" t="str">
            <v>Merchant Unregulated</v>
          </cell>
        </row>
        <row r="6912">
          <cell r="D6912" t="str">
            <v>Gaz Métro Limited Partnership</v>
          </cell>
          <cell r="E6912" t="str">
            <v>Water</v>
          </cell>
          <cell r="G6912" t="str">
            <v>NA</v>
          </cell>
          <cell r="H6912" t="str">
            <v>Regulated</v>
          </cell>
        </row>
        <row r="6913">
          <cell r="D6913" t="str">
            <v>Dominion Resources, Inc.</v>
          </cell>
          <cell r="E6913" t="str">
            <v>Biomass</v>
          </cell>
          <cell r="G6913">
            <v>340830</v>
          </cell>
          <cell r="H6913" t="str">
            <v>Regulated</v>
          </cell>
        </row>
        <row r="6914">
          <cell r="D6914" t="str">
            <v>US Renewables Group LLC</v>
          </cell>
          <cell r="E6914" t="str">
            <v>Gas</v>
          </cell>
          <cell r="G6914" t="str">
            <v>NA</v>
          </cell>
          <cell r="H6914" t="str">
            <v>Merchant Unregulated</v>
          </cell>
        </row>
        <row r="6915">
          <cell r="D6915" t="str">
            <v>Caminol Management Co, LLC</v>
          </cell>
          <cell r="E6915" t="str">
            <v>Gas</v>
          </cell>
          <cell r="G6915" t="str">
            <v>NA</v>
          </cell>
          <cell r="H6915" t="str">
            <v>Merchant Unregulated</v>
          </cell>
        </row>
        <row r="6916">
          <cell r="D6916" t="str">
            <v>BoMo, LLC</v>
          </cell>
          <cell r="E6916" t="str">
            <v>Gas</v>
          </cell>
          <cell r="G6916" t="str">
            <v>NA</v>
          </cell>
          <cell r="H6916" t="str">
            <v>Merchant Unregulated</v>
          </cell>
        </row>
        <row r="6917">
          <cell r="D6917" t="str">
            <v>Pacific Power Management LLC</v>
          </cell>
          <cell r="E6917" t="str">
            <v>Solar</v>
          </cell>
          <cell r="G6917" t="str">
            <v>NA</v>
          </cell>
          <cell r="H6917" t="str">
            <v>Merchant Unregulated</v>
          </cell>
        </row>
        <row r="6918">
          <cell r="D6918" t="str">
            <v>DTE Energy Company</v>
          </cell>
          <cell r="E6918" t="str">
            <v>Oil</v>
          </cell>
          <cell r="G6918">
            <v>241</v>
          </cell>
          <cell r="H6918" t="str">
            <v>Regulated</v>
          </cell>
        </row>
        <row r="6919">
          <cell r="D6919" t="str">
            <v>SunE Solar Fund I, LLC</v>
          </cell>
          <cell r="E6919" t="str">
            <v>Solar</v>
          </cell>
          <cell r="G6919" t="str">
            <v>NA</v>
          </cell>
          <cell r="H6919" t="str">
            <v>Merchant Unregulated</v>
          </cell>
        </row>
        <row r="6920">
          <cell r="D6920" t="str">
            <v>Prudential Financial, Inc.</v>
          </cell>
          <cell r="E6920" t="str">
            <v>Gas</v>
          </cell>
          <cell r="G6920" t="str">
            <v>NA</v>
          </cell>
          <cell r="H6920" t="str">
            <v>Merchant Unregulated</v>
          </cell>
        </row>
        <row r="6921">
          <cell r="D6921" t="str">
            <v>ITOCHU Corporation</v>
          </cell>
          <cell r="E6921" t="str">
            <v>Gas</v>
          </cell>
          <cell r="G6921" t="str">
            <v>NA</v>
          </cell>
          <cell r="H6921" t="str">
            <v>Merchant Unregulated</v>
          </cell>
        </row>
        <row r="6922">
          <cell r="D6922" t="str">
            <v>Manulife Financial Corporation</v>
          </cell>
          <cell r="E6922" t="str">
            <v>Gas</v>
          </cell>
          <cell r="G6922" t="str">
            <v>NA</v>
          </cell>
          <cell r="H6922" t="str">
            <v>Merchant Unregulated</v>
          </cell>
        </row>
        <row r="6923">
          <cell r="D6923" t="str">
            <v>ITOCHU Corporation</v>
          </cell>
          <cell r="E6923" t="str">
            <v>Gas</v>
          </cell>
          <cell r="G6923" t="str">
            <v>NA</v>
          </cell>
          <cell r="H6923" t="str">
            <v>Merchant Unregulated</v>
          </cell>
        </row>
        <row r="6924">
          <cell r="D6924" t="str">
            <v>Manulife Financial Corporation</v>
          </cell>
          <cell r="E6924" t="str">
            <v>Gas</v>
          </cell>
          <cell r="G6924" t="str">
            <v>NA</v>
          </cell>
          <cell r="H6924" t="str">
            <v>Merchant Unregulated</v>
          </cell>
        </row>
        <row r="6925">
          <cell r="D6925" t="str">
            <v>Prudential Financial, Inc.</v>
          </cell>
          <cell r="E6925" t="str">
            <v>Gas</v>
          </cell>
          <cell r="G6925" t="str">
            <v>NA</v>
          </cell>
          <cell r="H6925" t="str">
            <v>Merchant Unregulated</v>
          </cell>
        </row>
        <row r="6926">
          <cell r="D6926" t="str">
            <v>Plainview City of</v>
          </cell>
          <cell r="E6926" t="str">
            <v>Oil</v>
          </cell>
          <cell r="G6926" t="str">
            <v>NA</v>
          </cell>
          <cell r="H6926" t="str">
            <v>Regulated</v>
          </cell>
        </row>
        <row r="6927">
          <cell r="D6927" t="str">
            <v>Allied Waste Industries Inc.</v>
          </cell>
          <cell r="E6927" t="str">
            <v>Gas</v>
          </cell>
          <cell r="G6927" t="str">
            <v>NA</v>
          </cell>
          <cell r="H6927" t="str">
            <v>Merchant Unregulated</v>
          </cell>
        </row>
        <row r="6928">
          <cell r="D6928" t="str">
            <v>Riverwood International Corp</v>
          </cell>
          <cell r="E6928" t="str">
            <v>Gas</v>
          </cell>
          <cell r="G6928" t="str">
            <v>NA</v>
          </cell>
          <cell r="H6928" t="str">
            <v>Merchant Unregulated</v>
          </cell>
        </row>
        <row r="6929">
          <cell r="D6929" t="str">
            <v>PPG Industries, Incorporated</v>
          </cell>
          <cell r="E6929" t="str">
            <v>Gas</v>
          </cell>
          <cell r="G6929" t="str">
            <v>NA</v>
          </cell>
          <cell r="H6929" t="str">
            <v>Merchant Unregulated</v>
          </cell>
        </row>
        <row r="6930">
          <cell r="D6930" t="str">
            <v>Crisp County Power Comm</v>
          </cell>
          <cell r="E6930" t="str">
            <v>Coal</v>
          </cell>
          <cell r="G6930" t="str">
            <v>NA</v>
          </cell>
          <cell r="H6930" t="str">
            <v>Regulated</v>
          </cell>
        </row>
        <row r="6931">
          <cell r="D6931" t="str">
            <v>Crisp County Power Comm</v>
          </cell>
          <cell r="E6931" t="str">
            <v>Gas</v>
          </cell>
          <cell r="G6931" t="str">
            <v>NA</v>
          </cell>
          <cell r="H6931" t="str">
            <v>Regulated</v>
          </cell>
        </row>
        <row r="6932">
          <cell r="D6932" t="str">
            <v>Xcel Energy Inc.</v>
          </cell>
          <cell r="E6932" t="str">
            <v>Gas</v>
          </cell>
          <cell r="G6932">
            <v>1546095</v>
          </cell>
          <cell r="H6932" t="str">
            <v>Regulated</v>
          </cell>
        </row>
        <row r="6933">
          <cell r="D6933" t="str">
            <v>Plaquemine City of</v>
          </cell>
          <cell r="E6933" t="str">
            <v>Gas</v>
          </cell>
          <cell r="G6933" t="str">
            <v>NA</v>
          </cell>
          <cell r="H6933" t="str">
            <v>Regulated</v>
          </cell>
        </row>
        <row r="6934">
          <cell r="D6934" t="str">
            <v>Dow Chemical Company</v>
          </cell>
          <cell r="E6934" t="str">
            <v>Gas</v>
          </cell>
          <cell r="G6934">
            <v>5189388</v>
          </cell>
          <cell r="H6934" t="str">
            <v>Merchant Unregulated</v>
          </cell>
        </row>
        <row r="6935">
          <cell r="D6935" t="str">
            <v>Grand Island City of</v>
          </cell>
          <cell r="E6935" t="str">
            <v>Coal</v>
          </cell>
          <cell r="G6935" t="str">
            <v>NA</v>
          </cell>
          <cell r="H6935" t="str">
            <v>Regulated</v>
          </cell>
        </row>
        <row r="6936">
          <cell r="D6936" t="str">
            <v>Mt Pleasant City of UT</v>
          </cell>
          <cell r="E6936" t="str">
            <v>Water</v>
          </cell>
          <cell r="G6936" t="str">
            <v>NA</v>
          </cell>
          <cell r="H6936" t="str">
            <v>Regulated</v>
          </cell>
        </row>
        <row r="6937">
          <cell r="D6937" t="str">
            <v>Mt Pleasant City of UT</v>
          </cell>
          <cell r="E6937" t="str">
            <v>Water</v>
          </cell>
          <cell r="G6937" t="str">
            <v>NA</v>
          </cell>
          <cell r="H6937" t="str">
            <v>Regulated</v>
          </cell>
        </row>
        <row r="6938">
          <cell r="D6938" t="str">
            <v>Mt Pleasant City of UT</v>
          </cell>
          <cell r="E6938" t="str">
            <v>Water</v>
          </cell>
          <cell r="G6938" t="str">
            <v>NA</v>
          </cell>
          <cell r="H6938" t="str">
            <v>Regulated</v>
          </cell>
        </row>
        <row r="6939">
          <cell r="D6939" t="str">
            <v>Mt Pleasant City of UT</v>
          </cell>
          <cell r="E6939" t="str">
            <v>Water</v>
          </cell>
          <cell r="G6939" t="str">
            <v>NA</v>
          </cell>
          <cell r="H6939" t="str">
            <v>Regulated</v>
          </cell>
        </row>
        <row r="6940">
          <cell r="D6940" t="str">
            <v>Berkshire Hathaway Inc.</v>
          </cell>
          <cell r="E6940" t="str">
            <v>Gas</v>
          </cell>
          <cell r="G6940">
            <v>27178</v>
          </cell>
          <cell r="H6940" t="str">
            <v>Regulated</v>
          </cell>
        </row>
        <row r="6941">
          <cell r="D6941" t="str">
            <v>MidAmerican Energy Holdings Company</v>
          </cell>
          <cell r="E6941" t="str">
            <v>Gas</v>
          </cell>
          <cell r="G6941">
            <v>3086</v>
          </cell>
          <cell r="H6941" t="str">
            <v>Regulated</v>
          </cell>
        </row>
        <row r="6942">
          <cell r="D6942" t="str">
            <v>SunEdison, Inc.</v>
          </cell>
          <cell r="E6942" t="str">
            <v>Solar</v>
          </cell>
          <cell r="G6942" t="str">
            <v>NA</v>
          </cell>
          <cell r="H6942" t="str">
            <v>Merchant Unregulated</v>
          </cell>
        </row>
        <row r="6943">
          <cell r="D6943" t="str">
            <v>Wisconsin Energy Corporation</v>
          </cell>
          <cell r="E6943" t="str">
            <v>Coal</v>
          </cell>
          <cell r="G6943">
            <v>5352811</v>
          </cell>
          <cell r="H6943" t="str">
            <v>Regulated</v>
          </cell>
        </row>
        <row r="6944">
          <cell r="D6944" t="str">
            <v>Wisconsin Energy Corporation</v>
          </cell>
          <cell r="E6944" t="str">
            <v>Oil</v>
          </cell>
          <cell r="G6944">
            <v>0</v>
          </cell>
          <cell r="H6944" t="str">
            <v>Regulated</v>
          </cell>
        </row>
        <row r="6945">
          <cell r="D6945" t="str">
            <v>Los Angeles Department of Water and Power</v>
          </cell>
          <cell r="E6945" t="str">
            <v>Water</v>
          </cell>
          <cell r="G6945" t="str">
            <v>NA</v>
          </cell>
          <cell r="H6945" t="str">
            <v>Regulated</v>
          </cell>
        </row>
        <row r="6946">
          <cell r="D6946" t="str">
            <v>Harrisonburg City of</v>
          </cell>
          <cell r="E6946" t="str">
            <v>Oil</v>
          </cell>
          <cell r="G6946" t="str">
            <v>NA</v>
          </cell>
          <cell r="H6946" t="str">
            <v>Regulated</v>
          </cell>
        </row>
        <row r="6947">
          <cell r="D6947" t="str">
            <v>Harrisonburg City of</v>
          </cell>
          <cell r="E6947" t="str">
            <v>Oil</v>
          </cell>
          <cell r="G6947" t="str">
            <v>NA</v>
          </cell>
          <cell r="H6947" t="str">
            <v>Regulated</v>
          </cell>
        </row>
        <row r="6948">
          <cell r="D6948" t="str">
            <v>Great River Energy</v>
          </cell>
          <cell r="E6948" t="str">
            <v>Gas</v>
          </cell>
          <cell r="G6948">
            <v>173837</v>
          </cell>
          <cell r="H6948" t="str">
            <v>Merchant Unregulated</v>
          </cell>
        </row>
        <row r="6949">
          <cell r="D6949" t="str">
            <v>SunEdison, Inc.</v>
          </cell>
          <cell r="E6949" t="str">
            <v>Solar</v>
          </cell>
          <cell r="G6949" t="str">
            <v>NA</v>
          </cell>
          <cell r="H6949" t="str">
            <v>Merchant Unregulated</v>
          </cell>
        </row>
        <row r="6950">
          <cell r="D6950" t="str">
            <v>FirstEnergy Corp.</v>
          </cell>
          <cell r="E6950" t="str">
            <v>Coal</v>
          </cell>
          <cell r="G6950">
            <v>7368037</v>
          </cell>
          <cell r="H6950" t="str">
            <v>Regulated</v>
          </cell>
        </row>
        <row r="6951">
          <cell r="D6951" t="str">
            <v>FirstEnergy Corp.</v>
          </cell>
          <cell r="E6951" t="str">
            <v>Coal</v>
          </cell>
          <cell r="G6951">
            <v>613803</v>
          </cell>
          <cell r="H6951" t="str">
            <v>Regulated</v>
          </cell>
        </row>
        <row r="6952">
          <cell r="D6952" t="str">
            <v>GDF Suez SA</v>
          </cell>
          <cell r="E6952" t="str">
            <v>Gas</v>
          </cell>
          <cell r="G6952">
            <v>78565</v>
          </cell>
          <cell r="H6952" t="str">
            <v>Merchant Unregulated</v>
          </cell>
        </row>
        <row r="6953">
          <cell r="D6953" t="str">
            <v>JPMorgan Chase &amp; Co.</v>
          </cell>
          <cell r="E6953" t="str">
            <v>Geothermal</v>
          </cell>
          <cell r="G6953" t="str">
            <v>NA</v>
          </cell>
          <cell r="H6953" t="str">
            <v>Merchant Unregulated</v>
          </cell>
        </row>
        <row r="6954">
          <cell r="D6954" t="str">
            <v>Ormat Industries Ltd.</v>
          </cell>
          <cell r="E6954" t="str">
            <v>Geothermal</v>
          </cell>
          <cell r="G6954" t="str">
            <v>NA</v>
          </cell>
          <cell r="H6954" t="str">
            <v>Merchant Unregulated</v>
          </cell>
        </row>
        <row r="6955">
          <cell r="D6955" t="str">
            <v>Ormat Technologies, Inc.</v>
          </cell>
          <cell r="E6955" t="str">
            <v>Geothermal</v>
          </cell>
          <cell r="G6955" t="str">
            <v>NA</v>
          </cell>
          <cell r="H6955" t="str">
            <v>Merchant Unregulated</v>
          </cell>
        </row>
        <row r="6956">
          <cell r="D6956" t="str">
            <v>EIF Management, LLC</v>
          </cell>
          <cell r="E6956" t="str">
            <v>Coal</v>
          </cell>
          <cell r="G6956">
            <v>1292492</v>
          </cell>
          <cell r="H6956" t="str">
            <v>Regulated</v>
          </cell>
        </row>
        <row r="6957">
          <cell r="D6957" t="str">
            <v>Manulife Financial Corporation</v>
          </cell>
          <cell r="E6957" t="str">
            <v>Coal</v>
          </cell>
          <cell r="G6957">
            <v>1189879</v>
          </cell>
          <cell r="H6957" t="str">
            <v>Regulated</v>
          </cell>
        </row>
        <row r="6958">
          <cell r="D6958" t="str">
            <v>Municipal Energy Agency of MS</v>
          </cell>
          <cell r="E6958" t="str">
            <v>Coal</v>
          </cell>
          <cell r="G6958">
            <v>261990</v>
          </cell>
          <cell r="H6958" t="str">
            <v>Regulated</v>
          </cell>
        </row>
        <row r="6959">
          <cell r="D6959" t="str">
            <v>Missouri Joint Municipal Electric Utility Commission</v>
          </cell>
          <cell r="E6959" t="str">
            <v>Coal</v>
          </cell>
          <cell r="G6959">
            <v>965439</v>
          </cell>
          <cell r="H6959" t="str">
            <v>Regulated</v>
          </cell>
        </row>
        <row r="6960">
          <cell r="D6960" t="str">
            <v>East Texas Electric Co-op, Inc.</v>
          </cell>
          <cell r="E6960" t="str">
            <v>Coal</v>
          </cell>
          <cell r="G6960">
            <v>328362</v>
          </cell>
          <cell r="H6960" t="str">
            <v>Regulated</v>
          </cell>
        </row>
        <row r="6961">
          <cell r="D6961" t="str">
            <v>Empire District Electric Company</v>
          </cell>
          <cell r="E6961" t="str">
            <v>Coal</v>
          </cell>
          <cell r="G6961">
            <v>328362</v>
          </cell>
          <cell r="H6961" t="str">
            <v>Regulated</v>
          </cell>
        </row>
        <row r="6962">
          <cell r="D6962" t="str">
            <v>Stimson Lumber Company</v>
          </cell>
          <cell r="E6962" t="str">
            <v>Biomass</v>
          </cell>
          <cell r="G6962">
            <v>35341</v>
          </cell>
          <cell r="H6962" t="str">
            <v>Merchant Unregulated</v>
          </cell>
        </row>
        <row r="6963">
          <cell r="D6963" t="str">
            <v>Domtar Corp.</v>
          </cell>
          <cell r="E6963" t="str">
            <v>Biomass</v>
          </cell>
          <cell r="G6963">
            <v>512465</v>
          </cell>
          <cell r="H6963" t="str">
            <v>Merchant Unregulated</v>
          </cell>
        </row>
        <row r="6964">
          <cell r="D6964" t="str">
            <v>SunEnergy1, LLC</v>
          </cell>
          <cell r="E6964" t="str">
            <v>Solar</v>
          </cell>
          <cell r="G6964" t="str">
            <v>NA</v>
          </cell>
          <cell r="H6964" t="str">
            <v>Merchant Unregulated</v>
          </cell>
        </row>
        <row r="6965">
          <cell r="D6965" t="str">
            <v>Plymouth Cogeneration Limited Partnership</v>
          </cell>
          <cell r="E6965" t="str">
            <v>Oil</v>
          </cell>
          <cell r="G6965" t="str">
            <v>NA</v>
          </cell>
          <cell r="H6965" t="str">
            <v>Merchant Unregulated</v>
          </cell>
        </row>
        <row r="6966">
          <cell r="D6966" t="str">
            <v>Pocahontas City of</v>
          </cell>
          <cell r="E6966" t="str">
            <v>Oil</v>
          </cell>
          <cell r="G6966" t="str">
            <v>NA</v>
          </cell>
          <cell r="H6966" t="str">
            <v>Regulated</v>
          </cell>
        </row>
        <row r="6967">
          <cell r="D6967" t="str">
            <v>Gamesa Corporacion Tecnologica S.A.</v>
          </cell>
          <cell r="E6967" t="str">
            <v>Wind</v>
          </cell>
          <cell r="G6967">
            <v>178931</v>
          </cell>
          <cell r="H6967" t="str">
            <v>Merchant Unregulated</v>
          </cell>
        </row>
        <row r="6968">
          <cell r="D6968" t="str">
            <v>Pocono International Raceway, Inc.</v>
          </cell>
          <cell r="E6968" t="str">
            <v>Solar</v>
          </cell>
          <cell r="G6968" t="str">
            <v>NA</v>
          </cell>
          <cell r="H6968" t="str">
            <v>Merchant Unregulated</v>
          </cell>
        </row>
        <row r="6969">
          <cell r="D6969" t="str">
            <v>PG&amp;E Corporation</v>
          </cell>
          <cell r="E6969" t="str">
            <v>Water</v>
          </cell>
          <cell r="G6969">
            <v>423083</v>
          </cell>
          <cell r="H6969" t="str">
            <v>Regulated</v>
          </cell>
        </row>
        <row r="6970">
          <cell r="D6970" t="str">
            <v>Pohl &amp; Holmes, Inc.</v>
          </cell>
          <cell r="E6970" t="str">
            <v>Solar</v>
          </cell>
          <cell r="G6970" t="str">
            <v>NA</v>
          </cell>
          <cell r="H6970" t="str">
            <v>Merchant Unregulated</v>
          </cell>
        </row>
        <row r="6971">
          <cell r="D6971" t="str">
            <v>PowerSouth Energy Cooperative</v>
          </cell>
          <cell r="E6971" t="str">
            <v>Water</v>
          </cell>
          <cell r="G6971" t="str">
            <v>NA</v>
          </cell>
          <cell r="H6971" t="str">
            <v>Merchant Unregulated</v>
          </cell>
        </row>
        <row r="6972">
          <cell r="D6972" t="str">
            <v>NextEra Energy, Inc.</v>
          </cell>
          <cell r="E6972" t="str">
            <v>Nuclear</v>
          </cell>
          <cell r="G6972">
            <v>9783703</v>
          </cell>
          <cell r="H6972" t="str">
            <v>Merchant Unregulated</v>
          </cell>
        </row>
        <row r="6973">
          <cell r="D6973" t="str">
            <v>NextEra Energy, Inc.</v>
          </cell>
          <cell r="E6973" t="str">
            <v>Oil</v>
          </cell>
          <cell r="G6973">
            <v>418</v>
          </cell>
          <cell r="H6973" t="str">
            <v>Merchant Unregulated</v>
          </cell>
        </row>
        <row r="6974">
          <cell r="D6974" t="str">
            <v>Alcoa, Inc.</v>
          </cell>
          <cell r="E6974" t="str">
            <v>Gas</v>
          </cell>
          <cell r="G6974" t="str">
            <v>NA</v>
          </cell>
          <cell r="H6974" t="str">
            <v>Merchant Unregulated</v>
          </cell>
        </row>
        <row r="6975">
          <cell r="D6975" t="str">
            <v>North Slope Borough Power and Light</v>
          </cell>
          <cell r="E6975" t="str">
            <v>Oil</v>
          </cell>
          <cell r="G6975" t="str">
            <v>NA</v>
          </cell>
          <cell r="H6975" t="str">
            <v>Regulated</v>
          </cell>
        </row>
        <row r="6976">
          <cell r="D6976" t="str">
            <v>North Slope Borough Power and Light</v>
          </cell>
          <cell r="E6976" t="str">
            <v>Oil</v>
          </cell>
          <cell r="G6976" t="str">
            <v>NA</v>
          </cell>
          <cell r="H6976" t="str">
            <v>Regulated</v>
          </cell>
        </row>
        <row r="6977">
          <cell r="D6977" t="str">
            <v>San Diego City of</v>
          </cell>
          <cell r="E6977" t="str">
            <v>Water</v>
          </cell>
          <cell r="G6977" t="str">
            <v>NA</v>
          </cell>
          <cell r="H6977" t="str">
            <v>Merchant Unregulated</v>
          </cell>
        </row>
        <row r="6978">
          <cell r="D6978" t="str">
            <v>Air Liquide America Corp.</v>
          </cell>
          <cell r="E6978" t="str">
            <v>Gas</v>
          </cell>
          <cell r="G6978" t="str">
            <v>NA</v>
          </cell>
          <cell r="H6978" t="str">
            <v>Merchant Unregulated</v>
          </cell>
        </row>
        <row r="6979">
          <cell r="D6979" t="str">
            <v>Exelon Corporation</v>
          </cell>
          <cell r="E6979" t="str">
            <v>Solar</v>
          </cell>
          <cell r="G6979" t="str">
            <v>NA</v>
          </cell>
          <cell r="H6979" t="str">
            <v>Merchant Unregulated</v>
          </cell>
        </row>
        <row r="6980">
          <cell r="D6980" t="str">
            <v>Manitoba Hydro</v>
          </cell>
          <cell r="E6980" t="str">
            <v>Water</v>
          </cell>
          <cell r="G6980" t="str">
            <v>NA</v>
          </cell>
          <cell r="H6980" t="str">
            <v>Foreign</v>
          </cell>
        </row>
        <row r="6981">
          <cell r="D6981" t="str">
            <v>United States Government</v>
          </cell>
          <cell r="E6981" t="str">
            <v>Water</v>
          </cell>
          <cell r="G6981">
            <v>197625</v>
          </cell>
          <cell r="H6981" t="str">
            <v>Merchant Unregulated</v>
          </cell>
        </row>
        <row r="6982">
          <cell r="D6982" t="str">
            <v>TECO Energy, Inc.</v>
          </cell>
          <cell r="E6982" t="str">
            <v>Gas</v>
          </cell>
          <cell r="G6982">
            <v>437050</v>
          </cell>
          <cell r="H6982" t="str">
            <v>Regulated</v>
          </cell>
        </row>
        <row r="6983">
          <cell r="D6983" t="str">
            <v>TECO Energy, Inc.</v>
          </cell>
          <cell r="E6983" t="str">
            <v>Coal</v>
          </cell>
          <cell r="G6983">
            <v>1194915</v>
          </cell>
          <cell r="H6983" t="str">
            <v>Regulated</v>
          </cell>
        </row>
        <row r="6984">
          <cell r="D6984" t="str">
            <v>Berkshire Hathaway Inc.</v>
          </cell>
          <cell r="E6984" t="str">
            <v>Wind</v>
          </cell>
          <cell r="G6984">
            <v>837118</v>
          </cell>
          <cell r="H6984" t="str">
            <v>Regulated</v>
          </cell>
        </row>
        <row r="6985">
          <cell r="D6985" t="str">
            <v>MidAmerican Energy Holdings Company</v>
          </cell>
          <cell r="E6985" t="str">
            <v>Wind</v>
          </cell>
          <cell r="G6985">
            <v>95086</v>
          </cell>
          <cell r="H6985" t="str">
            <v>Regulated</v>
          </cell>
        </row>
        <row r="6986">
          <cell r="D6986" t="str">
            <v>Ponca City City of</v>
          </cell>
          <cell r="E6986" t="str">
            <v>Gas</v>
          </cell>
          <cell r="G6986" t="str">
            <v>NA</v>
          </cell>
          <cell r="H6986" t="str">
            <v>Regulated</v>
          </cell>
        </row>
        <row r="6987">
          <cell r="D6987" t="str">
            <v>Oklahoma Municipal Power Authority</v>
          </cell>
          <cell r="E6987" t="str">
            <v>Gas</v>
          </cell>
          <cell r="G6987" t="str">
            <v>NA</v>
          </cell>
          <cell r="H6987" t="str">
            <v>Merchant Unregulated</v>
          </cell>
        </row>
        <row r="6988">
          <cell r="D6988" t="str">
            <v>Oklahoma Municipal Power Authority</v>
          </cell>
          <cell r="E6988" t="str">
            <v>Gas</v>
          </cell>
          <cell r="G6988" t="str">
            <v>NA</v>
          </cell>
          <cell r="H6988" t="str">
            <v>Merchant Unregulated</v>
          </cell>
        </row>
        <row r="6989">
          <cell r="D6989" t="str">
            <v>Ponca City City of</v>
          </cell>
          <cell r="E6989" t="str">
            <v>Gas</v>
          </cell>
          <cell r="G6989" t="str">
            <v>NA</v>
          </cell>
          <cell r="H6989" t="str">
            <v>Regulated</v>
          </cell>
        </row>
        <row r="6990">
          <cell r="D6990" t="str">
            <v>IDACORP, Inc.</v>
          </cell>
          <cell r="E6990" t="str">
            <v>Water</v>
          </cell>
          <cell r="G6990" t="str">
            <v>NA</v>
          </cell>
          <cell r="H6990" t="str">
            <v>Merchant Unregulated</v>
          </cell>
        </row>
        <row r="6991">
          <cell r="D6991" t="str">
            <v>Public Employee Retirement System Of Idaho</v>
          </cell>
          <cell r="E6991" t="str">
            <v>Water</v>
          </cell>
          <cell r="G6991" t="str">
            <v>NA</v>
          </cell>
          <cell r="H6991" t="str">
            <v>Merchant Unregulated</v>
          </cell>
        </row>
        <row r="6992">
          <cell r="D6992" t="str">
            <v>Ponnequin Acquisitions, LLC</v>
          </cell>
          <cell r="E6992" t="str">
            <v>Wind</v>
          </cell>
          <cell r="G6992" t="str">
            <v>NA</v>
          </cell>
          <cell r="H6992" t="str">
            <v>Merchant Unregulated</v>
          </cell>
        </row>
        <row r="6993">
          <cell r="D6993" t="str">
            <v>Xcel Energy Inc.</v>
          </cell>
          <cell r="E6993" t="str">
            <v>Wind</v>
          </cell>
          <cell r="G6993">
            <v>53843</v>
          </cell>
          <cell r="H6993" t="str">
            <v>Regulated</v>
          </cell>
        </row>
        <row r="6994">
          <cell r="D6994" t="str">
            <v>Brookfield Renewable Energy Partners L.P.</v>
          </cell>
          <cell r="E6994" t="str">
            <v>Water</v>
          </cell>
          <cell r="G6994" t="str">
            <v>NA</v>
          </cell>
          <cell r="H6994" t="str">
            <v>Merchant Unregulated</v>
          </cell>
        </row>
        <row r="6995">
          <cell r="D6995" t="str">
            <v>Brookfield Asset Management Inc.</v>
          </cell>
          <cell r="E6995" t="str">
            <v>Water</v>
          </cell>
          <cell r="G6995" t="str">
            <v>NA</v>
          </cell>
          <cell r="H6995" t="str">
            <v>Merchant Unregulated</v>
          </cell>
        </row>
        <row r="6996">
          <cell r="D6996" t="str">
            <v>Three Rivers Solid Waste Authority</v>
          </cell>
          <cell r="E6996" t="str">
            <v>Biomass</v>
          </cell>
          <cell r="G6996" t="str">
            <v>NA</v>
          </cell>
          <cell r="H6996" t="str">
            <v>Merchant Unregulated</v>
          </cell>
        </row>
        <row r="6997">
          <cell r="D6997" t="str">
            <v>Edison International</v>
          </cell>
          <cell r="E6997" t="str">
            <v>Water</v>
          </cell>
          <cell r="G6997">
            <v>7873</v>
          </cell>
          <cell r="H6997" t="str">
            <v>Regulated</v>
          </cell>
        </row>
        <row r="6998">
          <cell r="D6998" t="str">
            <v>Poplar Bluff City of</v>
          </cell>
          <cell r="E6998" t="str">
            <v>Gas</v>
          </cell>
          <cell r="G6998" t="str">
            <v>NA</v>
          </cell>
          <cell r="H6998" t="str">
            <v>Regulated</v>
          </cell>
        </row>
        <row r="6999">
          <cell r="D6999" t="str">
            <v>Frontier Communications Corporation</v>
          </cell>
          <cell r="E6999" t="str">
            <v>Oil</v>
          </cell>
          <cell r="G6999">
            <v>15336</v>
          </cell>
          <cell r="H6999" t="str">
            <v>Merchant Unregulated</v>
          </cell>
        </row>
        <row r="7000">
          <cell r="D7000" t="str">
            <v>Placid Refining Company LLC</v>
          </cell>
          <cell r="E7000" t="str">
            <v>Gas</v>
          </cell>
          <cell r="G7000" t="str">
            <v>NA</v>
          </cell>
          <cell r="H7000" t="str">
            <v>Merchant Unregulated</v>
          </cell>
        </row>
        <row r="7001">
          <cell r="D7001" t="str">
            <v>Kauai Island Utility Cooperative</v>
          </cell>
          <cell r="E7001" t="str">
            <v>Oil</v>
          </cell>
          <cell r="G7001">
            <v>173715</v>
          </cell>
          <cell r="H7001" t="str">
            <v>Merchant Unregulated</v>
          </cell>
        </row>
        <row r="7002">
          <cell r="D7002" t="str">
            <v>Alexander &amp; Baldwin, Inc.</v>
          </cell>
          <cell r="E7002" t="str">
            <v>Solar</v>
          </cell>
          <cell r="G7002" t="str">
            <v>NA</v>
          </cell>
          <cell r="H7002" t="str">
            <v>Merchant Unregulated</v>
          </cell>
        </row>
        <row r="7003">
          <cell r="D7003" t="str">
            <v>Saudi Arabian Oil Company</v>
          </cell>
          <cell r="E7003" t="str">
            <v>Gas</v>
          </cell>
          <cell r="G7003">
            <v>820865</v>
          </cell>
          <cell r="H7003" t="str">
            <v>Merchant Unregulated</v>
          </cell>
        </row>
        <row r="7004">
          <cell r="D7004" t="str">
            <v>Royal Dutch Shell plc</v>
          </cell>
          <cell r="E7004" t="str">
            <v>Gas</v>
          </cell>
          <cell r="G7004">
            <v>820865</v>
          </cell>
          <cell r="H7004" t="str">
            <v>Merchant Unregulated</v>
          </cell>
        </row>
        <row r="7005">
          <cell r="D7005" t="str">
            <v>Valero Energy Corporation</v>
          </cell>
          <cell r="E7005" t="str">
            <v>Other Nonrenewable</v>
          </cell>
          <cell r="G7005" t="str">
            <v>NA</v>
          </cell>
          <cell r="H7005" t="str">
            <v>Merchant Unregulated</v>
          </cell>
        </row>
        <row r="7006">
          <cell r="D7006" t="str">
            <v>Total S.A.</v>
          </cell>
          <cell r="E7006" t="str">
            <v>Gas</v>
          </cell>
          <cell r="G7006" t="str">
            <v>NA</v>
          </cell>
          <cell r="H7006" t="str">
            <v>Merchant Unregulated</v>
          </cell>
        </row>
        <row r="7007">
          <cell r="D7007" t="str">
            <v>Domtar Corp.</v>
          </cell>
          <cell r="E7007" t="str">
            <v>Water</v>
          </cell>
          <cell r="G7007" t="str">
            <v>NA</v>
          </cell>
          <cell r="H7007" t="str">
            <v>Merchant Unregulated</v>
          </cell>
        </row>
        <row r="7008">
          <cell r="D7008" t="str">
            <v>NextEra Energy, Inc.</v>
          </cell>
          <cell r="E7008" t="str">
            <v>Gas</v>
          </cell>
          <cell r="G7008">
            <v>4485</v>
          </cell>
          <cell r="H7008" t="str">
            <v>Regulated</v>
          </cell>
        </row>
        <row r="7009">
          <cell r="D7009" t="str">
            <v>Koch Industries, Inc.</v>
          </cell>
          <cell r="E7009" t="str">
            <v>Biomass</v>
          </cell>
          <cell r="G7009" t="str">
            <v>NA</v>
          </cell>
          <cell r="H7009" t="str">
            <v>Merchant Unregulated</v>
          </cell>
        </row>
        <row r="7010">
          <cell r="D7010" t="str">
            <v>National Grid plc</v>
          </cell>
          <cell r="E7010" t="str">
            <v>Gas</v>
          </cell>
          <cell r="G7010">
            <v>271271</v>
          </cell>
          <cell r="H7010" t="str">
            <v>Merchant Unregulated</v>
          </cell>
        </row>
        <row r="7011">
          <cell r="D7011" t="str">
            <v>National Grid plc</v>
          </cell>
          <cell r="E7011" t="str">
            <v>Gas</v>
          </cell>
          <cell r="G7011">
            <v>116872</v>
          </cell>
          <cell r="H7011" t="str">
            <v>Merchant Unregulated</v>
          </cell>
        </row>
        <row r="7012">
          <cell r="D7012" t="str">
            <v>National Grid plc</v>
          </cell>
          <cell r="E7012" t="str">
            <v>Gas</v>
          </cell>
          <cell r="G7012">
            <v>20819</v>
          </cell>
          <cell r="H7012" t="str">
            <v>Merchant Unregulated</v>
          </cell>
        </row>
        <row r="7013">
          <cell r="D7013" t="str">
            <v>Empire Hydro Partners</v>
          </cell>
          <cell r="E7013" t="str">
            <v>Water</v>
          </cell>
          <cell r="G7013" t="str">
            <v>NA</v>
          </cell>
          <cell r="H7013" t="str">
            <v>Merchant Unregulated</v>
          </cell>
        </row>
        <row r="7014">
          <cell r="D7014" t="str">
            <v>Kodiak Electric Assn Inc</v>
          </cell>
          <cell r="E7014" t="str">
            <v>Oil</v>
          </cell>
          <cell r="G7014" t="str">
            <v>NA</v>
          </cell>
          <cell r="H7014" t="str">
            <v>Merchant Unregulated</v>
          </cell>
        </row>
        <row r="7015">
          <cell r="D7015" t="str">
            <v>SunEdison, Inc.</v>
          </cell>
          <cell r="E7015" t="str">
            <v>Solar</v>
          </cell>
          <cell r="G7015" t="str">
            <v>NA</v>
          </cell>
          <cell r="H7015" t="str">
            <v>Merchant Unregulated</v>
          </cell>
        </row>
        <row r="7016">
          <cell r="D7016" t="str">
            <v>Pacific Power Management LLC</v>
          </cell>
          <cell r="E7016" t="str">
            <v>Solar</v>
          </cell>
          <cell r="G7016" t="str">
            <v>NA</v>
          </cell>
          <cell r="H7016" t="str">
            <v>Merchant Unregulated</v>
          </cell>
        </row>
        <row r="7017">
          <cell r="D7017" t="str">
            <v>Port Townsend Paper Corp.</v>
          </cell>
          <cell r="E7017" t="str">
            <v>Biomass</v>
          </cell>
          <cell r="G7017" t="str">
            <v>NA</v>
          </cell>
          <cell r="H7017" t="str">
            <v>Merchant Unregulated</v>
          </cell>
        </row>
        <row r="7018">
          <cell r="D7018" t="str">
            <v>Port Townsend Paper Corp.</v>
          </cell>
          <cell r="E7018" t="str">
            <v>Water</v>
          </cell>
          <cell r="G7018" t="str">
            <v>NA</v>
          </cell>
          <cell r="H7018" t="str">
            <v>Merchant Unregulated</v>
          </cell>
        </row>
        <row r="7019">
          <cell r="D7019" t="str">
            <v>Wisconsin Energy Corporation</v>
          </cell>
          <cell r="E7019" t="str">
            <v>Gas</v>
          </cell>
          <cell r="G7019">
            <v>4961686</v>
          </cell>
          <cell r="H7019" t="str">
            <v>Regulated</v>
          </cell>
        </row>
        <row r="7020">
          <cell r="D7020" t="str">
            <v>Weyerhaeuser Company</v>
          </cell>
          <cell r="E7020" t="str">
            <v>Biomass</v>
          </cell>
          <cell r="G7020" t="str">
            <v>NA</v>
          </cell>
          <cell r="H7020" t="str">
            <v>Merchant Unregulated</v>
          </cell>
        </row>
        <row r="7021">
          <cell r="D7021" t="str">
            <v>Portland General Electric Company</v>
          </cell>
          <cell r="E7021" t="str">
            <v>Gas</v>
          </cell>
          <cell r="G7021">
            <v>1729181</v>
          </cell>
          <cell r="H7021" t="str">
            <v>Regulated</v>
          </cell>
        </row>
        <row r="7022">
          <cell r="D7022" t="str">
            <v>Integrys Energy Group, Inc.</v>
          </cell>
          <cell r="E7022" t="str">
            <v>Oil</v>
          </cell>
          <cell r="G7022">
            <v>0</v>
          </cell>
          <cell r="H7022" t="str">
            <v>Regulated</v>
          </cell>
        </row>
        <row r="7023">
          <cell r="D7023" t="str">
            <v>Edison International</v>
          </cell>
          <cell r="E7023" t="str">
            <v>Water</v>
          </cell>
          <cell r="G7023">
            <v>14961</v>
          </cell>
          <cell r="H7023" t="str">
            <v>Regulated</v>
          </cell>
        </row>
        <row r="7024">
          <cell r="D7024" t="str">
            <v>Edison International</v>
          </cell>
          <cell r="E7024" t="str">
            <v>Solar</v>
          </cell>
          <cell r="G7024" t="str">
            <v>NA</v>
          </cell>
          <cell r="H7024" t="str">
            <v>Regulated</v>
          </cell>
        </row>
        <row r="7025">
          <cell r="D7025" t="str">
            <v>NRG Energy, Inc.</v>
          </cell>
          <cell r="E7025" t="str">
            <v>Coal</v>
          </cell>
          <cell r="G7025" t="str">
            <v>NA</v>
          </cell>
          <cell r="H7025" t="str">
            <v>Merchant Unregulated</v>
          </cell>
        </row>
        <row r="7026">
          <cell r="D7026" t="str">
            <v>NRG Energy, Inc.</v>
          </cell>
          <cell r="E7026" t="str">
            <v>Oil</v>
          </cell>
          <cell r="G7026" t="str">
            <v>NA</v>
          </cell>
          <cell r="H7026" t="str">
            <v>Merchant Unregulated</v>
          </cell>
        </row>
        <row r="7027">
          <cell r="D7027" t="str">
            <v>Portland City of (Oregon)</v>
          </cell>
          <cell r="E7027" t="str">
            <v>Water</v>
          </cell>
          <cell r="G7027" t="str">
            <v>NA</v>
          </cell>
          <cell r="H7027" t="str">
            <v>Merchant Unregulated</v>
          </cell>
        </row>
        <row r="7028">
          <cell r="D7028" t="str">
            <v>Portland City of (Oregon)</v>
          </cell>
          <cell r="E7028" t="str">
            <v>Water</v>
          </cell>
          <cell r="G7028" t="str">
            <v>NA</v>
          </cell>
          <cell r="H7028" t="str">
            <v>Merchant Unregulated</v>
          </cell>
        </row>
        <row r="7029">
          <cell r="D7029" t="str">
            <v>Portland General Electric Company</v>
          </cell>
          <cell r="E7029" t="str">
            <v>Oil</v>
          </cell>
          <cell r="G7029">
            <v>45</v>
          </cell>
          <cell r="H7029" t="str">
            <v>Regulated</v>
          </cell>
        </row>
        <row r="7030">
          <cell r="D7030" t="str">
            <v>Portland City of</v>
          </cell>
          <cell r="E7030" t="str">
            <v>Water</v>
          </cell>
          <cell r="G7030" t="str">
            <v>NA</v>
          </cell>
          <cell r="H7030" t="str">
            <v>Regulated</v>
          </cell>
        </row>
        <row r="7031">
          <cell r="D7031" t="str">
            <v>Primary Energy Recycling Corporation</v>
          </cell>
          <cell r="E7031" t="str">
            <v>Gas</v>
          </cell>
          <cell r="G7031" t="str">
            <v>NA</v>
          </cell>
          <cell r="H7031" t="str">
            <v>Merchant Unregulated</v>
          </cell>
        </row>
        <row r="7032">
          <cell r="D7032" t="str">
            <v>Carlyle Group L.P.</v>
          </cell>
          <cell r="E7032" t="str">
            <v>Coal</v>
          </cell>
          <cell r="G7032" t="str">
            <v>NA</v>
          </cell>
          <cell r="H7032" t="str">
            <v>Merchant Unregulated</v>
          </cell>
        </row>
        <row r="7033">
          <cell r="D7033" t="str">
            <v>Quantum Energy Partners</v>
          </cell>
          <cell r="E7033" t="str">
            <v>Coal</v>
          </cell>
          <cell r="G7033" t="str">
            <v>NA</v>
          </cell>
          <cell r="H7033" t="str">
            <v>Merchant Unregulated</v>
          </cell>
        </row>
        <row r="7034">
          <cell r="D7034" t="str">
            <v>Portsmouth Town of</v>
          </cell>
          <cell r="E7034" t="str">
            <v>Wind</v>
          </cell>
          <cell r="G7034" t="str">
            <v>NA</v>
          </cell>
          <cell r="H7034" t="str">
            <v>Merchant Unregulated</v>
          </cell>
        </row>
        <row r="7035">
          <cell r="D7035" t="str">
            <v>Dominion Resources, Inc.</v>
          </cell>
          <cell r="E7035" t="str">
            <v>Oil</v>
          </cell>
          <cell r="G7035">
            <v>251787</v>
          </cell>
          <cell r="H7035" t="str">
            <v>Regulated</v>
          </cell>
        </row>
        <row r="7036">
          <cell r="D7036" t="str">
            <v>Dominion Resources, Inc.</v>
          </cell>
          <cell r="E7036" t="str">
            <v>Gas</v>
          </cell>
          <cell r="G7036">
            <v>3901760</v>
          </cell>
          <cell r="H7036" t="str">
            <v>Regulated</v>
          </cell>
        </row>
        <row r="7037">
          <cell r="D7037" t="str">
            <v>Dominion Resources, Inc.</v>
          </cell>
          <cell r="E7037" t="str">
            <v>Oil</v>
          </cell>
          <cell r="G7037">
            <v>665</v>
          </cell>
          <cell r="H7037" t="str">
            <v>Regulated</v>
          </cell>
        </row>
        <row r="7038">
          <cell r="D7038" t="str">
            <v>Avista Corporation</v>
          </cell>
          <cell r="E7038" t="str">
            <v>Water</v>
          </cell>
          <cell r="G7038">
            <v>82967</v>
          </cell>
          <cell r="H7038" t="str">
            <v>Regulated</v>
          </cell>
        </row>
        <row r="7039">
          <cell r="D7039" t="str">
            <v>Sharp Corporation</v>
          </cell>
          <cell r="E7039" t="str">
            <v>Solar</v>
          </cell>
          <cell r="G7039" t="str">
            <v>NA</v>
          </cell>
          <cell r="H7039" t="str">
            <v>Merchant Unregulated</v>
          </cell>
        </row>
        <row r="7040">
          <cell r="D7040" t="str">
            <v>Wind Capital Group, LLC</v>
          </cell>
          <cell r="E7040" t="str">
            <v>Wind</v>
          </cell>
          <cell r="G7040">
            <v>5492</v>
          </cell>
          <cell r="H7040" t="str">
            <v>Merchant Unregulated</v>
          </cell>
        </row>
        <row r="7041">
          <cell r="D7041" t="str">
            <v>NTR plc</v>
          </cell>
          <cell r="E7041" t="str">
            <v>Wind</v>
          </cell>
          <cell r="G7041">
            <v>177556</v>
          </cell>
          <cell r="H7041" t="str">
            <v>Merchant Unregulated</v>
          </cell>
        </row>
        <row r="7042">
          <cell r="D7042" t="str">
            <v>NextEra Energy, Inc.</v>
          </cell>
          <cell r="E7042" t="str">
            <v>Wind</v>
          </cell>
          <cell r="G7042" t="str">
            <v>NA</v>
          </cell>
          <cell r="H7042" t="str">
            <v>Merchant Unregulated</v>
          </cell>
        </row>
        <row r="7043">
          <cell r="D7043" t="str">
            <v>Integrys Energy Group, Inc.</v>
          </cell>
          <cell r="E7043" t="str">
            <v>Water</v>
          </cell>
          <cell r="G7043">
            <v>3378</v>
          </cell>
          <cell r="H7043" t="str">
            <v>Regulated</v>
          </cell>
        </row>
        <row r="7044">
          <cell r="D7044" t="str">
            <v>East Columbia Basin Irrigation</v>
          </cell>
          <cell r="E7044" t="str">
            <v>Water</v>
          </cell>
          <cell r="G7044" t="str">
            <v>NA</v>
          </cell>
          <cell r="H7044" t="str">
            <v>Merchant Unregulated</v>
          </cell>
        </row>
        <row r="7045">
          <cell r="D7045" t="str">
            <v>Quincy-Columbia Basin Irr Dist</v>
          </cell>
          <cell r="E7045" t="str">
            <v>Water</v>
          </cell>
          <cell r="G7045" t="str">
            <v>NA</v>
          </cell>
          <cell r="H7045" t="str">
            <v>Merchant Unregulated</v>
          </cell>
        </row>
        <row r="7046">
          <cell r="D7046" t="str">
            <v>South Columbia Basin Irrigation District</v>
          </cell>
          <cell r="E7046" t="str">
            <v>Water</v>
          </cell>
          <cell r="G7046" t="str">
            <v>NA</v>
          </cell>
          <cell r="H7046" t="str">
            <v>Merchant Unregulated</v>
          </cell>
        </row>
        <row r="7047">
          <cell r="D7047" t="str">
            <v>Wausau Paper of Minnesota LLC</v>
          </cell>
          <cell r="E7047" t="str">
            <v>Coal</v>
          </cell>
          <cell r="G7047" t="str">
            <v>NA</v>
          </cell>
          <cell r="H7047" t="str">
            <v>Merchant Unregulated</v>
          </cell>
        </row>
        <row r="7048">
          <cell r="D7048" t="str">
            <v>Hingham City of</v>
          </cell>
          <cell r="E7048" t="str">
            <v>Gas</v>
          </cell>
          <cell r="G7048">
            <v>1330</v>
          </cell>
          <cell r="H7048" t="str">
            <v>Regulated</v>
          </cell>
        </row>
        <row r="7049">
          <cell r="D7049" t="str">
            <v>North Attleborough Town of</v>
          </cell>
          <cell r="E7049" t="str">
            <v>Gas</v>
          </cell>
          <cell r="G7049">
            <v>3013</v>
          </cell>
          <cell r="H7049" t="str">
            <v>Regulated</v>
          </cell>
        </row>
        <row r="7050">
          <cell r="D7050" t="str">
            <v>Braintree Town of</v>
          </cell>
          <cell r="E7050" t="str">
            <v>Gas</v>
          </cell>
          <cell r="G7050">
            <v>53505</v>
          </cell>
          <cell r="H7050" t="str">
            <v>Regulated</v>
          </cell>
        </row>
        <row r="7051">
          <cell r="D7051" t="str">
            <v>Braintree Town of</v>
          </cell>
          <cell r="E7051" t="str">
            <v>Oil</v>
          </cell>
          <cell r="G7051">
            <v>7</v>
          </cell>
          <cell r="H7051" t="str">
            <v>Regulated</v>
          </cell>
        </row>
        <row r="7052">
          <cell r="D7052" t="str">
            <v>PG&amp;E Corporation</v>
          </cell>
          <cell r="E7052" t="str">
            <v>Water</v>
          </cell>
          <cell r="G7052">
            <v>21203</v>
          </cell>
          <cell r="H7052" t="str">
            <v>Regulated</v>
          </cell>
        </row>
        <row r="7053">
          <cell r="D7053" t="str">
            <v>New York Power Authority</v>
          </cell>
          <cell r="E7053" t="str">
            <v>Gas</v>
          </cell>
          <cell r="G7053" t="str">
            <v>NA</v>
          </cell>
          <cell r="H7053" t="str">
            <v>Merchant Unregulated</v>
          </cell>
        </row>
        <row r="7054">
          <cell r="D7054" t="str">
            <v>SunEdison, Inc.</v>
          </cell>
          <cell r="E7054" t="str">
            <v>Solar</v>
          </cell>
          <cell r="G7054" t="str">
            <v>NA</v>
          </cell>
          <cell r="H7054" t="str">
            <v>Merchant Unregulated</v>
          </cell>
        </row>
        <row r="7055">
          <cell r="D7055" t="str">
            <v>River Falls City of</v>
          </cell>
          <cell r="E7055" t="str">
            <v>Water</v>
          </cell>
          <cell r="G7055" t="str">
            <v>NA</v>
          </cell>
          <cell r="H7055" t="str">
            <v>Regulated</v>
          </cell>
        </row>
        <row r="7056">
          <cell r="D7056" t="str">
            <v>Powell Valley Electric Cooperative</v>
          </cell>
          <cell r="E7056" t="str">
            <v>Oil</v>
          </cell>
          <cell r="G7056" t="str">
            <v>NA</v>
          </cell>
          <cell r="H7056" t="str">
            <v>Merchant Unregulated</v>
          </cell>
        </row>
        <row r="7057">
          <cell r="D7057" t="str">
            <v>D. E. Shaw &amp; Co., L.P.</v>
          </cell>
          <cell r="E7057" t="str">
            <v>Wind</v>
          </cell>
          <cell r="G7057" t="str">
            <v>NA</v>
          </cell>
          <cell r="H7057" t="str">
            <v>Merchant Unregulated</v>
          </cell>
        </row>
        <row r="7058">
          <cell r="D7058" t="str">
            <v>D. E. Shaw &amp; Co., L.P.</v>
          </cell>
          <cell r="E7058" t="str">
            <v>Wind</v>
          </cell>
          <cell r="G7058" t="str">
            <v>NA</v>
          </cell>
          <cell r="H7058" t="str">
            <v>Merchant Unregulated</v>
          </cell>
        </row>
        <row r="7059">
          <cell r="D7059" t="str">
            <v>Cordova Electric Coop, Inc</v>
          </cell>
          <cell r="E7059" t="str">
            <v>Water</v>
          </cell>
          <cell r="G7059" t="str">
            <v>NA</v>
          </cell>
          <cell r="H7059" t="str">
            <v>Merchant Unregulated</v>
          </cell>
        </row>
        <row r="7060">
          <cell r="D7060" t="str">
            <v>East Bay Municipal Util Dist</v>
          </cell>
          <cell r="E7060" t="str">
            <v>Biomass</v>
          </cell>
          <cell r="G7060" t="str">
            <v>NA</v>
          </cell>
          <cell r="H7060" t="str">
            <v>Regulated</v>
          </cell>
        </row>
        <row r="7061">
          <cell r="D7061" t="str">
            <v>Hydro I Inc</v>
          </cell>
          <cell r="E7061" t="str">
            <v>Water</v>
          </cell>
          <cell r="G7061" t="str">
            <v>NA</v>
          </cell>
          <cell r="H7061" t="str">
            <v>Merchant Unregulated</v>
          </cell>
        </row>
        <row r="7062">
          <cell r="D7062" t="str">
            <v>Principal Solar, Inc.</v>
          </cell>
          <cell r="E7062" t="str">
            <v>Solar</v>
          </cell>
          <cell r="G7062" t="str">
            <v>NA</v>
          </cell>
          <cell r="H7062" t="str">
            <v>Merchant Unregulated</v>
          </cell>
        </row>
        <row r="7063">
          <cell r="D7063" t="str">
            <v>Greenville City of</v>
          </cell>
          <cell r="E7063" t="str">
            <v>Gas</v>
          </cell>
          <cell r="G7063" t="str">
            <v>NA</v>
          </cell>
          <cell r="H7063" t="str">
            <v>Regulated</v>
          </cell>
        </row>
        <row r="7064">
          <cell r="D7064" t="str">
            <v>Smith Companies, LLC</v>
          </cell>
          <cell r="E7064" t="str">
            <v>Gas</v>
          </cell>
          <cell r="G7064" t="str">
            <v>NA</v>
          </cell>
          <cell r="H7064" t="str">
            <v>Merchant Unregulated</v>
          </cell>
        </row>
        <row r="7065">
          <cell r="D7065" t="str">
            <v>Powersmith Cogeneration Project Management, LP</v>
          </cell>
          <cell r="E7065" t="str">
            <v>Gas</v>
          </cell>
          <cell r="G7065" t="str">
            <v>NA</v>
          </cell>
          <cell r="H7065" t="str">
            <v>Merchant Unregulated</v>
          </cell>
        </row>
        <row r="7066">
          <cell r="D7066" t="str">
            <v>Levenberg Associates, LP</v>
          </cell>
          <cell r="E7066" t="str">
            <v>Gas</v>
          </cell>
          <cell r="G7066" t="str">
            <v>NA</v>
          </cell>
          <cell r="H7066" t="str">
            <v>Merchant Unregulated</v>
          </cell>
        </row>
        <row r="7067">
          <cell r="D7067" t="str">
            <v>Edison International</v>
          </cell>
          <cell r="E7067" t="str">
            <v>Coal</v>
          </cell>
          <cell r="G7067">
            <v>8166591</v>
          </cell>
          <cell r="H7067" t="str">
            <v>Merchant Unregulated</v>
          </cell>
        </row>
        <row r="7068">
          <cell r="D7068" t="str">
            <v>General Motors Corporation</v>
          </cell>
          <cell r="E7068" t="str">
            <v>Gas</v>
          </cell>
          <cell r="G7068" t="str">
            <v>NA</v>
          </cell>
          <cell r="H7068" t="str">
            <v>Merchant Unregulated</v>
          </cell>
        </row>
        <row r="7069">
          <cell r="D7069" t="str">
            <v>PPG Industries, Incorporated</v>
          </cell>
          <cell r="E7069" t="str">
            <v>Oil</v>
          </cell>
          <cell r="G7069" t="str">
            <v>NA</v>
          </cell>
          <cell r="H7069" t="str">
            <v>Merchant Unregulated</v>
          </cell>
        </row>
        <row r="7070">
          <cell r="D7070" t="str">
            <v>PPG Industries, Incorporated</v>
          </cell>
          <cell r="E7070" t="str">
            <v>Oil</v>
          </cell>
          <cell r="G7070" t="str">
            <v>NA</v>
          </cell>
          <cell r="H7070" t="str">
            <v>Merchant Unregulated</v>
          </cell>
        </row>
        <row r="7071">
          <cell r="D7071" t="str">
            <v>PPG Industries, Incorporated</v>
          </cell>
          <cell r="E7071" t="str">
            <v>Oil</v>
          </cell>
          <cell r="G7071" t="str">
            <v>NA</v>
          </cell>
          <cell r="H7071" t="str">
            <v>Merchant Unregulated</v>
          </cell>
        </row>
        <row r="7072">
          <cell r="D7072" t="str">
            <v>PPG Industries, Incorporated</v>
          </cell>
          <cell r="E7072" t="str">
            <v>Oil</v>
          </cell>
          <cell r="G7072" t="str">
            <v>NA</v>
          </cell>
          <cell r="H7072" t="str">
            <v>Merchant Unregulated</v>
          </cell>
        </row>
        <row r="7073">
          <cell r="D7073" t="str">
            <v>PPG Industries, Incorporated</v>
          </cell>
          <cell r="E7073" t="str">
            <v>Other Nonrenewable</v>
          </cell>
          <cell r="G7073" t="str">
            <v>NA</v>
          </cell>
          <cell r="H7073" t="str">
            <v>Merchant Unregulated</v>
          </cell>
        </row>
        <row r="7074">
          <cell r="D7074" t="str">
            <v>PPG Industries, Incorporated</v>
          </cell>
          <cell r="E7074" t="str">
            <v>Gas</v>
          </cell>
          <cell r="G7074">
            <v>1914872</v>
          </cell>
          <cell r="H7074" t="str">
            <v>Merchant Unregulated</v>
          </cell>
        </row>
        <row r="7075">
          <cell r="D7075" t="str">
            <v>PPG Industries, Incorporated</v>
          </cell>
          <cell r="E7075" t="str">
            <v>Other Nonrenewable</v>
          </cell>
          <cell r="G7075">
            <v>210583</v>
          </cell>
          <cell r="H7075" t="str">
            <v>Merchant Unregulated</v>
          </cell>
        </row>
        <row r="7076">
          <cell r="D7076" t="str">
            <v>PPL Corporation</v>
          </cell>
          <cell r="E7076" t="str">
            <v>Gas</v>
          </cell>
          <cell r="G7076">
            <v>3072714</v>
          </cell>
          <cell r="H7076" t="str">
            <v>Merchant Unregulated</v>
          </cell>
        </row>
        <row r="7077">
          <cell r="D7077" t="str">
            <v>Paducah Power System</v>
          </cell>
          <cell r="E7077" t="str">
            <v>Gas</v>
          </cell>
          <cell r="G7077" t="str">
            <v>NA</v>
          </cell>
          <cell r="H7077" t="str">
            <v>Merchant Unregulated</v>
          </cell>
        </row>
        <row r="7078">
          <cell r="D7078" t="str">
            <v>P-R Farms, Inc</v>
          </cell>
          <cell r="E7078" t="str">
            <v>Solar</v>
          </cell>
          <cell r="G7078" t="str">
            <v>NA</v>
          </cell>
          <cell r="H7078" t="str">
            <v>Merchant Unregulated</v>
          </cell>
        </row>
        <row r="7079">
          <cell r="D7079" t="str">
            <v>Waste Management, Inc.</v>
          </cell>
          <cell r="E7079" t="str">
            <v>Biomass</v>
          </cell>
          <cell r="G7079" t="str">
            <v>NA</v>
          </cell>
          <cell r="H7079" t="str">
            <v>Merchant Unregulated</v>
          </cell>
        </row>
        <row r="7080">
          <cell r="D7080" t="str">
            <v>Alliant Energy Corporation</v>
          </cell>
          <cell r="E7080" t="str">
            <v>Coal</v>
          </cell>
          <cell r="G7080">
            <v>558877</v>
          </cell>
          <cell r="H7080" t="str">
            <v>Regulated</v>
          </cell>
        </row>
        <row r="7081">
          <cell r="D7081" t="str">
            <v>Alliant Energy Corporation</v>
          </cell>
          <cell r="E7081" t="str">
            <v>Water</v>
          </cell>
          <cell r="G7081">
            <v>99856</v>
          </cell>
          <cell r="H7081" t="str">
            <v>Regulated</v>
          </cell>
        </row>
        <row r="7082">
          <cell r="D7082" t="str">
            <v>UNS Energy Corporation</v>
          </cell>
          <cell r="E7082" t="str">
            <v>Solar</v>
          </cell>
          <cell r="G7082" t="str">
            <v>NA</v>
          </cell>
          <cell r="H7082" t="str">
            <v>Regulated</v>
          </cell>
        </row>
        <row r="7083">
          <cell r="D7083" t="str">
            <v>Xcel Energy Inc.</v>
          </cell>
          <cell r="E7083" t="str">
            <v>Nuclear</v>
          </cell>
          <cell r="G7083">
            <v>7053416</v>
          </cell>
          <cell r="H7083" t="str">
            <v>Regulated</v>
          </cell>
        </row>
        <row r="7084">
          <cell r="D7084" t="str">
            <v>ALLETE, Inc.</v>
          </cell>
          <cell r="E7084" t="str">
            <v>Water</v>
          </cell>
          <cell r="G7084">
            <v>0</v>
          </cell>
          <cell r="H7084" t="str">
            <v>Regulated</v>
          </cell>
        </row>
        <row r="7085">
          <cell r="D7085" t="str">
            <v>General Electric Company</v>
          </cell>
          <cell r="E7085" t="str">
            <v>Wind</v>
          </cell>
          <cell r="G7085" t="str">
            <v>NA</v>
          </cell>
          <cell r="H7085" t="str">
            <v>Merchant Unregulated</v>
          </cell>
        </row>
        <row r="7086">
          <cell r="D7086" t="str">
            <v>Enel S.p.A.</v>
          </cell>
          <cell r="E7086" t="str">
            <v>Wind</v>
          </cell>
          <cell r="G7086" t="str">
            <v>NA</v>
          </cell>
          <cell r="H7086" t="str">
            <v>Merchant Unregulated</v>
          </cell>
        </row>
        <row r="7087">
          <cell r="D7087" t="str">
            <v>PARPÚBLICA - Participações Públicas (SGPS), S.A.</v>
          </cell>
          <cell r="E7087" t="str">
            <v>Wind</v>
          </cell>
          <cell r="G7087" t="str">
            <v>NA</v>
          </cell>
          <cell r="H7087" t="str">
            <v>Merchant Unregulated</v>
          </cell>
        </row>
        <row r="7088">
          <cell r="D7088" t="str">
            <v>HidroCantábrico Energia S.A.</v>
          </cell>
          <cell r="E7088" t="str">
            <v>Wind</v>
          </cell>
          <cell r="G7088" t="str">
            <v>NA</v>
          </cell>
          <cell r="H7088" t="str">
            <v>Merchant Unregulated</v>
          </cell>
        </row>
        <row r="7089">
          <cell r="D7089" t="str">
            <v>China Three Gorges Corporation</v>
          </cell>
          <cell r="E7089" t="str">
            <v>Wind</v>
          </cell>
          <cell r="G7089" t="str">
            <v>NA</v>
          </cell>
          <cell r="H7089" t="str">
            <v>Merchant Unregulated</v>
          </cell>
        </row>
        <row r="7090">
          <cell r="D7090" t="str">
            <v>EDP - Energias de Portugal SA</v>
          </cell>
          <cell r="E7090" t="str">
            <v>Wind</v>
          </cell>
          <cell r="G7090" t="str">
            <v>NA</v>
          </cell>
          <cell r="H7090" t="str">
            <v>Merchant Unregulated</v>
          </cell>
        </row>
        <row r="7091">
          <cell r="D7091" t="str">
            <v>OMERS Administration Corporation</v>
          </cell>
          <cell r="E7091" t="str">
            <v>Wind</v>
          </cell>
          <cell r="G7091" t="str">
            <v>NA</v>
          </cell>
          <cell r="H7091" t="str">
            <v>Merchant Unregulated</v>
          </cell>
        </row>
        <row r="7092">
          <cell r="D7092" t="str">
            <v>EDP Renováveis</v>
          </cell>
          <cell r="E7092" t="str">
            <v>Wind</v>
          </cell>
          <cell r="G7092" t="str">
            <v>NA</v>
          </cell>
          <cell r="H7092" t="str">
            <v>Merchant Unregulated</v>
          </cell>
        </row>
        <row r="7093">
          <cell r="D7093" t="str">
            <v>Peabody Energy Corporation</v>
          </cell>
          <cell r="E7093" t="str">
            <v>Coal</v>
          </cell>
          <cell r="G7093">
            <v>165153</v>
          </cell>
          <cell r="H7093" t="str">
            <v>Regulated</v>
          </cell>
        </row>
        <row r="7094">
          <cell r="D7094" t="str">
            <v>American Municipal Power, Inc.</v>
          </cell>
          <cell r="E7094" t="str">
            <v>Coal</v>
          </cell>
          <cell r="G7094">
            <v>759183</v>
          </cell>
          <cell r="H7094" t="str">
            <v>Regulated</v>
          </cell>
        </row>
        <row r="7095">
          <cell r="D7095" t="str">
            <v>Northern Illinois Municipal Power Agency</v>
          </cell>
          <cell r="E7095" t="str">
            <v>Coal</v>
          </cell>
          <cell r="G7095">
            <v>248056</v>
          </cell>
          <cell r="H7095" t="str">
            <v>Regulated</v>
          </cell>
        </row>
        <row r="7096">
          <cell r="D7096" t="str">
            <v>Southern Illinois Power Cooperative</v>
          </cell>
          <cell r="E7096" t="str">
            <v>Coal</v>
          </cell>
          <cell r="G7096">
            <v>257848</v>
          </cell>
          <cell r="H7096" t="str">
            <v>Regulated</v>
          </cell>
        </row>
        <row r="7097">
          <cell r="D7097" t="str">
            <v>Kentucky Municipal Power Agency</v>
          </cell>
          <cell r="E7097" t="str">
            <v>Coal</v>
          </cell>
          <cell r="G7097">
            <v>255237</v>
          </cell>
          <cell r="H7097" t="str">
            <v>Regulated</v>
          </cell>
        </row>
        <row r="7098">
          <cell r="D7098" t="str">
            <v>Prairie Power, Inc.</v>
          </cell>
          <cell r="E7098" t="str">
            <v>Coal</v>
          </cell>
          <cell r="G7098">
            <v>268291</v>
          </cell>
          <cell r="H7098" t="str">
            <v>Regulated</v>
          </cell>
        </row>
        <row r="7099">
          <cell r="D7099" t="str">
            <v>Missouri Joint Municipal Electric Utility Commission</v>
          </cell>
          <cell r="E7099" t="str">
            <v>Coal</v>
          </cell>
          <cell r="G7099">
            <v>402439</v>
          </cell>
          <cell r="H7099" t="str">
            <v>Regulated</v>
          </cell>
        </row>
        <row r="7100">
          <cell r="D7100" t="str">
            <v>Indiana Municipal Power Agency</v>
          </cell>
          <cell r="E7100" t="str">
            <v>Coal</v>
          </cell>
          <cell r="G7100">
            <v>412556</v>
          </cell>
          <cell r="H7100" t="str">
            <v>Regulated</v>
          </cell>
        </row>
        <row r="7101">
          <cell r="D7101" t="str">
            <v>Illinois Municipal Electric Agency</v>
          </cell>
          <cell r="E7101" t="str">
            <v>Coal</v>
          </cell>
          <cell r="G7101">
            <v>495133</v>
          </cell>
          <cell r="H7101" t="str">
            <v>Regulated</v>
          </cell>
        </row>
        <row r="7102">
          <cell r="D7102" t="str">
            <v>Wabash Valley Power Association, Inc.</v>
          </cell>
          <cell r="E7102" t="str">
            <v>Biomass</v>
          </cell>
          <cell r="G7102">
            <v>49518</v>
          </cell>
          <cell r="H7102" t="str">
            <v>Merchant Unregulated</v>
          </cell>
        </row>
        <row r="7103">
          <cell r="D7103" t="str">
            <v>Will County Illinois</v>
          </cell>
          <cell r="E7103" t="str">
            <v>Biomass</v>
          </cell>
          <cell r="G7103" t="str">
            <v>NA</v>
          </cell>
          <cell r="H7103" t="str">
            <v>Merchant Unregulated</v>
          </cell>
        </row>
        <row r="7104">
          <cell r="D7104" t="str">
            <v>Exelon Corporation</v>
          </cell>
          <cell r="E7104" t="str">
            <v>Wind</v>
          </cell>
          <cell r="G7104" t="str">
            <v>NA</v>
          </cell>
          <cell r="H7104" t="str">
            <v>Merchant Unregulated</v>
          </cell>
        </row>
        <row r="7105">
          <cell r="D7105" t="str">
            <v>Kevin Schmid</v>
          </cell>
          <cell r="E7105" t="str">
            <v>Wind</v>
          </cell>
          <cell r="G7105" t="str">
            <v>NA</v>
          </cell>
          <cell r="H7105" t="str">
            <v>Merchant Unregulated</v>
          </cell>
        </row>
        <row r="7106">
          <cell r="D7106" t="str">
            <v>Basin Electric Power Cooperative</v>
          </cell>
          <cell r="E7106" t="str">
            <v>Wind</v>
          </cell>
          <cell r="G7106">
            <v>436705</v>
          </cell>
          <cell r="H7106" t="str">
            <v>Merchant Unregulated</v>
          </cell>
        </row>
        <row r="7107">
          <cell r="D7107" t="str">
            <v>Mitchell Technical Institute</v>
          </cell>
          <cell r="E7107" t="str">
            <v>Wind</v>
          </cell>
          <cell r="G7107">
            <v>6555</v>
          </cell>
          <cell r="H7107" t="str">
            <v>Merchant Unregulated</v>
          </cell>
        </row>
        <row r="7108">
          <cell r="D7108" t="str">
            <v>Basin Electric Power Cooperative</v>
          </cell>
          <cell r="E7108" t="str">
            <v>Wind</v>
          </cell>
          <cell r="G7108">
            <v>655604</v>
          </cell>
          <cell r="H7108" t="str">
            <v>Merchant Unregulated</v>
          </cell>
        </row>
        <row r="7109">
          <cell r="D7109" t="str">
            <v>Pratt City of</v>
          </cell>
          <cell r="E7109" t="str">
            <v>Gas</v>
          </cell>
          <cell r="G7109" t="str">
            <v>NA</v>
          </cell>
          <cell r="H7109" t="str">
            <v>Regulated</v>
          </cell>
        </row>
        <row r="7110">
          <cell r="D7110" t="str">
            <v>Pratt City of</v>
          </cell>
          <cell r="E7110" t="str">
            <v>Gas</v>
          </cell>
          <cell r="G7110" t="str">
            <v>NA</v>
          </cell>
          <cell r="H7110" t="str">
            <v>Regulated</v>
          </cell>
        </row>
        <row r="7111">
          <cell r="D7111" t="str">
            <v>Pratt City of</v>
          </cell>
          <cell r="E7111" t="str">
            <v>Oil</v>
          </cell>
          <cell r="G7111" t="str">
            <v>NA</v>
          </cell>
          <cell r="H7111" t="str">
            <v>Regulated</v>
          </cell>
        </row>
        <row r="7112">
          <cell r="D7112" t="str">
            <v>International Paper Company</v>
          </cell>
          <cell r="E7112" t="str">
            <v>Biomass</v>
          </cell>
          <cell r="G7112">
            <v>544213</v>
          </cell>
          <cell r="H7112" t="str">
            <v>Merchant Unregulated</v>
          </cell>
        </row>
        <row r="7113">
          <cell r="D7113" t="str">
            <v>Pinnacle West Capital Corporation</v>
          </cell>
          <cell r="E7113" t="str">
            <v>Solar</v>
          </cell>
          <cell r="G7113">
            <v>4959</v>
          </cell>
          <cell r="H7113" t="str">
            <v>Regulated</v>
          </cell>
        </row>
        <row r="7114">
          <cell r="D7114" t="str">
            <v>Pinnacle West Capital Corporation</v>
          </cell>
          <cell r="E7114" t="str">
            <v>Solar</v>
          </cell>
          <cell r="G7114">
            <v>443</v>
          </cell>
          <cell r="H7114" t="str">
            <v>Regulated</v>
          </cell>
        </row>
        <row r="7115">
          <cell r="D7115" t="str">
            <v>SunEdison, Inc.</v>
          </cell>
          <cell r="E7115" t="str">
            <v>Solar</v>
          </cell>
          <cell r="G7115" t="str">
            <v>NA</v>
          </cell>
          <cell r="H7115" t="str">
            <v>Merchant Unregulated</v>
          </cell>
        </row>
        <row r="7116">
          <cell r="D7116" t="str">
            <v>Wisconsin Energy Corporation</v>
          </cell>
          <cell r="E7116" t="str">
            <v>Coal</v>
          </cell>
          <cell r="G7116">
            <v>1900500</v>
          </cell>
          <cell r="H7116" t="str">
            <v>Regulated</v>
          </cell>
        </row>
        <row r="7117">
          <cell r="D7117" t="str">
            <v>Preston City of</v>
          </cell>
          <cell r="E7117" t="str">
            <v>Gas</v>
          </cell>
          <cell r="G7117" t="str">
            <v>NA</v>
          </cell>
          <cell r="H7117" t="str">
            <v>Regulated</v>
          </cell>
        </row>
        <row r="7118">
          <cell r="D7118" t="str">
            <v>Preston Public Utilities Comm</v>
          </cell>
          <cell r="E7118" t="str">
            <v>Gas</v>
          </cell>
          <cell r="G7118" t="str">
            <v>NA</v>
          </cell>
          <cell r="H7118" t="str">
            <v>Regulated</v>
          </cell>
        </row>
        <row r="7119">
          <cell r="D7119" t="str">
            <v>Franklin City of VA</v>
          </cell>
          <cell r="E7119" t="str">
            <v>Oil</v>
          </cell>
          <cell r="G7119" t="str">
            <v>NA</v>
          </cell>
          <cell r="H7119" t="str">
            <v>Regulated</v>
          </cell>
        </row>
        <row r="7120">
          <cell r="D7120" t="str">
            <v>Integrys Energy Group, Inc.</v>
          </cell>
          <cell r="E7120" t="str">
            <v>Water</v>
          </cell>
          <cell r="G7120">
            <v>3620</v>
          </cell>
          <cell r="H7120" t="str">
            <v>Regulated</v>
          </cell>
        </row>
        <row r="7121">
          <cell r="D7121" t="str">
            <v>Grant County Public Utility District</v>
          </cell>
          <cell r="E7121" t="str">
            <v>Water</v>
          </cell>
          <cell r="G7121">
            <v>4715051</v>
          </cell>
          <cell r="H7121" t="str">
            <v>Regulated</v>
          </cell>
        </row>
        <row r="7122">
          <cell r="D7122" t="str">
            <v>Fortistar LLC</v>
          </cell>
          <cell r="E7122" t="str">
            <v>Biomass</v>
          </cell>
          <cell r="G7122" t="str">
            <v>NA</v>
          </cell>
          <cell r="H7122" t="str">
            <v>Merchant Unregulated</v>
          </cell>
        </row>
        <row r="7123">
          <cell r="D7123" t="str">
            <v>Primary Childrens Medical Cntr</v>
          </cell>
          <cell r="E7123" t="str">
            <v>Gas</v>
          </cell>
          <cell r="G7123" t="str">
            <v>NA</v>
          </cell>
          <cell r="H7123" t="str">
            <v>Merchant Unregulated</v>
          </cell>
        </row>
        <row r="7124">
          <cell r="D7124" t="str">
            <v>Primghar City of</v>
          </cell>
          <cell r="E7124" t="str">
            <v>Oil</v>
          </cell>
          <cell r="G7124" t="str">
            <v>NA</v>
          </cell>
          <cell r="H7124" t="str">
            <v>Regulated</v>
          </cell>
        </row>
        <row r="7125">
          <cell r="D7125" t="str">
            <v>Fortistar LLC</v>
          </cell>
          <cell r="E7125" t="str">
            <v>Biomass</v>
          </cell>
          <cell r="G7125" t="str">
            <v>NA</v>
          </cell>
          <cell r="H7125" t="str">
            <v>Merchant Unregulated</v>
          </cell>
        </row>
        <row r="7126">
          <cell r="D7126" t="str">
            <v>Princeton City of IL</v>
          </cell>
          <cell r="E7126" t="str">
            <v>Gas</v>
          </cell>
          <cell r="G7126" t="str">
            <v>NA</v>
          </cell>
          <cell r="H7126" t="str">
            <v>Regulated</v>
          </cell>
        </row>
        <row r="7127">
          <cell r="D7127" t="str">
            <v>Princeton Public Utils Comm</v>
          </cell>
          <cell r="E7127" t="str">
            <v>Oil</v>
          </cell>
          <cell r="G7127" t="str">
            <v>NA</v>
          </cell>
          <cell r="H7127" t="str">
            <v>Regulated</v>
          </cell>
        </row>
        <row r="7128">
          <cell r="D7128" t="str">
            <v>Sacramento Municipal Utility District</v>
          </cell>
          <cell r="E7128" t="str">
            <v>Gas</v>
          </cell>
          <cell r="G7128" t="str">
            <v>NA</v>
          </cell>
          <cell r="H7128" t="str">
            <v>Regulated</v>
          </cell>
        </row>
        <row r="7129">
          <cell r="D7129" t="str">
            <v>Sacramento Municipal Utility District</v>
          </cell>
          <cell r="E7129" t="str">
            <v>Gas</v>
          </cell>
          <cell r="G7129" t="str">
            <v>NA</v>
          </cell>
          <cell r="H7129" t="str">
            <v>Regulated</v>
          </cell>
        </row>
        <row r="7130">
          <cell r="D7130" t="str">
            <v>Gaz Métro Limited Partnership</v>
          </cell>
          <cell r="E7130" t="str">
            <v>Water</v>
          </cell>
          <cell r="G7130" t="str">
            <v>NA</v>
          </cell>
          <cell r="H7130" t="str">
            <v>Regulated</v>
          </cell>
        </row>
        <row r="7131">
          <cell r="D7131" t="str">
            <v>SunEdison, Inc.</v>
          </cell>
          <cell r="E7131" t="str">
            <v>Solar</v>
          </cell>
          <cell r="G7131" t="str">
            <v>NA</v>
          </cell>
          <cell r="H7131" t="str">
            <v>Merchant Unregulated</v>
          </cell>
        </row>
        <row r="7132">
          <cell r="D7132" t="str">
            <v>O2 Energies</v>
          </cell>
          <cell r="E7132" t="str">
            <v>Solar</v>
          </cell>
          <cell r="G7132" t="str">
            <v>NA</v>
          </cell>
          <cell r="H7132" t="str">
            <v>Merchant Unregulated</v>
          </cell>
        </row>
        <row r="7133">
          <cell r="D7133" t="str">
            <v>O2 Energies</v>
          </cell>
          <cell r="E7133" t="str">
            <v>Solar</v>
          </cell>
          <cell r="G7133" t="str">
            <v>NA</v>
          </cell>
          <cell r="H7133" t="str">
            <v>Merchant Unregulated</v>
          </cell>
        </row>
        <row r="7134">
          <cell r="D7134" t="str">
            <v>O2 Energies</v>
          </cell>
          <cell r="E7134" t="str">
            <v>Solar</v>
          </cell>
          <cell r="G7134" t="str">
            <v>NA</v>
          </cell>
          <cell r="H7134" t="str">
            <v>Merchant Unregulated</v>
          </cell>
        </row>
        <row r="7135">
          <cell r="D7135" t="str">
            <v>BayWa AG</v>
          </cell>
          <cell r="E7135" t="str">
            <v>Wind</v>
          </cell>
          <cell r="G7135" t="str">
            <v>NA</v>
          </cell>
          <cell r="H7135" t="str">
            <v>Merchant Unregulated</v>
          </cell>
        </row>
        <row r="7136">
          <cell r="D7136" t="str">
            <v>WKN AG</v>
          </cell>
          <cell r="E7136" t="str">
            <v>Wind</v>
          </cell>
          <cell r="G7136" t="str">
            <v>NA</v>
          </cell>
          <cell r="H7136" t="str">
            <v>Merchant Unregulated</v>
          </cell>
        </row>
        <row r="7137">
          <cell r="D7137" t="str">
            <v>Edison International</v>
          </cell>
          <cell r="E7137" t="str">
            <v>Solar</v>
          </cell>
          <cell r="G7137" t="str">
            <v>NA</v>
          </cell>
          <cell r="H7137" t="str">
            <v>Regulated</v>
          </cell>
        </row>
        <row r="7138">
          <cell r="D7138" t="str">
            <v>Brookfield Renewable Energy Partners L.P.</v>
          </cell>
          <cell r="E7138" t="str">
            <v>Water</v>
          </cell>
          <cell r="G7138" t="str">
            <v>NA</v>
          </cell>
          <cell r="H7138" t="str">
            <v>Merchant Unregulated</v>
          </cell>
        </row>
        <row r="7139">
          <cell r="D7139" t="str">
            <v>Brookfield Asset Management Inc.</v>
          </cell>
          <cell r="E7139" t="str">
            <v>Water</v>
          </cell>
          <cell r="G7139" t="str">
            <v>NA</v>
          </cell>
          <cell r="H7139" t="str">
            <v>Merchant Unregulated</v>
          </cell>
        </row>
        <row r="7140">
          <cell r="D7140" t="str">
            <v>Berkshire Hathaway Inc.</v>
          </cell>
          <cell r="E7140" t="str">
            <v>Water</v>
          </cell>
          <cell r="G7140">
            <v>18313</v>
          </cell>
          <cell r="H7140" t="str">
            <v>Regulated</v>
          </cell>
        </row>
        <row r="7141">
          <cell r="D7141" t="str">
            <v>MidAmerican Energy Holdings Company</v>
          </cell>
          <cell r="E7141" t="str">
            <v>Water</v>
          </cell>
          <cell r="G7141">
            <v>2080</v>
          </cell>
          <cell r="H7141" t="str">
            <v>Regulated</v>
          </cell>
        </row>
        <row r="7142">
          <cell r="D7142" t="str">
            <v>Berkshire Hathaway Inc.</v>
          </cell>
          <cell r="E7142" t="str">
            <v>Water</v>
          </cell>
          <cell r="G7142">
            <v>213766</v>
          </cell>
          <cell r="H7142" t="str">
            <v>Regulated</v>
          </cell>
        </row>
        <row r="7143">
          <cell r="D7143" t="str">
            <v>MidAmerican Energy Holdings Company</v>
          </cell>
          <cell r="E7143" t="str">
            <v>Water</v>
          </cell>
          <cell r="G7143">
            <v>24281</v>
          </cell>
          <cell r="H7143" t="str">
            <v>Regulated</v>
          </cell>
        </row>
        <row r="7144">
          <cell r="D7144" t="str">
            <v>Berkshire Hathaway Inc.</v>
          </cell>
          <cell r="E7144" t="str">
            <v>Water</v>
          </cell>
          <cell r="G7144">
            <v>33691</v>
          </cell>
          <cell r="H7144" t="str">
            <v>Regulated</v>
          </cell>
        </row>
        <row r="7145">
          <cell r="D7145" t="str">
            <v>MidAmerican Energy Holdings Company</v>
          </cell>
          <cell r="E7145" t="str">
            <v>Water</v>
          </cell>
          <cell r="G7145">
            <v>3827</v>
          </cell>
          <cell r="H7145" t="str">
            <v>Regulated</v>
          </cell>
        </row>
        <row r="7146">
          <cell r="D7146" t="str">
            <v>Berkshire Hathaway Inc.</v>
          </cell>
          <cell r="E7146" t="str">
            <v>Water</v>
          </cell>
          <cell r="G7146">
            <v>3442</v>
          </cell>
          <cell r="H7146" t="str">
            <v>Regulated</v>
          </cell>
        </row>
        <row r="7147">
          <cell r="D7147" t="str">
            <v>MidAmerican Energy Holdings Company</v>
          </cell>
          <cell r="E7147" t="str">
            <v>Water</v>
          </cell>
          <cell r="G7147">
            <v>391</v>
          </cell>
          <cell r="H7147" t="str">
            <v>Regulated</v>
          </cell>
        </row>
        <row r="7148">
          <cell r="D7148" t="str">
            <v>American Municipal Power, Inc.</v>
          </cell>
          <cell r="E7148" t="str">
            <v>Oil</v>
          </cell>
          <cell r="G7148" t="str">
            <v>NA</v>
          </cell>
          <cell r="H7148" t="str">
            <v>Merchant Unregulated</v>
          </cell>
        </row>
        <row r="7149">
          <cell r="D7149" t="str">
            <v>Portland General Electric Company</v>
          </cell>
          <cell r="E7149" t="str">
            <v>Oil</v>
          </cell>
          <cell r="G7149">
            <v>17</v>
          </cell>
          <cell r="H7149" t="str">
            <v>Regulated</v>
          </cell>
        </row>
        <row r="7150">
          <cell r="D7150" t="str">
            <v>Iberdrola, S.A.</v>
          </cell>
          <cell r="E7150" t="str">
            <v>Wind</v>
          </cell>
          <cell r="G7150">
            <v>164040</v>
          </cell>
          <cell r="H7150" t="str">
            <v>Merchant Unregulated</v>
          </cell>
        </row>
        <row r="7151">
          <cell r="D7151" t="str">
            <v>Tenet Hospital Ltd</v>
          </cell>
          <cell r="E7151" t="str">
            <v>Gas</v>
          </cell>
          <cell r="G7151" t="str">
            <v>NA</v>
          </cell>
          <cell r="H7151" t="str">
            <v>Merchant Unregulated</v>
          </cell>
        </row>
        <row r="7152">
          <cell r="D7152" t="str">
            <v>Portland General Electric Company</v>
          </cell>
          <cell r="E7152" t="str">
            <v>Oil</v>
          </cell>
          <cell r="G7152">
            <v>24</v>
          </cell>
          <cell r="H7152" t="str">
            <v>Regulated</v>
          </cell>
        </row>
        <row r="7153">
          <cell r="D7153" t="str">
            <v>Portland General Electric Company</v>
          </cell>
          <cell r="E7153" t="str">
            <v>Oil</v>
          </cell>
          <cell r="G7153">
            <v>88</v>
          </cell>
          <cell r="H7153" t="str">
            <v>Regulated</v>
          </cell>
        </row>
        <row r="7154">
          <cell r="D7154" t="str">
            <v>Provo City Corporation</v>
          </cell>
          <cell r="E7154" t="str">
            <v>Gas</v>
          </cell>
          <cell r="G7154" t="str">
            <v>NA</v>
          </cell>
          <cell r="H7154" t="str">
            <v>Regulated</v>
          </cell>
        </row>
        <row r="7155">
          <cell r="D7155" t="str">
            <v>Provo City Corporation</v>
          </cell>
          <cell r="E7155" t="str">
            <v>Gas</v>
          </cell>
          <cell r="G7155" t="str">
            <v>NA</v>
          </cell>
          <cell r="H7155" t="str">
            <v>Regulated</v>
          </cell>
        </row>
        <row r="7156">
          <cell r="D7156" t="str">
            <v>Public Service Enterprise Group Incorporated</v>
          </cell>
          <cell r="E7156" t="str">
            <v>Solar</v>
          </cell>
          <cell r="G7156" t="str">
            <v>NA</v>
          </cell>
          <cell r="H7156" t="str">
            <v>Merchant Unregulated</v>
          </cell>
        </row>
        <row r="7157">
          <cell r="D7157" t="str">
            <v>Public Service Enterprise Group Incorporated</v>
          </cell>
          <cell r="E7157" t="str">
            <v>Solar</v>
          </cell>
          <cell r="G7157" t="str">
            <v>NA</v>
          </cell>
          <cell r="H7157" t="str">
            <v>Merchant Unregulated</v>
          </cell>
        </row>
        <row r="7158">
          <cell r="D7158" t="str">
            <v>Public Service Enterprise Group Incorporated</v>
          </cell>
          <cell r="E7158" t="str">
            <v>Solar</v>
          </cell>
          <cell r="G7158" t="str">
            <v>NA</v>
          </cell>
          <cell r="H7158" t="str">
            <v>Merchant Unregulated</v>
          </cell>
        </row>
        <row r="7159">
          <cell r="D7159" t="str">
            <v>Public Service Enterprise Group Incorporated</v>
          </cell>
          <cell r="E7159" t="str">
            <v>Solar</v>
          </cell>
          <cell r="G7159" t="str">
            <v>NA</v>
          </cell>
          <cell r="H7159" t="str">
            <v>Merchant Unregulated</v>
          </cell>
        </row>
        <row r="7160">
          <cell r="D7160" t="str">
            <v>Public Service Enterprise Group Incorporated</v>
          </cell>
          <cell r="E7160" t="str">
            <v>Solar</v>
          </cell>
          <cell r="G7160" t="str">
            <v>NA</v>
          </cell>
          <cell r="H7160" t="str">
            <v>Merchant Unregulated</v>
          </cell>
        </row>
        <row r="7161">
          <cell r="D7161" t="str">
            <v>Black Hills Corporation</v>
          </cell>
          <cell r="E7161" t="str">
            <v>Gas</v>
          </cell>
          <cell r="G7161">
            <v>83446</v>
          </cell>
          <cell r="H7161" t="str">
            <v>Regulated</v>
          </cell>
        </row>
        <row r="7162">
          <cell r="D7162" t="str">
            <v>Black Hills Corporation</v>
          </cell>
          <cell r="E7162" t="str">
            <v>Oil</v>
          </cell>
          <cell r="G7162">
            <v>-265</v>
          </cell>
          <cell r="H7162" t="str">
            <v>Regulated</v>
          </cell>
        </row>
        <row r="7163">
          <cell r="D7163" t="str">
            <v>Los Angeles County</v>
          </cell>
          <cell r="E7163" t="str">
            <v>Biomass</v>
          </cell>
          <cell r="G7163">
            <v>401639</v>
          </cell>
          <cell r="H7163" t="str">
            <v>Merchant Unregulated</v>
          </cell>
        </row>
        <row r="7164">
          <cell r="D7164" t="str">
            <v>Los Angeles County</v>
          </cell>
          <cell r="E7164" t="str">
            <v>Biomass</v>
          </cell>
          <cell r="G7164">
            <v>5654</v>
          </cell>
          <cell r="H7164" t="str">
            <v>Merchant Unregulated</v>
          </cell>
        </row>
        <row r="7165">
          <cell r="D7165" t="str">
            <v>Los Angeles County</v>
          </cell>
          <cell r="E7165" t="str">
            <v>Biomass</v>
          </cell>
          <cell r="G7165">
            <v>31965</v>
          </cell>
          <cell r="H7165" t="str">
            <v>Merchant Unregulated</v>
          </cell>
        </row>
        <row r="7166">
          <cell r="D7166" t="str">
            <v>Silicon Ranch Corporation</v>
          </cell>
          <cell r="E7166" t="str">
            <v>Solar</v>
          </cell>
          <cell r="G7166" t="str">
            <v>NA</v>
          </cell>
          <cell r="H7166" t="str">
            <v>Merchant Unregulated</v>
          </cell>
        </row>
        <row r="7167">
          <cell r="D7167" t="str">
            <v>Integrys Energy Group, Inc.</v>
          </cell>
          <cell r="E7167" t="str">
            <v>Coal</v>
          </cell>
          <cell r="G7167">
            <v>593716</v>
          </cell>
          <cell r="H7167" t="str">
            <v>Regulated</v>
          </cell>
        </row>
        <row r="7168">
          <cell r="D7168" t="str">
            <v>Integrys Energy Group, Inc.</v>
          </cell>
          <cell r="E7168" t="str">
            <v>Gas</v>
          </cell>
          <cell r="G7168">
            <v>24550</v>
          </cell>
          <cell r="H7168" t="str">
            <v>Regulated</v>
          </cell>
        </row>
        <row r="7169">
          <cell r="D7169" t="str">
            <v>Kruger, Inc.</v>
          </cell>
          <cell r="E7169" t="str">
            <v>Water</v>
          </cell>
          <cell r="G7169" t="str">
            <v>NA</v>
          </cell>
          <cell r="H7169" t="str">
            <v>Merchant Unregulated</v>
          </cell>
        </row>
        <row r="7170">
          <cell r="D7170" t="str">
            <v>Hawaiian Electric Industries, Inc.</v>
          </cell>
          <cell r="E7170" t="str">
            <v>Oil</v>
          </cell>
          <cell r="G7170" t="str">
            <v>NA</v>
          </cell>
          <cell r="H7170" t="str">
            <v>Regulated</v>
          </cell>
        </row>
        <row r="7171">
          <cell r="D7171" t="str">
            <v>Ormat Industries Ltd.</v>
          </cell>
          <cell r="E7171" t="str">
            <v>Geothermal</v>
          </cell>
          <cell r="G7171">
            <v>146158</v>
          </cell>
          <cell r="H7171" t="str">
            <v>Merchant Unregulated</v>
          </cell>
        </row>
        <row r="7172">
          <cell r="D7172" t="str">
            <v>Ormat Technologies, Inc.</v>
          </cell>
          <cell r="E7172" t="str">
            <v>Geothermal</v>
          </cell>
          <cell r="G7172">
            <v>114839</v>
          </cell>
          <cell r="H7172" t="str">
            <v>Merchant Unregulated</v>
          </cell>
        </row>
        <row r="7173">
          <cell r="D7173" t="str">
            <v>Hawaiian Electric Industries, Inc.</v>
          </cell>
          <cell r="E7173" t="str">
            <v>Oil</v>
          </cell>
          <cell r="G7173" t="str">
            <v>NA</v>
          </cell>
          <cell r="H7173" t="str">
            <v>Regulated</v>
          </cell>
        </row>
        <row r="7174">
          <cell r="D7174" t="str">
            <v>Hawaiian Electric Industries, Inc.</v>
          </cell>
          <cell r="E7174" t="str">
            <v>Oil</v>
          </cell>
          <cell r="G7174" t="str">
            <v>NA</v>
          </cell>
          <cell r="H7174" t="str">
            <v>Regulated</v>
          </cell>
        </row>
        <row r="7175">
          <cell r="D7175" t="str">
            <v>Purdue University</v>
          </cell>
          <cell r="E7175" t="str">
            <v>Coal</v>
          </cell>
          <cell r="G7175">
            <v>117708</v>
          </cell>
          <cell r="H7175" t="str">
            <v>Merchant Unregulated</v>
          </cell>
        </row>
        <row r="7176">
          <cell r="D7176" t="str">
            <v>Purdue University</v>
          </cell>
          <cell r="E7176" t="str">
            <v>Oil</v>
          </cell>
          <cell r="G7176">
            <v>44</v>
          </cell>
          <cell r="H7176" t="str">
            <v>Merchant Unregulated</v>
          </cell>
        </row>
        <row r="7177">
          <cell r="D7177" t="str">
            <v>Metlakatla Power &amp; Light</v>
          </cell>
          <cell r="E7177" t="str">
            <v>Water</v>
          </cell>
          <cell r="G7177" t="str">
            <v>NA</v>
          </cell>
          <cell r="H7177" t="str">
            <v>Merchant Unregulated</v>
          </cell>
        </row>
        <row r="7178">
          <cell r="D7178" t="str">
            <v>NextEra Energy, Inc.</v>
          </cell>
          <cell r="E7178" t="str">
            <v>Gas</v>
          </cell>
          <cell r="G7178">
            <v>954844</v>
          </cell>
          <cell r="H7178" t="str">
            <v>Regulated</v>
          </cell>
        </row>
        <row r="7179">
          <cell r="D7179" t="str">
            <v>DTE Energy Company</v>
          </cell>
          <cell r="E7179" t="str">
            <v>Oil</v>
          </cell>
          <cell r="G7179">
            <v>491</v>
          </cell>
          <cell r="H7179" t="str">
            <v>Regulated</v>
          </cell>
        </row>
        <row r="7180">
          <cell r="D7180" t="str">
            <v>Industry Funds Management Ltd.</v>
          </cell>
          <cell r="E7180" t="str">
            <v>Water</v>
          </cell>
          <cell r="G7180" t="str">
            <v>NA</v>
          </cell>
          <cell r="H7180" t="str">
            <v>Merchant Unregulated</v>
          </cell>
        </row>
        <row r="7181">
          <cell r="D7181" t="str">
            <v>Hawaiian Electric Industries, Inc.</v>
          </cell>
          <cell r="E7181" t="str">
            <v>Water</v>
          </cell>
          <cell r="G7181" t="str">
            <v>NA</v>
          </cell>
          <cell r="H7181" t="str">
            <v>Regulated</v>
          </cell>
        </row>
        <row r="7182">
          <cell r="D7182" t="str">
            <v>Tri-State Generation &amp; Transmission Association, Inc.</v>
          </cell>
          <cell r="E7182" t="str">
            <v>Gas</v>
          </cell>
          <cell r="G7182" t="str">
            <v>NA</v>
          </cell>
          <cell r="H7182" t="str">
            <v>Merchant Unregulated</v>
          </cell>
        </row>
        <row r="7183">
          <cell r="D7183" t="str">
            <v>Enel S.p.A.</v>
          </cell>
          <cell r="E7183" t="str">
            <v>Water</v>
          </cell>
          <cell r="G7183" t="str">
            <v>NA</v>
          </cell>
          <cell r="H7183" t="str">
            <v>Merchant Unregulated</v>
          </cell>
        </row>
        <row r="7184">
          <cell r="D7184" t="str">
            <v>E.ON SE</v>
          </cell>
          <cell r="E7184" t="str">
            <v>Wind</v>
          </cell>
          <cell r="G7184">
            <v>716988</v>
          </cell>
          <cell r="H7184" t="str">
            <v>Merchant Unregulated</v>
          </cell>
        </row>
        <row r="7185">
          <cell r="D7185" t="str">
            <v>Berkshire Hathaway Inc.</v>
          </cell>
          <cell r="E7185" t="str">
            <v>Nuclear</v>
          </cell>
          <cell r="G7185">
            <v>3481090</v>
          </cell>
          <cell r="H7185" t="str">
            <v>Regulated</v>
          </cell>
        </row>
        <row r="7186">
          <cell r="D7186" t="str">
            <v>MidAmerican Energy Holdings Company</v>
          </cell>
          <cell r="E7186" t="str">
            <v>Nuclear</v>
          </cell>
          <cell r="G7186">
            <v>395402</v>
          </cell>
          <cell r="H7186" t="str">
            <v>Regulated</v>
          </cell>
        </row>
        <row r="7187">
          <cell r="D7187" t="str">
            <v>Exelon Corporation</v>
          </cell>
          <cell r="E7187" t="str">
            <v>Nuclear</v>
          </cell>
          <cell r="G7187">
            <v>11629481</v>
          </cell>
          <cell r="H7187" t="str">
            <v>Regulated</v>
          </cell>
        </row>
        <row r="7188">
          <cell r="D7188" t="str">
            <v>Washington County Water Consv Dist</v>
          </cell>
          <cell r="E7188" t="str">
            <v>Water</v>
          </cell>
          <cell r="G7188" t="str">
            <v>NA</v>
          </cell>
          <cell r="H7188" t="str">
            <v>Merchant Unregulated</v>
          </cell>
        </row>
        <row r="7189">
          <cell r="D7189" t="str">
            <v>Exelon Corporation</v>
          </cell>
          <cell r="E7189" t="str">
            <v>Gas</v>
          </cell>
          <cell r="G7189">
            <v>386139</v>
          </cell>
          <cell r="H7189" t="str">
            <v>Merchant Unregulated</v>
          </cell>
        </row>
        <row r="7190">
          <cell r="D7190" t="str">
            <v>Qualcomm Inc.</v>
          </cell>
          <cell r="E7190" t="str">
            <v>Gas</v>
          </cell>
          <cell r="G7190" t="str">
            <v>NA</v>
          </cell>
          <cell r="H7190" t="str">
            <v>Merchant Unregulated</v>
          </cell>
        </row>
        <row r="7191">
          <cell r="D7191" t="str">
            <v>Canada Pension Plan Investment Board</v>
          </cell>
          <cell r="E7191" t="str">
            <v>Gas</v>
          </cell>
          <cell r="G7191">
            <v>704965</v>
          </cell>
          <cell r="H7191" t="str">
            <v>Merchant Unregulated</v>
          </cell>
        </row>
        <row r="7192">
          <cell r="D7192" t="str">
            <v>Quantum Energy Partners</v>
          </cell>
          <cell r="E7192" t="str">
            <v>Gas</v>
          </cell>
          <cell r="G7192">
            <v>1764916</v>
          </cell>
          <cell r="H7192" t="str">
            <v>Merchant Unregulated</v>
          </cell>
        </row>
        <row r="7193">
          <cell r="D7193" t="str">
            <v>QUG Management</v>
          </cell>
          <cell r="E7193" t="str">
            <v>Gas</v>
          </cell>
          <cell r="G7193">
            <v>29999</v>
          </cell>
          <cell r="H7193" t="str">
            <v>Merchant Unregulated</v>
          </cell>
        </row>
        <row r="7194">
          <cell r="D7194" t="str">
            <v>Quatum Dairy LLC</v>
          </cell>
          <cell r="E7194" t="str">
            <v>Biomass</v>
          </cell>
          <cell r="G7194" t="str">
            <v>NA</v>
          </cell>
          <cell r="H7194" t="str">
            <v>Merchant Unregulated</v>
          </cell>
        </row>
        <row r="7195">
          <cell r="D7195" t="str">
            <v>Xcel Energy Inc.</v>
          </cell>
          <cell r="E7195" t="str">
            <v>Oil</v>
          </cell>
          <cell r="G7195" t="str">
            <v>NA</v>
          </cell>
          <cell r="H7195" t="str">
            <v>Regulated</v>
          </cell>
        </row>
        <row r="7196">
          <cell r="D7196" t="str">
            <v>Duke Energy Corporation</v>
          </cell>
          <cell r="E7196" t="str">
            <v>Water</v>
          </cell>
          <cell r="G7196">
            <v>2618</v>
          </cell>
          <cell r="H7196" t="str">
            <v>Regulated</v>
          </cell>
        </row>
        <row r="7197">
          <cell r="D7197" t="str">
            <v>Chevron Corporation</v>
          </cell>
          <cell r="E7197" t="str">
            <v>Solar</v>
          </cell>
          <cell r="G7197" t="str">
            <v>NA</v>
          </cell>
          <cell r="H7197" t="str">
            <v>Merchant Unregulated</v>
          </cell>
        </row>
        <row r="7198">
          <cell r="D7198" t="str">
            <v>South Columbia Basin Irrigation District</v>
          </cell>
          <cell r="E7198" t="str">
            <v>Water</v>
          </cell>
          <cell r="G7198" t="str">
            <v>NA</v>
          </cell>
          <cell r="H7198" t="str">
            <v>Merchant Unregulated</v>
          </cell>
        </row>
        <row r="7199">
          <cell r="D7199" t="str">
            <v>Quincy-Columbia Basin Irr Dist</v>
          </cell>
          <cell r="E7199" t="str">
            <v>Water</v>
          </cell>
          <cell r="G7199" t="str">
            <v>NA</v>
          </cell>
          <cell r="H7199" t="str">
            <v>Merchant Unregulated</v>
          </cell>
        </row>
        <row r="7200">
          <cell r="D7200" t="str">
            <v>East Columbia Basin Irrigation</v>
          </cell>
          <cell r="E7200" t="str">
            <v>Water</v>
          </cell>
          <cell r="G7200" t="str">
            <v>NA</v>
          </cell>
          <cell r="H7200" t="str">
            <v>Merchant Unregulated</v>
          </cell>
        </row>
        <row r="7201">
          <cell r="D7201" t="str">
            <v>Sierra Pacific Industries, Inc.</v>
          </cell>
          <cell r="E7201" t="str">
            <v>Biomass</v>
          </cell>
          <cell r="G7201" t="str">
            <v>NA</v>
          </cell>
          <cell r="H7201" t="str">
            <v>Merchant Unregulated</v>
          </cell>
        </row>
        <row r="7202">
          <cell r="D7202" t="str">
            <v>Kansas City City of</v>
          </cell>
          <cell r="E7202" t="str">
            <v>Coal</v>
          </cell>
          <cell r="G7202">
            <v>892105</v>
          </cell>
          <cell r="H7202" t="str">
            <v>Regulated</v>
          </cell>
        </row>
        <row r="7203">
          <cell r="D7203" t="str">
            <v>Kansas City City of</v>
          </cell>
          <cell r="E7203" t="str">
            <v>Oil</v>
          </cell>
          <cell r="G7203">
            <v>2382</v>
          </cell>
          <cell r="H7203" t="str">
            <v>Regulated</v>
          </cell>
        </row>
        <row r="7204">
          <cell r="D7204" t="str">
            <v>Quinebaug Associates LLC</v>
          </cell>
          <cell r="E7204" t="str">
            <v>Water</v>
          </cell>
          <cell r="G7204" t="str">
            <v>NA</v>
          </cell>
          <cell r="H7204" t="str">
            <v>Merchant Unregulated</v>
          </cell>
        </row>
        <row r="7205">
          <cell r="D7205" t="str">
            <v>Alaska Village Electric Cooperative, Inc.</v>
          </cell>
          <cell r="E7205" t="str">
            <v>Oil</v>
          </cell>
          <cell r="G7205" t="str">
            <v>NA</v>
          </cell>
          <cell r="H7205" t="str">
            <v>Merchant Unregulated</v>
          </cell>
        </row>
        <row r="7206">
          <cell r="D7206" t="str">
            <v>Verso Paper Holdings LLC</v>
          </cell>
          <cell r="E7206" t="str">
            <v>Biomass</v>
          </cell>
          <cell r="G7206" t="str">
            <v>NA</v>
          </cell>
          <cell r="H7206" t="str">
            <v>Merchant Unregulated</v>
          </cell>
        </row>
        <row r="7207">
          <cell r="D7207" t="str">
            <v>Toray Industries, Inc.</v>
          </cell>
          <cell r="E7207" t="str">
            <v>Gas</v>
          </cell>
          <cell r="G7207" t="str">
            <v>NA</v>
          </cell>
          <cell r="H7207" t="str">
            <v>Merchant Unregulated</v>
          </cell>
        </row>
        <row r="7208">
          <cell r="D7208" t="str">
            <v>Rough &amp; Ready Lumber Company</v>
          </cell>
          <cell r="E7208" t="str">
            <v>Biomass</v>
          </cell>
          <cell r="G7208" t="str">
            <v>NA</v>
          </cell>
          <cell r="H7208" t="str">
            <v>Merchant Unregulated</v>
          </cell>
        </row>
        <row r="7209">
          <cell r="D7209" t="str">
            <v>Duke Energy Corporation</v>
          </cell>
          <cell r="E7209" t="str">
            <v>Coal</v>
          </cell>
          <cell r="G7209">
            <v>243672</v>
          </cell>
          <cell r="H7209" t="str">
            <v>Regulated</v>
          </cell>
        </row>
        <row r="7210">
          <cell r="D7210" t="str">
            <v>Big Rivers Electric Corporation</v>
          </cell>
          <cell r="E7210" t="str">
            <v>Coal</v>
          </cell>
          <cell r="G7210" t="str">
            <v>NA</v>
          </cell>
          <cell r="H7210" t="str">
            <v>Merchant Unregulated</v>
          </cell>
        </row>
        <row r="7211">
          <cell r="D7211" t="str">
            <v>Big Rivers Electric Corporation</v>
          </cell>
          <cell r="E7211" t="str">
            <v>Oil</v>
          </cell>
          <cell r="G7211" t="str">
            <v>NA</v>
          </cell>
          <cell r="H7211" t="str">
            <v>Merchant Unregulated</v>
          </cell>
        </row>
        <row r="7212">
          <cell r="D7212" t="str">
            <v>San Francisco City &amp; County of</v>
          </cell>
          <cell r="E7212" t="str">
            <v>Water</v>
          </cell>
          <cell r="G7212">
            <v>386306</v>
          </cell>
          <cell r="H7212" t="str">
            <v>Regulated</v>
          </cell>
        </row>
        <row r="7213">
          <cell r="D7213" t="str">
            <v>Big Rivers Electric Corporation</v>
          </cell>
          <cell r="E7213" t="str">
            <v>Coal</v>
          </cell>
          <cell r="G7213">
            <v>2916585</v>
          </cell>
          <cell r="H7213" t="str">
            <v>Merchant Unregulated</v>
          </cell>
        </row>
        <row r="7214">
          <cell r="D7214" t="str">
            <v>South Mississippi Electric Power Association</v>
          </cell>
          <cell r="E7214" t="str">
            <v>Coal</v>
          </cell>
          <cell r="G7214">
            <v>1070665</v>
          </cell>
          <cell r="H7214" t="str">
            <v>Merchant Unregulated</v>
          </cell>
        </row>
        <row r="7215">
          <cell r="D7215" t="str">
            <v>FirstEnergy Corp.</v>
          </cell>
          <cell r="E7215" t="str">
            <v>Oil</v>
          </cell>
          <cell r="G7215">
            <v>64</v>
          </cell>
          <cell r="H7215" t="str">
            <v>Merchant Unregulated</v>
          </cell>
        </row>
        <row r="7216">
          <cell r="D7216" t="str">
            <v>Exelon Corporation</v>
          </cell>
          <cell r="E7216" t="str">
            <v>Nuclear</v>
          </cell>
          <cell r="G7216">
            <v>1806128</v>
          </cell>
          <cell r="H7216" t="str">
            <v>Merchant Unregulated</v>
          </cell>
        </row>
        <row r="7217">
          <cell r="D7217" t="str">
            <v>EDF Group</v>
          </cell>
          <cell r="E7217" t="str">
            <v>Nuclear</v>
          </cell>
          <cell r="G7217">
            <v>2300399</v>
          </cell>
          <cell r="H7217" t="str">
            <v>Merchant Unregulated</v>
          </cell>
        </row>
        <row r="7218">
          <cell r="D7218" t="str">
            <v>NiSource Inc.</v>
          </cell>
          <cell r="E7218" t="str">
            <v>Coal</v>
          </cell>
          <cell r="G7218">
            <v>5930688</v>
          </cell>
          <cell r="H7218" t="str">
            <v>Regulated</v>
          </cell>
        </row>
        <row r="7219">
          <cell r="D7219" t="str">
            <v>NiSource Inc.</v>
          </cell>
          <cell r="E7219" t="str">
            <v>Gas</v>
          </cell>
          <cell r="G7219">
            <v>39588</v>
          </cell>
          <cell r="H7219" t="str">
            <v>Regulated</v>
          </cell>
        </row>
        <row r="7220">
          <cell r="D7220" t="str">
            <v>MDU Resources Group, Inc.</v>
          </cell>
          <cell r="E7220" t="str">
            <v>Coal</v>
          </cell>
          <cell r="G7220">
            <v>476957</v>
          </cell>
          <cell r="H7220" t="str">
            <v>Regulated</v>
          </cell>
        </row>
        <row r="7221">
          <cell r="D7221" t="str">
            <v>Phillips 66 Company</v>
          </cell>
          <cell r="E7221" t="str">
            <v>Coal</v>
          </cell>
          <cell r="G7221">
            <v>274136</v>
          </cell>
          <cell r="H7221" t="str">
            <v>Regulated</v>
          </cell>
        </row>
        <row r="7222">
          <cell r="D7222" t="str">
            <v>Entergy Corporation</v>
          </cell>
          <cell r="E7222" t="str">
            <v>Coal</v>
          </cell>
          <cell r="G7222">
            <v>273340</v>
          </cell>
          <cell r="H7222" t="str">
            <v>Regulated</v>
          </cell>
        </row>
        <row r="7223">
          <cell r="D7223" t="str">
            <v>Entergy Corporation</v>
          </cell>
          <cell r="E7223" t="str">
            <v>Coal</v>
          </cell>
          <cell r="G7223">
            <v>3735421</v>
          </cell>
          <cell r="H7223" t="str">
            <v>Regulated</v>
          </cell>
        </row>
        <row r="7224">
          <cell r="D7224" t="str">
            <v>Entergy Corporation</v>
          </cell>
          <cell r="E7224" t="str">
            <v>Coal</v>
          </cell>
          <cell r="G7224">
            <v>745469</v>
          </cell>
          <cell r="H7224" t="str">
            <v>Regulated</v>
          </cell>
        </row>
        <row r="7225">
          <cell r="D7225" t="str">
            <v>East Texas Electric Co-op, Inc.</v>
          </cell>
          <cell r="E7225" t="str">
            <v>Coal</v>
          </cell>
          <cell r="G7225">
            <v>227990</v>
          </cell>
          <cell r="H7225" t="str">
            <v>Regulated</v>
          </cell>
        </row>
        <row r="7226">
          <cell r="D7226" t="str">
            <v>Petroleos de Venezuela S.A.</v>
          </cell>
          <cell r="E7226" t="str">
            <v>Coal</v>
          </cell>
          <cell r="G7226">
            <v>489526</v>
          </cell>
          <cell r="H7226" t="str">
            <v>Regulated</v>
          </cell>
        </row>
        <row r="7227">
          <cell r="D7227" t="str">
            <v>Sasol North America Inc.</v>
          </cell>
          <cell r="E7227" t="str">
            <v>Coal</v>
          </cell>
          <cell r="G7227">
            <v>132320</v>
          </cell>
          <cell r="H7227" t="str">
            <v>Regulated</v>
          </cell>
        </row>
        <row r="7228">
          <cell r="D7228" t="str">
            <v>Sam Rayburn G&amp;T Elec Coop Inc</v>
          </cell>
          <cell r="E7228" t="str">
            <v>Coal</v>
          </cell>
          <cell r="G7228">
            <v>250973</v>
          </cell>
          <cell r="H7228" t="str">
            <v>Regulated</v>
          </cell>
        </row>
        <row r="7229">
          <cell r="D7229" t="str">
            <v>Brazos Electric Power Cooperative Inc.</v>
          </cell>
          <cell r="E7229" t="str">
            <v>Gas</v>
          </cell>
          <cell r="G7229">
            <v>245610</v>
          </cell>
          <cell r="H7229" t="str">
            <v>Merchant Unregulated</v>
          </cell>
        </row>
        <row r="7230">
          <cell r="D7230" t="str">
            <v>Brazos Electric Power Cooperative Inc.</v>
          </cell>
          <cell r="E7230" t="str">
            <v>Gas</v>
          </cell>
          <cell r="G7230">
            <v>48264</v>
          </cell>
          <cell r="H7230" t="str">
            <v>Merchant Unregulated</v>
          </cell>
        </row>
        <row r="7231">
          <cell r="D7231" t="str">
            <v>Leaf Clean Energy Company</v>
          </cell>
          <cell r="E7231" t="str">
            <v>Biomass</v>
          </cell>
          <cell r="G7231" t="str">
            <v>NA</v>
          </cell>
          <cell r="H7231" t="str">
            <v>Merchant Unregulated</v>
          </cell>
        </row>
        <row r="7232">
          <cell r="D7232" t="str">
            <v>MRG Co-Investment LLC</v>
          </cell>
          <cell r="E7232" t="str">
            <v>Biomass</v>
          </cell>
          <cell r="G7232" t="str">
            <v>NA</v>
          </cell>
          <cell r="H7232" t="str">
            <v>Merchant Unregulated</v>
          </cell>
        </row>
        <row r="7233">
          <cell r="D7233" t="str">
            <v>MRG Associates</v>
          </cell>
          <cell r="E7233" t="str">
            <v>Biomass</v>
          </cell>
          <cell r="G7233" t="str">
            <v>NA</v>
          </cell>
          <cell r="H7233" t="str">
            <v>Merchant Unregulated</v>
          </cell>
        </row>
        <row r="7234">
          <cell r="D7234" t="str">
            <v>Ameren Corporation</v>
          </cell>
          <cell r="E7234" t="str">
            <v>Gas</v>
          </cell>
          <cell r="G7234">
            <v>17213</v>
          </cell>
          <cell r="H7234" t="str">
            <v>Regulated</v>
          </cell>
        </row>
        <row r="7235">
          <cell r="D7235" t="str">
            <v>American Electric Power Company, Inc.</v>
          </cell>
          <cell r="E7235" t="str">
            <v>Water</v>
          </cell>
          <cell r="G7235">
            <v>138403</v>
          </cell>
          <cell r="H7235" t="str">
            <v>Regulated</v>
          </cell>
        </row>
        <row r="7236">
          <cell r="D7236" t="str">
            <v>Radford City of</v>
          </cell>
          <cell r="E7236" t="str">
            <v>Water</v>
          </cell>
          <cell r="G7236" t="str">
            <v>NA</v>
          </cell>
          <cell r="H7236" t="str">
            <v>Regulated</v>
          </cell>
        </row>
        <row r="7237">
          <cell r="D7237" t="str">
            <v>United States Government</v>
          </cell>
          <cell r="E7237" t="str">
            <v>Coal</v>
          </cell>
          <cell r="G7237" t="str">
            <v>NA</v>
          </cell>
          <cell r="H7237" t="str">
            <v>Merchant Unregulated</v>
          </cell>
        </row>
        <row r="7238">
          <cell r="D7238" t="str">
            <v>Eosol Energy S.L.</v>
          </cell>
          <cell r="E7238" t="str">
            <v>Solar</v>
          </cell>
          <cell r="G7238" t="str">
            <v>NA</v>
          </cell>
          <cell r="H7238" t="str">
            <v>Merchant Unregulated</v>
          </cell>
        </row>
        <row r="7239">
          <cell r="D7239" t="str">
            <v>Eosol Energy S.L.</v>
          </cell>
          <cell r="E7239" t="str">
            <v>Solar</v>
          </cell>
          <cell r="G7239" t="str">
            <v>NA</v>
          </cell>
          <cell r="H7239" t="str">
            <v>Merchant Unregulated</v>
          </cell>
        </row>
        <row r="7240">
          <cell r="D7240" t="str">
            <v>Strata Solar LLC</v>
          </cell>
          <cell r="E7240" t="str">
            <v>Solar</v>
          </cell>
          <cell r="G7240" t="str">
            <v>NA</v>
          </cell>
          <cell r="H7240" t="str">
            <v>Merchant Unregulated</v>
          </cell>
        </row>
        <row r="7241">
          <cell r="D7241" t="str">
            <v>U.S. Geothermal Inc.</v>
          </cell>
          <cell r="E7241" t="str">
            <v>Geothermal</v>
          </cell>
          <cell r="G7241" t="str">
            <v>NA</v>
          </cell>
          <cell r="H7241" t="str">
            <v>Merchant Unregulated</v>
          </cell>
        </row>
        <row r="7242">
          <cell r="D7242" t="str">
            <v>Goldman Sachs Group, Inc.</v>
          </cell>
          <cell r="E7242" t="str">
            <v>Geothermal</v>
          </cell>
          <cell r="G7242" t="str">
            <v>NA</v>
          </cell>
          <cell r="H7242" t="str">
            <v>Merchant Unregulated</v>
          </cell>
        </row>
        <row r="7243">
          <cell r="D7243" t="str">
            <v>EDP - Energias de Portugal SA</v>
          </cell>
          <cell r="E7243" t="str">
            <v>Wind</v>
          </cell>
          <cell r="G7243">
            <v>94116</v>
          </cell>
          <cell r="H7243" t="str">
            <v>Merchant Unregulated</v>
          </cell>
        </row>
        <row r="7244">
          <cell r="D7244" t="str">
            <v>PARPÚBLICA - Participações Públicas (SGPS), S.A.</v>
          </cell>
          <cell r="E7244" t="str">
            <v>Wind</v>
          </cell>
          <cell r="G7244">
            <v>4646</v>
          </cell>
          <cell r="H7244" t="str">
            <v>Merchant Unregulated</v>
          </cell>
        </row>
        <row r="7245">
          <cell r="D7245" t="str">
            <v>HidroCantábrico Energia S.A.</v>
          </cell>
          <cell r="E7245" t="str">
            <v>Wind</v>
          </cell>
          <cell r="G7245">
            <v>766</v>
          </cell>
          <cell r="H7245" t="str">
            <v>Merchant Unregulated</v>
          </cell>
        </row>
        <row r="7246">
          <cell r="D7246" t="str">
            <v>China Three Gorges Corporation</v>
          </cell>
          <cell r="E7246" t="str">
            <v>Wind</v>
          </cell>
          <cell r="G7246">
            <v>26819</v>
          </cell>
          <cell r="H7246" t="str">
            <v>Merchant Unregulated</v>
          </cell>
        </row>
        <row r="7247">
          <cell r="D7247" t="str">
            <v>EDP Renováveis</v>
          </cell>
          <cell r="E7247" t="str">
            <v>Wind</v>
          </cell>
          <cell r="G7247">
            <v>36682</v>
          </cell>
          <cell r="H7247" t="str">
            <v>Merchant Unregulated</v>
          </cell>
        </row>
        <row r="7248">
          <cell r="D7248" t="str">
            <v>Strata Solar LLC</v>
          </cell>
          <cell r="E7248" t="str">
            <v>Solar</v>
          </cell>
          <cell r="G7248" t="str">
            <v>NA</v>
          </cell>
          <cell r="H7248" t="str">
            <v>Merchant Unregulated</v>
          </cell>
        </row>
        <row r="7249">
          <cell r="D7249" t="str">
            <v>PPL Corporation</v>
          </cell>
          <cell r="E7249" t="str">
            <v>Water</v>
          </cell>
          <cell r="G7249" t="str">
            <v>NA</v>
          </cell>
          <cell r="H7249" t="str">
            <v>Merchant Unregulated</v>
          </cell>
        </row>
        <row r="7250">
          <cell r="D7250" t="str">
            <v>Brookfield Renewable Energy Partners L.P.</v>
          </cell>
          <cell r="E7250" t="str">
            <v>Water</v>
          </cell>
          <cell r="G7250" t="str">
            <v>NA</v>
          </cell>
          <cell r="H7250" t="str">
            <v>Merchant Unregulated</v>
          </cell>
        </row>
        <row r="7251">
          <cell r="D7251" t="str">
            <v>Brookfield Asset Management Inc.</v>
          </cell>
          <cell r="E7251" t="str">
            <v>Water</v>
          </cell>
          <cell r="G7251" t="str">
            <v>NA</v>
          </cell>
          <cell r="H7251" t="str">
            <v>Merchant Unregulated</v>
          </cell>
        </row>
        <row r="7252">
          <cell r="D7252" t="str">
            <v>Iberdrola, S.A.</v>
          </cell>
          <cell r="E7252" t="str">
            <v>Water</v>
          </cell>
          <cell r="G7252">
            <v>0</v>
          </cell>
          <cell r="H7252" t="str">
            <v>Regulated</v>
          </cell>
        </row>
        <row r="7253">
          <cell r="D7253" t="str">
            <v>Stanley Black &amp; Decker, Inc.</v>
          </cell>
          <cell r="E7253" t="str">
            <v>Water</v>
          </cell>
          <cell r="G7253" t="str">
            <v>NA</v>
          </cell>
          <cell r="H7253" t="str">
            <v>Merchant Unregulated</v>
          </cell>
        </row>
        <row r="7254">
          <cell r="D7254" t="str">
            <v>South Carolina Public Service Authority</v>
          </cell>
          <cell r="E7254" t="str">
            <v>Gas</v>
          </cell>
          <cell r="G7254">
            <v>1342479</v>
          </cell>
          <cell r="H7254" t="str">
            <v>Regulated</v>
          </cell>
        </row>
        <row r="7255">
          <cell r="D7255" t="str">
            <v>Ritter Dairy LLC</v>
          </cell>
          <cell r="E7255" t="str">
            <v>Biomass</v>
          </cell>
          <cell r="G7255" t="str">
            <v>NA</v>
          </cell>
          <cell r="H7255" t="str">
            <v>Merchant Unregulated</v>
          </cell>
        </row>
        <row r="7256">
          <cell r="D7256" t="str">
            <v>Farm Power Northwest LLC</v>
          </cell>
          <cell r="E7256" t="str">
            <v>Biomass</v>
          </cell>
          <cell r="G7256" t="str">
            <v>NA</v>
          </cell>
          <cell r="H7256" t="str">
            <v>Merchant Unregulated</v>
          </cell>
        </row>
        <row r="7257">
          <cell r="D7257" t="str">
            <v>Treetop Midstream Services LLC</v>
          </cell>
          <cell r="E7257" t="str">
            <v>Gas</v>
          </cell>
          <cell r="G7257" t="str">
            <v>NA</v>
          </cell>
          <cell r="H7257" t="str">
            <v>Merchant Unregulated</v>
          </cell>
        </row>
        <row r="7258">
          <cell r="D7258" t="str">
            <v>Ralls Corporation, Inc.</v>
          </cell>
          <cell r="E7258" t="str">
            <v>Wind</v>
          </cell>
          <cell r="G7258" t="str">
            <v>NA</v>
          </cell>
          <cell r="H7258" t="str">
            <v>Merchant Unregulated</v>
          </cell>
        </row>
        <row r="7259">
          <cell r="D7259" t="str">
            <v>Great Plains Energy Inc.</v>
          </cell>
          <cell r="E7259" t="str">
            <v>Gas</v>
          </cell>
          <cell r="G7259">
            <v>-26</v>
          </cell>
          <cell r="H7259" t="str">
            <v>Regulated</v>
          </cell>
        </row>
        <row r="7260">
          <cell r="D7260" t="str">
            <v>Placer County Water Agency</v>
          </cell>
          <cell r="E7260" t="str">
            <v>Water</v>
          </cell>
          <cell r="G7260" t="str">
            <v>NA</v>
          </cell>
          <cell r="H7260" t="str">
            <v>Merchant Unregulated</v>
          </cell>
        </row>
        <row r="7261">
          <cell r="D7261" t="str">
            <v>Ramada Inn</v>
          </cell>
          <cell r="E7261" t="str">
            <v>Wind</v>
          </cell>
          <cell r="G7261" t="str">
            <v>NA</v>
          </cell>
          <cell r="H7261" t="str">
            <v>Merchant Unregulated</v>
          </cell>
        </row>
        <row r="7262">
          <cell r="D7262" t="str">
            <v>CarbonFree Technology Inc.</v>
          </cell>
          <cell r="E7262" t="str">
            <v>Solar</v>
          </cell>
          <cell r="G7262" t="str">
            <v>NA</v>
          </cell>
          <cell r="H7262" t="str">
            <v>Merchant Unregulated</v>
          </cell>
        </row>
        <row r="7263">
          <cell r="D7263" t="str">
            <v>San Diego County Water Authority</v>
          </cell>
          <cell r="E7263" t="str">
            <v>Water</v>
          </cell>
          <cell r="G7263" t="str">
            <v>NA</v>
          </cell>
          <cell r="H7263" t="str">
            <v>Merchant Unregulated</v>
          </cell>
        </row>
        <row r="7264">
          <cell r="D7264" t="str">
            <v>SunEdison, Inc.</v>
          </cell>
          <cell r="E7264" t="str">
            <v>Solar</v>
          </cell>
          <cell r="G7264" t="str">
            <v>NA</v>
          </cell>
          <cell r="H7264" t="str">
            <v>Merchant Unregulated</v>
          </cell>
        </row>
        <row r="7265">
          <cell r="D7265" t="str">
            <v>Randolph Eastern School Corporation</v>
          </cell>
          <cell r="E7265" t="str">
            <v>Wind</v>
          </cell>
          <cell r="G7265" t="str">
            <v>NA</v>
          </cell>
          <cell r="H7265" t="str">
            <v>Merchant Unregulated</v>
          </cell>
        </row>
        <row r="7266">
          <cell r="D7266" t="str">
            <v>Golden Spread Electric Cooperative, Inc.</v>
          </cell>
          <cell r="E7266" t="str">
            <v>Oil</v>
          </cell>
          <cell r="G7266" t="str">
            <v>NA</v>
          </cell>
          <cell r="H7266" t="str">
            <v>Merchant Unregulated</v>
          </cell>
        </row>
        <row r="7267">
          <cell r="D7267" t="str">
            <v>Rantoul Village of</v>
          </cell>
          <cell r="E7267" t="str">
            <v>Oil</v>
          </cell>
          <cell r="G7267" t="str">
            <v>NA</v>
          </cell>
          <cell r="H7267" t="str">
            <v>Regulated</v>
          </cell>
        </row>
        <row r="7268">
          <cell r="D7268" t="str">
            <v>Hudson Clean Energy Partners LP</v>
          </cell>
          <cell r="E7268" t="str">
            <v>Water</v>
          </cell>
          <cell r="G7268" t="str">
            <v>NA</v>
          </cell>
          <cell r="H7268" t="str">
            <v>Merchant Unregulated</v>
          </cell>
        </row>
        <row r="7269">
          <cell r="D7269" t="str">
            <v>Kaukauna City of</v>
          </cell>
          <cell r="E7269" t="str">
            <v>Water</v>
          </cell>
          <cell r="G7269" t="str">
            <v>NA</v>
          </cell>
          <cell r="H7269" t="str">
            <v>Regulated</v>
          </cell>
        </row>
        <row r="7270">
          <cell r="D7270" t="str">
            <v>ALLETE, Inc.</v>
          </cell>
          <cell r="E7270" t="str">
            <v>Biomass</v>
          </cell>
          <cell r="G7270">
            <v>104069</v>
          </cell>
          <cell r="H7270" t="str">
            <v>Regulated</v>
          </cell>
        </row>
        <row r="7271">
          <cell r="D7271" t="str">
            <v>ALLETE, Inc.</v>
          </cell>
          <cell r="E7271" t="str">
            <v>Water</v>
          </cell>
          <cell r="G7271">
            <v>4779</v>
          </cell>
          <cell r="H7271" t="str">
            <v>Regulated</v>
          </cell>
        </row>
        <row r="7272">
          <cell r="D7272" t="str">
            <v>North American Natural Resources</v>
          </cell>
          <cell r="E7272" t="str">
            <v>Biomass</v>
          </cell>
          <cell r="G7272" t="str">
            <v>NA</v>
          </cell>
          <cell r="H7272" t="str">
            <v>Merchant Unregulated</v>
          </cell>
        </row>
        <row r="7273">
          <cell r="D7273" t="str">
            <v>Avista Corporation</v>
          </cell>
          <cell r="E7273" t="str">
            <v>Gas</v>
          </cell>
          <cell r="G7273">
            <v>6943</v>
          </cell>
          <cell r="H7273" t="str">
            <v>Regulated</v>
          </cell>
        </row>
        <row r="7274">
          <cell r="D7274" t="str">
            <v>Arkansas River Power Authority</v>
          </cell>
          <cell r="E7274" t="str">
            <v>Gas</v>
          </cell>
          <cell r="G7274" t="str">
            <v>NA</v>
          </cell>
          <cell r="H7274" t="str">
            <v>Regulated</v>
          </cell>
        </row>
        <row r="7275">
          <cell r="D7275" t="str">
            <v>Raton Public Service Company</v>
          </cell>
          <cell r="E7275" t="str">
            <v>Gas</v>
          </cell>
          <cell r="G7275" t="str">
            <v>NA</v>
          </cell>
          <cell r="H7275" t="str">
            <v>Regulated</v>
          </cell>
        </row>
        <row r="7276">
          <cell r="D7276" t="str">
            <v>TransCanada Corporation</v>
          </cell>
          <cell r="E7276" t="str">
            <v>Gas</v>
          </cell>
          <cell r="G7276">
            <v>2880167</v>
          </cell>
          <cell r="H7276" t="str">
            <v>Merchant Unregulated</v>
          </cell>
        </row>
        <row r="7277">
          <cell r="D7277" t="str">
            <v>TransCanada Corporation</v>
          </cell>
          <cell r="E7277" t="str">
            <v>Gas</v>
          </cell>
          <cell r="G7277">
            <v>1440459</v>
          </cell>
          <cell r="H7277" t="str">
            <v>Merchant Unregulated</v>
          </cell>
        </row>
        <row r="7278">
          <cell r="D7278" t="str">
            <v>TransCanada Corporation</v>
          </cell>
          <cell r="E7278" t="str">
            <v>Gas</v>
          </cell>
          <cell r="G7278">
            <v>65340</v>
          </cell>
          <cell r="H7278" t="str">
            <v>Merchant Unregulated</v>
          </cell>
        </row>
        <row r="7279">
          <cell r="D7279" t="str">
            <v>Platte River Power Authority</v>
          </cell>
          <cell r="E7279" t="str">
            <v>Coal</v>
          </cell>
          <cell r="G7279">
            <v>2116992</v>
          </cell>
          <cell r="H7279" t="str">
            <v>Merchant Unregulated</v>
          </cell>
        </row>
        <row r="7280">
          <cell r="D7280" t="str">
            <v>Platte River Power Authority</v>
          </cell>
          <cell r="E7280" t="str">
            <v>Gas</v>
          </cell>
          <cell r="G7280">
            <v>31279</v>
          </cell>
          <cell r="H7280" t="str">
            <v>Merchant Unregulated</v>
          </cell>
        </row>
        <row r="7281">
          <cell r="D7281" t="str">
            <v>Colorado Springs Utilities</v>
          </cell>
          <cell r="E7281" t="str">
            <v>Coal</v>
          </cell>
          <cell r="G7281">
            <v>1487411</v>
          </cell>
          <cell r="H7281" t="str">
            <v>Regulated</v>
          </cell>
        </row>
        <row r="7282">
          <cell r="D7282" t="str">
            <v>Colorado Springs Utilities</v>
          </cell>
          <cell r="E7282" t="str">
            <v>Gas</v>
          </cell>
          <cell r="G7282">
            <v>1264</v>
          </cell>
          <cell r="H7282" t="str">
            <v>Regulated</v>
          </cell>
        </row>
        <row r="7283">
          <cell r="D7283" t="str">
            <v>Garland City of</v>
          </cell>
          <cell r="E7283" t="str">
            <v>Gas</v>
          </cell>
          <cell r="G7283">
            <v>96161</v>
          </cell>
          <cell r="H7283" t="str">
            <v>Regulated</v>
          </cell>
        </row>
        <row r="7284">
          <cell r="D7284" t="str">
            <v>Garland City of</v>
          </cell>
          <cell r="E7284" t="str">
            <v>Gas</v>
          </cell>
          <cell r="G7284">
            <v>5698</v>
          </cell>
          <cell r="H7284" t="str">
            <v>Regulated</v>
          </cell>
        </row>
        <row r="7285">
          <cell r="D7285" t="str">
            <v>Brookfield Renewable Energy Partners L.P.</v>
          </cell>
          <cell r="E7285" t="str">
            <v>Water</v>
          </cell>
          <cell r="G7285" t="str">
            <v>NA</v>
          </cell>
          <cell r="H7285" t="str">
            <v>Merchant Unregulated</v>
          </cell>
        </row>
        <row r="7286">
          <cell r="D7286" t="str">
            <v>Brookfield Asset Management Inc.</v>
          </cell>
          <cell r="E7286" t="str">
            <v>Water</v>
          </cell>
          <cell r="G7286" t="str">
            <v>NA</v>
          </cell>
          <cell r="H7286" t="str">
            <v>Merchant Unregulated</v>
          </cell>
        </row>
        <row r="7287">
          <cell r="D7287" t="str">
            <v>Rayne City of</v>
          </cell>
          <cell r="E7287" t="str">
            <v>Oil</v>
          </cell>
          <cell r="G7287" t="str">
            <v>NA</v>
          </cell>
          <cell r="H7287" t="str">
            <v>Regulated</v>
          </cell>
        </row>
        <row r="7288">
          <cell r="D7288" t="str">
            <v>WGL Holdings, Inc.</v>
          </cell>
          <cell r="E7288" t="str">
            <v>Solar</v>
          </cell>
          <cell r="G7288" t="str">
            <v>NA</v>
          </cell>
          <cell r="H7288" t="str">
            <v>Merchant Unregulated</v>
          </cell>
        </row>
        <row r="7289">
          <cell r="D7289" t="str">
            <v>Sharp Corporation</v>
          </cell>
          <cell r="E7289" t="str">
            <v>Solar</v>
          </cell>
          <cell r="G7289" t="str">
            <v>NA</v>
          </cell>
          <cell r="H7289" t="str">
            <v>Merchant Unregulated</v>
          </cell>
        </row>
        <row r="7290">
          <cell r="D7290" t="str">
            <v>KKR Holdings L.P.</v>
          </cell>
          <cell r="E7290" t="str">
            <v>Solar</v>
          </cell>
          <cell r="G7290" t="str">
            <v>NA</v>
          </cell>
          <cell r="H7290" t="str">
            <v>Merchant Unregulated</v>
          </cell>
        </row>
        <row r="7291">
          <cell r="D7291" t="str">
            <v>Sharp Corporation</v>
          </cell>
          <cell r="E7291" t="str">
            <v>Solar</v>
          </cell>
          <cell r="G7291" t="str">
            <v>NA</v>
          </cell>
          <cell r="H7291" t="str">
            <v>Merchant Unregulated</v>
          </cell>
        </row>
        <row r="7292">
          <cell r="D7292" t="str">
            <v>KKR Holdings L.P.</v>
          </cell>
          <cell r="E7292" t="str">
            <v>Solar</v>
          </cell>
          <cell r="G7292" t="str">
            <v>NA</v>
          </cell>
          <cell r="H7292" t="str">
            <v>Merchant Unregulated</v>
          </cell>
        </row>
        <row r="7293">
          <cell r="D7293" t="str">
            <v>Sharp Corporation</v>
          </cell>
          <cell r="E7293" t="str">
            <v>Solar</v>
          </cell>
          <cell r="G7293" t="str">
            <v>NA</v>
          </cell>
          <cell r="H7293" t="str">
            <v>Merchant Unregulated</v>
          </cell>
        </row>
        <row r="7294">
          <cell r="D7294" t="str">
            <v>KKR Holdings L.P.</v>
          </cell>
          <cell r="E7294" t="str">
            <v>Solar</v>
          </cell>
          <cell r="G7294" t="str">
            <v>NA</v>
          </cell>
          <cell r="H7294" t="str">
            <v>Merchant Unregulated</v>
          </cell>
        </row>
        <row r="7295">
          <cell r="D7295" t="str">
            <v>Sharp Corporation</v>
          </cell>
          <cell r="E7295" t="str">
            <v>Solar</v>
          </cell>
          <cell r="G7295" t="str">
            <v>NA</v>
          </cell>
          <cell r="H7295" t="str">
            <v>Merchant Unregulated</v>
          </cell>
        </row>
        <row r="7296">
          <cell r="D7296" t="str">
            <v>KKR Holdings L.P.</v>
          </cell>
          <cell r="E7296" t="str">
            <v>Solar</v>
          </cell>
          <cell r="G7296" t="str">
            <v>NA</v>
          </cell>
          <cell r="H7296" t="str">
            <v>Merchant Unregulated</v>
          </cell>
        </row>
        <row r="7297">
          <cell r="D7297" t="str">
            <v>Sharp Corporation</v>
          </cell>
          <cell r="E7297" t="str">
            <v>Solar</v>
          </cell>
          <cell r="G7297" t="str">
            <v>NA</v>
          </cell>
          <cell r="H7297" t="str">
            <v>Merchant Unregulated</v>
          </cell>
        </row>
        <row r="7298">
          <cell r="D7298" t="str">
            <v>KKR Holdings L.P.</v>
          </cell>
          <cell r="E7298" t="str">
            <v>Solar</v>
          </cell>
          <cell r="G7298" t="str">
            <v>NA</v>
          </cell>
          <cell r="H7298" t="str">
            <v>Merchant Unregulated</v>
          </cell>
        </row>
        <row r="7299">
          <cell r="D7299" t="str">
            <v>Sharp Corporation</v>
          </cell>
          <cell r="E7299" t="str">
            <v>Solar</v>
          </cell>
          <cell r="G7299" t="str">
            <v>NA</v>
          </cell>
          <cell r="H7299" t="str">
            <v>Merchant Unregulated</v>
          </cell>
        </row>
        <row r="7300">
          <cell r="D7300" t="str">
            <v>KKR Holdings L.P.</v>
          </cell>
          <cell r="E7300" t="str">
            <v>Solar</v>
          </cell>
          <cell r="G7300" t="str">
            <v>NA</v>
          </cell>
          <cell r="H7300" t="str">
            <v>Merchant Unregulated</v>
          </cell>
        </row>
        <row r="7301">
          <cell r="D7301" t="str">
            <v>Sharp Corporation</v>
          </cell>
          <cell r="E7301" t="str">
            <v>Solar</v>
          </cell>
          <cell r="G7301" t="str">
            <v>NA</v>
          </cell>
          <cell r="H7301" t="str">
            <v>Merchant Unregulated</v>
          </cell>
        </row>
        <row r="7302">
          <cell r="D7302" t="str">
            <v>KKR Holdings L.P.</v>
          </cell>
          <cell r="E7302" t="str">
            <v>Solar</v>
          </cell>
          <cell r="G7302" t="str">
            <v>NA</v>
          </cell>
          <cell r="H7302" t="str">
            <v>Merchant Unregulated</v>
          </cell>
        </row>
        <row r="7303">
          <cell r="D7303" t="str">
            <v>Sharp Corporation</v>
          </cell>
          <cell r="E7303" t="str">
            <v>Solar</v>
          </cell>
          <cell r="G7303" t="str">
            <v>NA</v>
          </cell>
          <cell r="H7303" t="str">
            <v>Merchant Unregulated</v>
          </cell>
        </row>
        <row r="7304">
          <cell r="D7304" t="str">
            <v>KKR Holdings L.P.</v>
          </cell>
          <cell r="E7304" t="str">
            <v>Solar</v>
          </cell>
          <cell r="G7304" t="str">
            <v>NA</v>
          </cell>
          <cell r="H7304" t="str">
            <v>Merchant Unregulated</v>
          </cell>
        </row>
        <row r="7305">
          <cell r="D7305" t="str">
            <v>Sharp Corporation</v>
          </cell>
          <cell r="E7305" t="str">
            <v>Solar</v>
          </cell>
          <cell r="G7305" t="str">
            <v>NA</v>
          </cell>
          <cell r="H7305" t="str">
            <v>Merchant Unregulated</v>
          </cell>
        </row>
        <row r="7306">
          <cell r="D7306" t="str">
            <v>KKR Holdings L.P.</v>
          </cell>
          <cell r="E7306" t="str">
            <v>Solar</v>
          </cell>
          <cell r="G7306" t="str">
            <v>NA</v>
          </cell>
          <cell r="H7306" t="str">
            <v>Merchant Unregulated</v>
          </cell>
        </row>
        <row r="7307">
          <cell r="D7307" t="str">
            <v>Sharp Corporation</v>
          </cell>
          <cell r="E7307" t="str">
            <v>Solar</v>
          </cell>
          <cell r="G7307" t="str">
            <v>NA</v>
          </cell>
          <cell r="H7307" t="str">
            <v>Merchant Unregulated</v>
          </cell>
        </row>
        <row r="7308">
          <cell r="D7308" t="str">
            <v>KKR Holdings L.P.</v>
          </cell>
          <cell r="E7308" t="str">
            <v>Solar</v>
          </cell>
          <cell r="G7308" t="str">
            <v>NA</v>
          </cell>
          <cell r="H7308" t="str">
            <v>Merchant Unregulated</v>
          </cell>
        </row>
        <row r="7309">
          <cell r="D7309" t="str">
            <v>NRG Energy, Inc.</v>
          </cell>
          <cell r="E7309" t="str">
            <v>Solar</v>
          </cell>
          <cell r="G7309" t="str">
            <v>NA</v>
          </cell>
          <cell r="H7309" t="str">
            <v>Merchant Unregulated</v>
          </cell>
        </row>
        <row r="7310">
          <cell r="D7310" t="str">
            <v>Sharp Corporation</v>
          </cell>
          <cell r="E7310" t="str">
            <v>Solar</v>
          </cell>
          <cell r="G7310" t="str">
            <v>NA</v>
          </cell>
          <cell r="H7310" t="str">
            <v>Merchant Unregulated</v>
          </cell>
        </row>
        <row r="7311">
          <cell r="D7311" t="str">
            <v>KKR Holdings L.P.</v>
          </cell>
          <cell r="E7311" t="str">
            <v>Solar</v>
          </cell>
          <cell r="G7311" t="str">
            <v>NA</v>
          </cell>
          <cell r="H7311" t="str">
            <v>Merchant Unregulated</v>
          </cell>
        </row>
        <row r="7312">
          <cell r="D7312" t="str">
            <v>Sharp Corporation</v>
          </cell>
          <cell r="E7312" t="str">
            <v>Solar</v>
          </cell>
          <cell r="G7312" t="str">
            <v>NA</v>
          </cell>
          <cell r="H7312" t="str">
            <v>Merchant Unregulated</v>
          </cell>
        </row>
        <row r="7313">
          <cell r="D7313" t="str">
            <v>KKR Holdings L.P.</v>
          </cell>
          <cell r="E7313" t="str">
            <v>Solar</v>
          </cell>
          <cell r="G7313" t="str">
            <v>NA</v>
          </cell>
          <cell r="H7313" t="str">
            <v>Merchant Unregulated</v>
          </cell>
        </row>
        <row r="7314">
          <cell r="D7314" t="str">
            <v>Sharp Corporation</v>
          </cell>
          <cell r="E7314" t="str">
            <v>Solar</v>
          </cell>
          <cell r="G7314" t="str">
            <v>NA</v>
          </cell>
          <cell r="H7314" t="str">
            <v>Merchant Unregulated</v>
          </cell>
        </row>
        <row r="7315">
          <cell r="D7315" t="str">
            <v>KKR Holdings L.P.</v>
          </cell>
          <cell r="E7315" t="str">
            <v>Solar</v>
          </cell>
          <cell r="G7315" t="str">
            <v>NA</v>
          </cell>
          <cell r="H7315" t="str">
            <v>Merchant Unregulated</v>
          </cell>
        </row>
        <row r="7316">
          <cell r="D7316" t="str">
            <v>Sharp Corporation</v>
          </cell>
          <cell r="E7316" t="str">
            <v>Solar</v>
          </cell>
          <cell r="G7316" t="str">
            <v>NA</v>
          </cell>
          <cell r="H7316" t="str">
            <v>Merchant Unregulated</v>
          </cell>
        </row>
        <row r="7317">
          <cell r="D7317" t="str">
            <v>KKR Holdings L.P.</v>
          </cell>
          <cell r="E7317" t="str">
            <v>Solar</v>
          </cell>
          <cell r="G7317" t="str">
            <v>NA</v>
          </cell>
          <cell r="H7317" t="str">
            <v>Merchant Unregulated</v>
          </cell>
        </row>
        <row r="7318">
          <cell r="D7318" t="str">
            <v>Sharp Corporation</v>
          </cell>
          <cell r="E7318" t="str">
            <v>Solar</v>
          </cell>
          <cell r="G7318" t="str">
            <v>NA</v>
          </cell>
          <cell r="H7318" t="str">
            <v>Merchant Unregulated</v>
          </cell>
        </row>
        <row r="7319">
          <cell r="D7319" t="str">
            <v>KKR Holdings L.P.</v>
          </cell>
          <cell r="E7319" t="str">
            <v>Solar</v>
          </cell>
          <cell r="G7319" t="str">
            <v>NA</v>
          </cell>
          <cell r="H7319" t="str">
            <v>Merchant Unregulated</v>
          </cell>
        </row>
        <row r="7320">
          <cell r="D7320" t="str">
            <v>Sharp Corporation</v>
          </cell>
          <cell r="E7320" t="str">
            <v>Solar</v>
          </cell>
          <cell r="G7320" t="str">
            <v>NA</v>
          </cell>
          <cell r="H7320" t="str">
            <v>Merchant Unregulated</v>
          </cell>
        </row>
        <row r="7321">
          <cell r="D7321" t="str">
            <v>KKR Holdings L.P.</v>
          </cell>
          <cell r="E7321" t="str">
            <v>Solar</v>
          </cell>
          <cell r="G7321" t="str">
            <v>NA</v>
          </cell>
          <cell r="H7321" t="str">
            <v>Merchant Unregulated</v>
          </cell>
        </row>
        <row r="7322">
          <cell r="D7322" t="str">
            <v>GPU Solar</v>
          </cell>
          <cell r="E7322" t="str">
            <v>Solar</v>
          </cell>
          <cell r="G7322" t="str">
            <v>NA</v>
          </cell>
          <cell r="H7322" t="str">
            <v>Merchant Unregulated</v>
          </cell>
        </row>
        <row r="7323">
          <cell r="D7323" t="str">
            <v>Wagner Wind Energy</v>
          </cell>
          <cell r="E7323" t="str">
            <v>Wind</v>
          </cell>
          <cell r="G7323">
            <v>54962</v>
          </cell>
          <cell r="H7323" t="str">
            <v>Merchant Unregulated</v>
          </cell>
        </row>
        <row r="7324">
          <cell r="D7324" t="str">
            <v>Independence Wind LLC</v>
          </cell>
          <cell r="E7324" t="str">
            <v>Wind</v>
          </cell>
          <cell r="G7324">
            <v>54962</v>
          </cell>
          <cell r="H7324" t="str">
            <v>Merchant Unregulated</v>
          </cell>
        </row>
        <row r="7325">
          <cell r="D7325" t="str">
            <v>Korean East-West Power Co., Ltd.</v>
          </cell>
          <cell r="E7325" t="str">
            <v>Gas</v>
          </cell>
          <cell r="G7325" t="str">
            <v>NA</v>
          </cell>
          <cell r="H7325" t="str">
            <v>Merchant Unregulated</v>
          </cell>
        </row>
        <row r="7326">
          <cell r="D7326" t="str">
            <v>Industry Funds Management Ltd.</v>
          </cell>
          <cell r="E7326" t="str">
            <v>Water</v>
          </cell>
          <cell r="G7326" t="str">
            <v>NA</v>
          </cell>
          <cell r="H7326" t="str">
            <v>Merchant Unregulated</v>
          </cell>
        </row>
        <row r="7327">
          <cell r="D7327" t="str">
            <v>Red Bud City of</v>
          </cell>
          <cell r="E7327" t="str">
            <v>Oil</v>
          </cell>
          <cell r="G7327" t="str">
            <v>NA</v>
          </cell>
          <cell r="H7327" t="str">
            <v>Regulated</v>
          </cell>
        </row>
        <row r="7328">
          <cell r="D7328" t="str">
            <v>Alliant Energy Corporation</v>
          </cell>
          <cell r="E7328" t="str">
            <v>Gas</v>
          </cell>
          <cell r="G7328">
            <v>-240</v>
          </cell>
          <cell r="H7328" t="str">
            <v>Regulated</v>
          </cell>
        </row>
        <row r="7329">
          <cell r="D7329" t="str">
            <v>Red Cloud City of</v>
          </cell>
          <cell r="E7329" t="str">
            <v>Oil</v>
          </cell>
          <cell r="G7329" t="str">
            <v>NA</v>
          </cell>
          <cell r="H7329" t="str">
            <v>Regulated</v>
          </cell>
        </row>
        <row r="7330">
          <cell r="D7330" t="str">
            <v>Parowan City Corporation</v>
          </cell>
          <cell r="E7330" t="str">
            <v>Water</v>
          </cell>
          <cell r="G7330" t="str">
            <v>NA</v>
          </cell>
          <cell r="H7330" t="str">
            <v>Regulated</v>
          </cell>
        </row>
        <row r="7331">
          <cell r="D7331" t="str">
            <v>PurEnergy L.L.C.</v>
          </cell>
          <cell r="E7331" t="str">
            <v>Coal</v>
          </cell>
          <cell r="G7331" t="str">
            <v>NA</v>
          </cell>
          <cell r="H7331" t="str">
            <v>Merchant Unregulated</v>
          </cell>
        </row>
        <row r="7332">
          <cell r="D7332" t="str">
            <v>Acciona, S.A.</v>
          </cell>
          <cell r="E7332" t="str">
            <v>Wind</v>
          </cell>
          <cell r="G7332">
            <v>430529</v>
          </cell>
          <cell r="H7332" t="str">
            <v>Merchant Unregulated</v>
          </cell>
        </row>
        <row r="7333">
          <cell r="D7333" t="str">
            <v>Bloom Energy Corporation</v>
          </cell>
          <cell r="E7333" t="str">
            <v>Biomass</v>
          </cell>
          <cell r="G7333" t="str">
            <v>NA</v>
          </cell>
          <cell r="H7333" t="str">
            <v>Merchant Unregulated</v>
          </cell>
        </row>
        <row r="7334">
          <cell r="D7334" t="str">
            <v>NextEra Energy, Inc.</v>
          </cell>
          <cell r="E7334" t="str">
            <v>Wind</v>
          </cell>
          <cell r="G7334">
            <v>205728</v>
          </cell>
          <cell r="H7334" t="str">
            <v>Merchant Unregulated</v>
          </cell>
        </row>
        <row r="7335">
          <cell r="D7335" t="str">
            <v>Metropolitan Water District of Southern California</v>
          </cell>
          <cell r="E7335" t="str">
            <v>Water</v>
          </cell>
          <cell r="G7335" t="str">
            <v>NA</v>
          </cell>
          <cell r="H7335" t="str">
            <v>Merchant Unregulated</v>
          </cell>
        </row>
        <row r="7336">
          <cell r="D7336" t="str">
            <v>Energy Capital Partners LLC</v>
          </cell>
          <cell r="E7336" t="str">
            <v>Gas</v>
          </cell>
          <cell r="G7336">
            <v>3563758</v>
          </cell>
          <cell r="H7336" t="str">
            <v>Merchant Unregulated</v>
          </cell>
        </row>
        <row r="7337">
          <cell r="D7337" t="str">
            <v>ADA-ES Inc.</v>
          </cell>
          <cell r="E7337" t="str">
            <v>Coal</v>
          </cell>
          <cell r="G7337" t="str">
            <v>NA</v>
          </cell>
          <cell r="H7337" t="str">
            <v>Merchant Unregulated</v>
          </cell>
        </row>
        <row r="7338">
          <cell r="D7338" t="str">
            <v>Xcel Energy Inc.</v>
          </cell>
          <cell r="E7338" t="str">
            <v>Biomass</v>
          </cell>
          <cell r="G7338">
            <v>103887</v>
          </cell>
          <cell r="H7338" t="str">
            <v>Regulated</v>
          </cell>
        </row>
        <row r="7339">
          <cell r="D7339" t="str">
            <v>Oklahoma Municipal Power Authority</v>
          </cell>
          <cell r="E7339" t="str">
            <v>Gas</v>
          </cell>
          <cell r="G7339">
            <v>869378</v>
          </cell>
          <cell r="H7339" t="str">
            <v>Regulated</v>
          </cell>
        </row>
        <row r="7340">
          <cell r="D7340" t="str">
            <v>Grand River Dam Authority</v>
          </cell>
          <cell r="E7340" t="str">
            <v>Gas</v>
          </cell>
          <cell r="G7340">
            <v>2407508</v>
          </cell>
          <cell r="H7340" t="str">
            <v>Regulated</v>
          </cell>
        </row>
        <row r="7341">
          <cell r="D7341" t="str">
            <v>OGE Energy Corp.</v>
          </cell>
          <cell r="E7341" t="str">
            <v>Gas</v>
          </cell>
          <cell r="G7341">
            <v>3410634</v>
          </cell>
          <cell r="H7341" t="str">
            <v>Regulated</v>
          </cell>
        </row>
        <row r="7342">
          <cell r="D7342" t="str">
            <v>Redding City of</v>
          </cell>
          <cell r="E7342" t="str">
            <v>Gas</v>
          </cell>
          <cell r="G7342" t="str">
            <v>NA</v>
          </cell>
          <cell r="H7342" t="str">
            <v>Regulated</v>
          </cell>
        </row>
        <row r="7343">
          <cell r="D7343" t="str">
            <v>Redding City of</v>
          </cell>
          <cell r="E7343" t="str">
            <v>Gas</v>
          </cell>
          <cell r="G7343" t="str">
            <v>NA</v>
          </cell>
          <cell r="H7343" t="str">
            <v>Regulated</v>
          </cell>
        </row>
        <row r="7344">
          <cell r="D7344" t="str">
            <v>NorthWestern Corporation</v>
          </cell>
          <cell r="E7344" t="str">
            <v>Gas</v>
          </cell>
          <cell r="G7344">
            <v>-232</v>
          </cell>
          <cell r="H7344" t="str">
            <v>Regulated</v>
          </cell>
        </row>
        <row r="7345">
          <cell r="D7345" t="str">
            <v>Pinnacle West Capital Corporation</v>
          </cell>
          <cell r="E7345" t="str">
            <v>Gas</v>
          </cell>
          <cell r="G7345">
            <v>4673740</v>
          </cell>
          <cell r="H7345" t="str">
            <v>Regulated</v>
          </cell>
        </row>
        <row r="7346">
          <cell r="D7346" t="str">
            <v>Redlands Water &amp; Power Co</v>
          </cell>
          <cell r="E7346" t="str">
            <v>Water</v>
          </cell>
          <cell r="G7346" t="str">
            <v>NA</v>
          </cell>
          <cell r="H7346" t="str">
            <v>Merchant Unregulated</v>
          </cell>
        </row>
        <row r="7347">
          <cell r="D7347" t="str">
            <v>AES Corporation</v>
          </cell>
          <cell r="E7347" t="str">
            <v>Gas</v>
          </cell>
          <cell r="G7347">
            <v>547638</v>
          </cell>
          <cell r="H7347" t="str">
            <v>Merchant Unregulated</v>
          </cell>
        </row>
        <row r="7348">
          <cell r="D7348" t="str">
            <v>Redwood Falls Public Utility Commission</v>
          </cell>
          <cell r="E7348" t="str">
            <v>Oil</v>
          </cell>
          <cell r="G7348" t="str">
            <v>NA</v>
          </cell>
          <cell r="H7348" t="str">
            <v>Regulated</v>
          </cell>
        </row>
        <row r="7349">
          <cell r="D7349" t="str">
            <v>Southern Minnesota Municipal Power Agency</v>
          </cell>
          <cell r="E7349" t="str">
            <v>Wind</v>
          </cell>
          <cell r="G7349" t="str">
            <v>NA</v>
          </cell>
          <cell r="H7349" t="str">
            <v>Regulated</v>
          </cell>
        </row>
        <row r="7350">
          <cell r="D7350" t="str">
            <v>Ashland City of OR</v>
          </cell>
          <cell r="E7350" t="str">
            <v>Water</v>
          </cell>
          <cell r="G7350" t="str">
            <v>NA</v>
          </cell>
          <cell r="H7350" t="str">
            <v>Regulated</v>
          </cell>
        </row>
        <row r="7351">
          <cell r="D7351" t="str">
            <v>Thiele Kaolin Co</v>
          </cell>
          <cell r="E7351" t="str">
            <v>Oil</v>
          </cell>
          <cell r="G7351" t="str">
            <v>NA</v>
          </cell>
          <cell r="H7351" t="str">
            <v>Merchant Unregulated</v>
          </cell>
        </row>
        <row r="7352">
          <cell r="D7352" t="str">
            <v>Riverstone Holdings LLC</v>
          </cell>
          <cell r="E7352" t="str">
            <v>Coal</v>
          </cell>
          <cell r="G7352">
            <v>0</v>
          </cell>
          <cell r="H7352" t="str">
            <v>Merchant Unregulated</v>
          </cell>
        </row>
        <row r="7353">
          <cell r="D7353" t="str">
            <v>ReEnergy Holdings LLC</v>
          </cell>
          <cell r="E7353" t="str">
            <v>Coal</v>
          </cell>
          <cell r="G7353">
            <v>0</v>
          </cell>
          <cell r="H7353" t="str">
            <v>Merchant Unregulated</v>
          </cell>
        </row>
        <row r="7354">
          <cell r="D7354" t="str">
            <v>Golden Spread Electric Cooperative, Inc.</v>
          </cell>
          <cell r="E7354" t="str">
            <v>Oil</v>
          </cell>
          <cell r="G7354" t="str">
            <v>NA</v>
          </cell>
          <cell r="H7354" t="str">
            <v>Merchant Unregulated</v>
          </cell>
        </row>
        <row r="7355">
          <cell r="D7355" t="str">
            <v>PNM Resources, Inc.</v>
          </cell>
          <cell r="E7355" t="str">
            <v>Gas</v>
          </cell>
          <cell r="G7355">
            <v>65825</v>
          </cell>
          <cell r="H7355" t="str">
            <v>Regulated</v>
          </cell>
        </row>
        <row r="7356">
          <cell r="D7356" t="str">
            <v>New Jersey Resources Corporation</v>
          </cell>
          <cell r="E7356" t="str">
            <v>Solar</v>
          </cell>
          <cell r="G7356" t="str">
            <v>NA</v>
          </cell>
          <cell r="H7356" t="str">
            <v>Merchant Unregulated</v>
          </cell>
        </row>
        <row r="7357">
          <cell r="D7357" t="str">
            <v>Waste Management, Inc.</v>
          </cell>
          <cell r="E7357" t="str">
            <v>Biomass</v>
          </cell>
          <cell r="G7357">
            <v>230427</v>
          </cell>
          <cell r="H7357" t="str">
            <v>Merchant Unregulated</v>
          </cell>
        </row>
        <row r="7358">
          <cell r="D7358" t="str">
            <v>BLU Leaf Energy, Inc.</v>
          </cell>
          <cell r="E7358" t="str">
            <v>Solar</v>
          </cell>
          <cell r="G7358" t="str">
            <v>NA</v>
          </cell>
          <cell r="H7358" t="str">
            <v>Merchant Unregulated</v>
          </cell>
        </row>
        <row r="7359">
          <cell r="D7359" t="str">
            <v>Ecomaine, Inc</v>
          </cell>
          <cell r="E7359" t="str">
            <v>Biomass</v>
          </cell>
          <cell r="G7359" t="str">
            <v>NA</v>
          </cell>
          <cell r="H7359" t="str">
            <v>Merchant Unregulated</v>
          </cell>
        </row>
        <row r="7360">
          <cell r="D7360" t="str">
            <v>California Department of Water Resources</v>
          </cell>
          <cell r="E7360" t="str">
            <v>Coal</v>
          </cell>
          <cell r="G7360">
            <v>432766</v>
          </cell>
          <cell r="H7360" t="str">
            <v>Regulated</v>
          </cell>
        </row>
        <row r="7361">
          <cell r="D7361" t="str">
            <v>NV Energy, Inc.</v>
          </cell>
          <cell r="E7361" t="str">
            <v>Coal</v>
          </cell>
          <cell r="G7361">
            <v>951649</v>
          </cell>
          <cell r="H7361" t="str">
            <v>Regulated</v>
          </cell>
        </row>
        <row r="7362">
          <cell r="D7362" t="str">
            <v>Montauk Energy Holdings, LLC</v>
          </cell>
          <cell r="E7362" t="str">
            <v>Biomass</v>
          </cell>
          <cell r="G7362" t="str">
            <v>NA</v>
          </cell>
          <cell r="H7362" t="str">
            <v>Merchant Unregulated</v>
          </cell>
        </row>
        <row r="7363">
          <cell r="D7363" t="str">
            <v>Hosken Consolidated Investments Limited</v>
          </cell>
          <cell r="E7363" t="str">
            <v>Biomass</v>
          </cell>
          <cell r="G7363" t="str">
            <v>NA</v>
          </cell>
          <cell r="H7363" t="str">
            <v>Merchant Unregulated</v>
          </cell>
        </row>
        <row r="7364">
          <cell r="D7364" t="str">
            <v>Dominion Resources, Inc.</v>
          </cell>
          <cell r="E7364" t="str">
            <v>Gas</v>
          </cell>
          <cell r="G7364">
            <v>299759</v>
          </cell>
          <cell r="H7364" t="str">
            <v>Regulated</v>
          </cell>
        </row>
        <row r="7365">
          <cell r="D7365" t="str">
            <v>Entergy Corporation</v>
          </cell>
          <cell r="E7365" t="str">
            <v>Water</v>
          </cell>
          <cell r="G7365">
            <v>27067</v>
          </cell>
          <cell r="H7365" t="str">
            <v>Regulated</v>
          </cell>
        </row>
        <row r="7366">
          <cell r="D7366" t="str">
            <v>LS Power Group</v>
          </cell>
          <cell r="E7366" t="str">
            <v>Gas</v>
          </cell>
          <cell r="G7366">
            <v>512412</v>
          </cell>
          <cell r="H7366" t="str">
            <v>Merchant Unregulated</v>
          </cell>
        </row>
        <row r="7367">
          <cell r="D7367" t="str">
            <v>Renewvia Energy Corporation</v>
          </cell>
          <cell r="E7367" t="str">
            <v>Solar</v>
          </cell>
          <cell r="G7367" t="str">
            <v>NA</v>
          </cell>
          <cell r="H7367" t="str">
            <v>Merchant Unregulated</v>
          </cell>
        </row>
        <row r="7368">
          <cell r="D7368" t="str">
            <v>Columbus City of OH</v>
          </cell>
          <cell r="E7368" t="str">
            <v>Oil</v>
          </cell>
          <cell r="G7368" t="str">
            <v>NA</v>
          </cell>
          <cell r="H7368" t="str">
            <v>Regulated</v>
          </cell>
        </row>
        <row r="7369">
          <cell r="D7369" t="str">
            <v>Enfinity America Corporation</v>
          </cell>
          <cell r="E7369" t="str">
            <v>Solar</v>
          </cell>
          <cell r="G7369" t="str">
            <v>NA</v>
          </cell>
          <cell r="H7369" t="str">
            <v>Merchant Unregulated</v>
          </cell>
        </row>
        <row r="7370">
          <cell r="D7370" t="str">
            <v>Rensselaer City of</v>
          </cell>
          <cell r="E7370" t="str">
            <v>Oil</v>
          </cell>
          <cell r="G7370" t="str">
            <v>NA</v>
          </cell>
          <cell r="H7370" t="str">
            <v>Regulated</v>
          </cell>
        </row>
        <row r="7371">
          <cell r="D7371" t="str">
            <v>Castleton Commodities International LLC</v>
          </cell>
          <cell r="E7371" t="str">
            <v>Gas</v>
          </cell>
          <cell r="G7371" t="str">
            <v>NA</v>
          </cell>
          <cell r="H7371" t="str">
            <v>Merchant Unregulated</v>
          </cell>
        </row>
        <row r="7372">
          <cell r="D7372" t="str">
            <v>Louis Dreyfus Ventures Corp.</v>
          </cell>
          <cell r="E7372" t="str">
            <v>Gas</v>
          </cell>
          <cell r="G7372" t="str">
            <v>NA</v>
          </cell>
          <cell r="H7372" t="str">
            <v>Merchant Unregulated</v>
          </cell>
        </row>
        <row r="7373">
          <cell r="D7373" t="str">
            <v>Energy Trading Innovations LLC</v>
          </cell>
          <cell r="E7373" t="str">
            <v>Gas</v>
          </cell>
          <cell r="G7373" t="str">
            <v>NA</v>
          </cell>
          <cell r="H7373" t="str">
            <v>Merchant Unregulated</v>
          </cell>
        </row>
        <row r="7374">
          <cell r="D7374" t="str">
            <v>Renwick City of</v>
          </cell>
          <cell r="E7374" t="str">
            <v>Oil</v>
          </cell>
          <cell r="G7374" t="str">
            <v>NA</v>
          </cell>
          <cell r="H7374" t="str">
            <v>Regulated</v>
          </cell>
        </row>
        <row r="7375">
          <cell r="D7375" t="str">
            <v>Lansing Board of Water &amp; Light</v>
          </cell>
          <cell r="E7375" t="str">
            <v>Gas</v>
          </cell>
          <cell r="G7375" t="str">
            <v>NA</v>
          </cell>
          <cell r="H7375" t="str">
            <v>Regulated</v>
          </cell>
        </row>
        <row r="7376">
          <cell r="D7376" t="str">
            <v>Merced Irrigation District</v>
          </cell>
          <cell r="E7376" t="str">
            <v>Water</v>
          </cell>
          <cell r="G7376" t="str">
            <v>NA</v>
          </cell>
          <cell r="H7376" t="str">
            <v>Merchant Unregulated</v>
          </cell>
        </row>
        <row r="7377">
          <cell r="D7377" t="str">
            <v>American Electric Power Company, Inc.</v>
          </cell>
          <cell r="E7377" t="str">
            <v>Water</v>
          </cell>
          <cell r="G7377">
            <v>0</v>
          </cell>
          <cell r="H7377" t="str">
            <v>Regulated</v>
          </cell>
        </row>
        <row r="7378">
          <cell r="D7378" t="str">
            <v>National Grid plc</v>
          </cell>
          <cell r="E7378" t="str">
            <v>Solar</v>
          </cell>
          <cell r="G7378" t="str">
            <v>NA</v>
          </cell>
          <cell r="H7378" t="str">
            <v>Regulated</v>
          </cell>
        </row>
        <row r="7379">
          <cell r="D7379" t="str">
            <v>Entergy Corporation</v>
          </cell>
          <cell r="E7379" t="str">
            <v>Gas</v>
          </cell>
          <cell r="G7379">
            <v>161140</v>
          </cell>
          <cell r="H7379" t="str">
            <v>Regulated</v>
          </cell>
        </row>
        <row r="7380">
          <cell r="D7380" t="str">
            <v>Entergy Corporation</v>
          </cell>
          <cell r="E7380" t="str">
            <v>Oil</v>
          </cell>
          <cell r="G7380">
            <v>-6</v>
          </cell>
          <cell r="H7380" t="str">
            <v>Regulated</v>
          </cell>
        </row>
        <row r="7381">
          <cell r="D7381" t="str">
            <v>Springfield City of - (IL)</v>
          </cell>
          <cell r="E7381" t="str">
            <v>Oil</v>
          </cell>
          <cell r="G7381" t="str">
            <v>NA</v>
          </cell>
          <cell r="H7381" t="str">
            <v>Regulated</v>
          </cell>
        </row>
        <row r="7382">
          <cell r="D7382" t="str">
            <v>Wausau-Mosinee Paper Corporation</v>
          </cell>
          <cell r="E7382" t="str">
            <v>Coal</v>
          </cell>
          <cell r="G7382" t="str">
            <v>NA</v>
          </cell>
          <cell r="H7382" t="str">
            <v>Merchant Unregulated</v>
          </cell>
        </row>
        <row r="7383">
          <cell r="D7383" t="str">
            <v>Wausau-Mosinee Paper Corporation</v>
          </cell>
          <cell r="E7383" t="str">
            <v>Water</v>
          </cell>
          <cell r="G7383" t="str">
            <v>NA</v>
          </cell>
          <cell r="H7383" t="str">
            <v>Merchant Unregulated</v>
          </cell>
        </row>
        <row r="7384">
          <cell r="D7384" t="str">
            <v>Rhode Island Hospital</v>
          </cell>
          <cell r="E7384" t="str">
            <v>Gas</v>
          </cell>
          <cell r="G7384" t="str">
            <v>NA</v>
          </cell>
          <cell r="H7384" t="str">
            <v>Merchant Unregulated</v>
          </cell>
        </row>
        <row r="7385">
          <cell r="D7385" t="str">
            <v>Entergy Corporation</v>
          </cell>
          <cell r="E7385" t="str">
            <v>Gas</v>
          </cell>
          <cell r="G7385">
            <v>2415704</v>
          </cell>
          <cell r="H7385" t="str">
            <v>Merchant Unregulated</v>
          </cell>
        </row>
        <row r="7386">
          <cell r="D7386" t="str">
            <v>Northeast Engineers and Consultants</v>
          </cell>
          <cell r="E7386" t="str">
            <v>Wind</v>
          </cell>
          <cell r="G7386" t="str">
            <v>NA</v>
          </cell>
          <cell r="H7386" t="str">
            <v>Merchant Unregulated</v>
          </cell>
        </row>
        <row r="7387">
          <cell r="D7387" t="str">
            <v>Duke Energy Corporation</v>
          </cell>
          <cell r="E7387" t="str">
            <v>Water</v>
          </cell>
          <cell r="G7387">
            <v>46476</v>
          </cell>
          <cell r="H7387" t="str">
            <v>Regulated</v>
          </cell>
        </row>
        <row r="7388">
          <cell r="D7388" t="str">
            <v>Rhodia Inc.</v>
          </cell>
          <cell r="E7388" t="str">
            <v>Gas</v>
          </cell>
          <cell r="G7388" t="str">
            <v>NA</v>
          </cell>
          <cell r="H7388" t="str">
            <v>Merchant Unregulated</v>
          </cell>
        </row>
        <row r="7389">
          <cell r="D7389" t="str">
            <v>Rhodia Inc.</v>
          </cell>
          <cell r="E7389" t="str">
            <v>Other Nonrenewable</v>
          </cell>
          <cell r="G7389" t="str">
            <v>NA</v>
          </cell>
          <cell r="H7389" t="str">
            <v>Merchant Unregulated</v>
          </cell>
        </row>
        <row r="7390">
          <cell r="D7390" t="str">
            <v>SunEdison, Inc.</v>
          </cell>
          <cell r="E7390" t="str">
            <v>Solar</v>
          </cell>
          <cell r="G7390" t="str">
            <v>NA</v>
          </cell>
          <cell r="H7390" t="str">
            <v>Merchant Unregulated</v>
          </cell>
        </row>
        <row r="7391">
          <cell r="D7391" t="str">
            <v>Goldman Sachs Group, Inc.</v>
          </cell>
          <cell r="E7391" t="str">
            <v>Solar</v>
          </cell>
          <cell r="G7391" t="str">
            <v>NA</v>
          </cell>
          <cell r="H7391" t="str">
            <v>Merchant Unregulated</v>
          </cell>
        </row>
        <row r="7392">
          <cell r="D7392" t="str">
            <v>AMB Property Corporation</v>
          </cell>
          <cell r="E7392" t="str">
            <v>Solar</v>
          </cell>
          <cell r="G7392" t="str">
            <v>NA</v>
          </cell>
          <cell r="H7392" t="str">
            <v>Merchant Unregulated</v>
          </cell>
        </row>
        <row r="7393">
          <cell r="D7393" t="str">
            <v>Concord Hydro Associates</v>
          </cell>
          <cell r="E7393" t="str">
            <v>Water</v>
          </cell>
          <cell r="G7393" t="str">
            <v>NA</v>
          </cell>
          <cell r="H7393" t="str">
            <v>Merchant Unregulated</v>
          </cell>
        </row>
        <row r="7394">
          <cell r="D7394" t="str">
            <v>Rice University</v>
          </cell>
          <cell r="E7394" t="str">
            <v>Gas</v>
          </cell>
          <cell r="G7394" t="str">
            <v>NA</v>
          </cell>
          <cell r="H7394" t="str">
            <v>Merchant Unregulated</v>
          </cell>
        </row>
        <row r="7395">
          <cell r="D7395" t="str">
            <v>Interstate Paper LLC</v>
          </cell>
          <cell r="E7395" t="str">
            <v>Gas</v>
          </cell>
          <cell r="G7395" t="str">
            <v>NA</v>
          </cell>
          <cell r="H7395" t="str">
            <v>Merchant Unregulated</v>
          </cell>
        </row>
        <row r="7396">
          <cell r="D7396" t="str">
            <v>Ormat Industries Ltd.</v>
          </cell>
          <cell r="E7396" t="str">
            <v>Geothermal</v>
          </cell>
          <cell r="G7396" t="str">
            <v>NA</v>
          </cell>
          <cell r="H7396" t="str">
            <v>Merchant Unregulated</v>
          </cell>
        </row>
        <row r="7397">
          <cell r="D7397" t="str">
            <v>Ormat Technologies, Inc.</v>
          </cell>
          <cell r="E7397" t="str">
            <v>Geothermal</v>
          </cell>
          <cell r="G7397" t="str">
            <v>NA</v>
          </cell>
          <cell r="H7397" t="str">
            <v>Merchant Unregulated</v>
          </cell>
        </row>
        <row r="7398">
          <cell r="D7398" t="str">
            <v>JPMorgan Chase &amp; Co.</v>
          </cell>
          <cell r="E7398" t="str">
            <v>Geothermal</v>
          </cell>
          <cell r="G7398" t="str">
            <v>NA</v>
          </cell>
          <cell r="H7398" t="str">
            <v>Merchant Unregulated</v>
          </cell>
        </row>
        <row r="7399">
          <cell r="D7399" t="str">
            <v>Iberdrola, S.A.</v>
          </cell>
          <cell r="E7399" t="str">
            <v>Wind</v>
          </cell>
          <cell r="G7399" t="str">
            <v>NA</v>
          </cell>
          <cell r="H7399" t="str">
            <v>Regulated</v>
          </cell>
        </row>
        <row r="7400">
          <cell r="D7400" t="str">
            <v>California Dept of Corrections</v>
          </cell>
          <cell r="E7400" t="str">
            <v>Gas</v>
          </cell>
          <cell r="G7400" t="str">
            <v>NA</v>
          </cell>
          <cell r="H7400" t="str">
            <v>Merchant Unregulated</v>
          </cell>
        </row>
        <row r="7401">
          <cell r="D7401" t="str">
            <v>New York Power Authority</v>
          </cell>
          <cell r="E7401" t="str">
            <v>Gas</v>
          </cell>
          <cell r="G7401" t="str">
            <v>NA</v>
          </cell>
          <cell r="H7401" t="str">
            <v>Merchant Unregulated</v>
          </cell>
        </row>
        <row r="7402">
          <cell r="D7402" t="str">
            <v>United States Government</v>
          </cell>
          <cell r="E7402" t="str">
            <v>Water</v>
          </cell>
          <cell r="G7402">
            <v>399235</v>
          </cell>
          <cell r="H7402" t="str">
            <v>Merchant Unregulated</v>
          </cell>
        </row>
        <row r="7403">
          <cell r="D7403" t="str">
            <v>United States Government</v>
          </cell>
          <cell r="E7403" t="str">
            <v>Water</v>
          </cell>
          <cell r="G7403">
            <v>221184</v>
          </cell>
          <cell r="H7403" t="str">
            <v>Merchant Unregulated</v>
          </cell>
        </row>
        <row r="7404">
          <cell r="D7404" t="str">
            <v>South Jersey Industries, Inc.</v>
          </cell>
          <cell r="E7404" t="str">
            <v>Gas</v>
          </cell>
          <cell r="G7404" t="str">
            <v>NA</v>
          </cell>
          <cell r="H7404" t="str">
            <v>Merchant Unregulated</v>
          </cell>
        </row>
        <row r="7405">
          <cell r="D7405" t="str">
            <v>Eastern Energy Service, Inc</v>
          </cell>
          <cell r="E7405" t="str">
            <v>Solar</v>
          </cell>
          <cell r="G7405" t="str">
            <v>NA</v>
          </cell>
          <cell r="H7405" t="str">
            <v>Merchant Unregulated</v>
          </cell>
        </row>
        <row r="7406">
          <cell r="D7406" t="str">
            <v>Richey Properties LLC</v>
          </cell>
          <cell r="E7406" t="str">
            <v>Wind</v>
          </cell>
          <cell r="G7406" t="str">
            <v>NA</v>
          </cell>
          <cell r="H7406" t="str">
            <v>Merchant Unregulated</v>
          </cell>
        </row>
        <row r="7407">
          <cell r="D7407" t="str">
            <v>Frist Power LLC</v>
          </cell>
          <cell r="E7407" t="str">
            <v>Gas</v>
          </cell>
          <cell r="G7407">
            <v>21577</v>
          </cell>
          <cell r="H7407" t="str">
            <v>Merchant Unregulated</v>
          </cell>
        </row>
        <row r="7408">
          <cell r="D7408" t="str">
            <v>Gordy Gas Corporation</v>
          </cell>
          <cell r="E7408" t="str">
            <v>Gas</v>
          </cell>
          <cell r="G7408">
            <v>21577</v>
          </cell>
          <cell r="H7408" t="str">
            <v>Merchant Unregulated</v>
          </cell>
        </row>
        <row r="7409">
          <cell r="D7409" t="str">
            <v>Post Oak Energy Capital</v>
          </cell>
          <cell r="E7409" t="str">
            <v>Gas</v>
          </cell>
          <cell r="G7409">
            <v>416</v>
          </cell>
          <cell r="H7409" t="str">
            <v>Merchant Unregulated</v>
          </cell>
        </row>
        <row r="7410">
          <cell r="D7410" t="str">
            <v>Quintana Infrastructure &amp; Development LLC</v>
          </cell>
          <cell r="E7410" t="str">
            <v>Gas</v>
          </cell>
          <cell r="G7410">
            <v>10789</v>
          </cell>
          <cell r="H7410" t="str">
            <v>Merchant Unregulated</v>
          </cell>
        </row>
        <row r="7411">
          <cell r="D7411" t="str">
            <v>BlackRock, Inc.</v>
          </cell>
          <cell r="E7411" t="str">
            <v>Gas</v>
          </cell>
          <cell r="G7411">
            <v>21577</v>
          </cell>
          <cell r="H7411" t="str">
            <v>Merchant Unregulated</v>
          </cell>
        </row>
        <row r="7412">
          <cell r="D7412" t="str">
            <v>BlackRock, Inc.</v>
          </cell>
          <cell r="E7412" t="str">
            <v>Gas</v>
          </cell>
          <cell r="G7412">
            <v>21577</v>
          </cell>
          <cell r="H7412" t="str">
            <v>Merchant Unregulated</v>
          </cell>
        </row>
        <row r="7413">
          <cell r="D7413" t="str">
            <v>Starwood Headquarters, LLC</v>
          </cell>
          <cell r="E7413" t="str">
            <v>Gas</v>
          </cell>
          <cell r="G7413">
            <v>64732</v>
          </cell>
          <cell r="H7413" t="str">
            <v>Merchant Unregulated</v>
          </cell>
        </row>
        <row r="7414">
          <cell r="D7414" t="str">
            <v>RSG Power Management</v>
          </cell>
          <cell r="E7414" t="str">
            <v>Gas</v>
          </cell>
          <cell r="G7414">
            <v>416</v>
          </cell>
          <cell r="H7414" t="str">
            <v>Merchant Unregulated</v>
          </cell>
        </row>
        <row r="7415">
          <cell r="D7415" t="str">
            <v>Richland-Stryker Generation LLC</v>
          </cell>
          <cell r="E7415" t="str">
            <v>Gas</v>
          </cell>
          <cell r="G7415">
            <v>10789</v>
          </cell>
          <cell r="H7415" t="str">
            <v>Merchant Unregulated</v>
          </cell>
        </row>
        <row r="7416">
          <cell r="D7416" t="str">
            <v>Schreiber Foods, Incorporated</v>
          </cell>
          <cell r="E7416" t="str">
            <v>Biomass</v>
          </cell>
          <cell r="G7416" t="str">
            <v>NA</v>
          </cell>
          <cell r="H7416" t="str">
            <v>Merchant Unregulated</v>
          </cell>
        </row>
        <row r="7417">
          <cell r="D7417" t="str">
            <v>Foremost Farms USA, Cooperative</v>
          </cell>
          <cell r="E7417" t="str">
            <v>Biomass</v>
          </cell>
          <cell r="G7417" t="str">
            <v>NA</v>
          </cell>
          <cell r="H7417" t="str">
            <v>Merchant Unregulated</v>
          </cell>
        </row>
        <row r="7418">
          <cell r="D7418" t="str">
            <v>South Carolina Public Service Authority</v>
          </cell>
          <cell r="E7418" t="str">
            <v>Biomass</v>
          </cell>
          <cell r="G7418" t="str">
            <v>NA</v>
          </cell>
          <cell r="H7418" t="str">
            <v>Regulated</v>
          </cell>
        </row>
        <row r="7419">
          <cell r="D7419" t="str">
            <v>South Carolina Public Service Authority</v>
          </cell>
          <cell r="E7419" t="str">
            <v>Biomass</v>
          </cell>
          <cell r="G7419" t="str">
            <v>NA</v>
          </cell>
          <cell r="H7419" t="str">
            <v>Regulated</v>
          </cell>
        </row>
        <row r="7420">
          <cell r="D7420" t="str">
            <v>Indiana Municipal Power Agency</v>
          </cell>
          <cell r="E7420" t="str">
            <v>Gas</v>
          </cell>
          <cell r="G7420" t="str">
            <v>NA</v>
          </cell>
          <cell r="H7420" t="str">
            <v>Regulated</v>
          </cell>
        </row>
        <row r="7421">
          <cell r="D7421" t="str">
            <v>Chevron Corporation</v>
          </cell>
          <cell r="E7421" t="str">
            <v>Other Nonrenewable</v>
          </cell>
          <cell r="G7421" t="str">
            <v>NA</v>
          </cell>
          <cell r="H7421" t="str">
            <v>Merchant Unregulated</v>
          </cell>
        </row>
        <row r="7422">
          <cell r="D7422" t="str">
            <v>Chevron Corporation</v>
          </cell>
          <cell r="E7422" t="str">
            <v>Gas</v>
          </cell>
          <cell r="G7422">
            <v>802968</v>
          </cell>
          <cell r="H7422" t="str">
            <v>Merchant Unregulated</v>
          </cell>
        </row>
        <row r="7423">
          <cell r="D7423" t="str">
            <v>Exelon Corporation</v>
          </cell>
          <cell r="E7423" t="str">
            <v>Oil</v>
          </cell>
          <cell r="G7423" t="str">
            <v>NA</v>
          </cell>
          <cell r="H7423" t="str">
            <v>Merchant Unregulated</v>
          </cell>
        </row>
        <row r="7424">
          <cell r="D7424" t="str">
            <v>Fortistar LLC</v>
          </cell>
          <cell r="E7424" t="str">
            <v>Biomass</v>
          </cell>
          <cell r="G7424" t="str">
            <v>NA</v>
          </cell>
          <cell r="H7424" t="str">
            <v>Merchant Unregulated</v>
          </cell>
        </row>
        <row r="7425">
          <cell r="D7425" t="str">
            <v>Fortistar LLC</v>
          </cell>
          <cell r="E7425" t="str">
            <v>Biomass</v>
          </cell>
          <cell r="G7425" t="str">
            <v>NA</v>
          </cell>
          <cell r="H7425" t="str">
            <v>Merchant Unregulated</v>
          </cell>
        </row>
        <row r="7426">
          <cell r="D7426" t="str">
            <v>Sunwheel QALICB 1 LLC</v>
          </cell>
          <cell r="E7426" t="str">
            <v>Solar</v>
          </cell>
          <cell r="G7426" t="str">
            <v>NA</v>
          </cell>
          <cell r="H7426" t="str">
            <v>Merchant Unregulated</v>
          </cell>
        </row>
        <row r="7427">
          <cell r="D7427" t="str">
            <v>ArcLight Capital Holdings, LLC</v>
          </cell>
          <cell r="E7427" t="str">
            <v>Wind</v>
          </cell>
          <cell r="G7427" t="str">
            <v>NA</v>
          </cell>
          <cell r="H7427" t="str">
            <v>Merchant Unregulated</v>
          </cell>
        </row>
        <row r="7428">
          <cell r="D7428" t="str">
            <v>Global Infrastructure Management, LLC</v>
          </cell>
          <cell r="E7428" t="str">
            <v>Wind</v>
          </cell>
          <cell r="G7428" t="str">
            <v>NA</v>
          </cell>
          <cell r="H7428" t="str">
            <v>Merchant Unregulated</v>
          </cell>
        </row>
        <row r="7429">
          <cell r="D7429" t="str">
            <v>Waste Management, Inc.</v>
          </cell>
          <cell r="E7429" t="str">
            <v>Biomass</v>
          </cell>
          <cell r="G7429">
            <v>226108</v>
          </cell>
          <cell r="H7429" t="str">
            <v>Merchant Unregulated</v>
          </cell>
        </row>
        <row r="7430">
          <cell r="D7430" t="str">
            <v>ArcLight Capital Holdings, LLC</v>
          </cell>
          <cell r="E7430" t="str">
            <v>Wind</v>
          </cell>
          <cell r="G7430">
            <v>38960</v>
          </cell>
          <cell r="H7430" t="str">
            <v>Merchant Unregulated</v>
          </cell>
        </row>
        <row r="7431">
          <cell r="D7431" t="str">
            <v>Global Infrastructure Management, LLC</v>
          </cell>
          <cell r="E7431" t="str">
            <v>Wind</v>
          </cell>
          <cell r="G7431">
            <v>23878</v>
          </cell>
          <cell r="H7431" t="str">
            <v>Merchant Unregulated</v>
          </cell>
        </row>
        <row r="7432">
          <cell r="D7432" t="str">
            <v>Waste Management, Inc.</v>
          </cell>
          <cell r="E7432" t="str">
            <v>Biomass</v>
          </cell>
          <cell r="G7432" t="str">
            <v>NA</v>
          </cell>
          <cell r="H7432" t="str">
            <v>Merchant Unregulated</v>
          </cell>
        </row>
        <row r="7433">
          <cell r="D7433" t="str">
            <v>Project Resources Corporation</v>
          </cell>
          <cell r="E7433" t="str">
            <v>Wind</v>
          </cell>
          <cell r="G7433">
            <v>94361</v>
          </cell>
          <cell r="H7433" t="str">
            <v>Merchant Unregulated</v>
          </cell>
        </row>
        <row r="7434">
          <cell r="D7434" t="str">
            <v>Macquarie Group Limited</v>
          </cell>
          <cell r="E7434" t="str">
            <v>Biomass</v>
          </cell>
          <cell r="G7434" t="str">
            <v>NA</v>
          </cell>
          <cell r="H7434" t="str">
            <v>Merchant Unregulated</v>
          </cell>
        </row>
        <row r="7435">
          <cell r="D7435" t="str">
            <v>International Paper Company</v>
          </cell>
          <cell r="E7435" t="str">
            <v>Biomass</v>
          </cell>
          <cell r="G7435">
            <v>412613</v>
          </cell>
          <cell r="H7435" t="str">
            <v>Merchant Unregulated</v>
          </cell>
        </row>
        <row r="7436">
          <cell r="D7436" t="str">
            <v>Tri-State Generation &amp; Transmission Association, Inc.</v>
          </cell>
          <cell r="E7436" t="str">
            <v>Gas</v>
          </cell>
          <cell r="G7436" t="str">
            <v>NA</v>
          </cell>
          <cell r="H7436" t="str">
            <v>Merchant Unregulated</v>
          </cell>
        </row>
        <row r="7437">
          <cell r="D7437" t="str">
            <v>SunEdison, Inc.</v>
          </cell>
          <cell r="E7437" t="str">
            <v>Solar</v>
          </cell>
          <cell r="G7437" t="str">
            <v>NA</v>
          </cell>
          <cell r="H7437" t="str">
            <v>Merchant Unregulated</v>
          </cell>
        </row>
        <row r="7438">
          <cell r="D7438" t="str">
            <v>Union City Village of - MI</v>
          </cell>
          <cell r="E7438" t="str">
            <v>Water</v>
          </cell>
          <cell r="G7438" t="str">
            <v>NA</v>
          </cell>
          <cell r="H7438" t="str">
            <v>Regulated</v>
          </cell>
        </row>
        <row r="7439">
          <cell r="D7439" t="str">
            <v>Verso Paper Holdings LLC</v>
          </cell>
          <cell r="E7439" t="str">
            <v>Water</v>
          </cell>
          <cell r="G7439" t="str">
            <v>NA</v>
          </cell>
          <cell r="H7439" t="str">
            <v>Merchant Unregulated</v>
          </cell>
        </row>
        <row r="7440">
          <cell r="D7440" t="str">
            <v>Naturener S.A</v>
          </cell>
          <cell r="E7440" t="str">
            <v>Wind</v>
          </cell>
          <cell r="G7440">
            <v>56893</v>
          </cell>
          <cell r="H7440" t="str">
            <v>Merchant Unregulated</v>
          </cell>
        </row>
        <row r="7441">
          <cell r="D7441" t="str">
            <v>Escondido City of</v>
          </cell>
          <cell r="E7441" t="str">
            <v>Water</v>
          </cell>
          <cell r="G7441" t="str">
            <v>NA</v>
          </cell>
          <cell r="H7441" t="str">
            <v>Regulated</v>
          </cell>
        </row>
        <row r="7442">
          <cell r="D7442" t="str">
            <v>BlueChip Energy, LLC</v>
          </cell>
          <cell r="E7442" t="str">
            <v>Solar</v>
          </cell>
          <cell r="G7442" t="str">
            <v>NA</v>
          </cell>
          <cell r="H7442" t="str">
            <v>Merchant Unregulated</v>
          </cell>
        </row>
        <row r="7443">
          <cell r="D7443" t="str">
            <v>IHI Corporation</v>
          </cell>
          <cell r="E7443" t="str">
            <v>Biomass</v>
          </cell>
          <cell r="G7443" t="str">
            <v>NA</v>
          </cell>
          <cell r="H7443" t="str">
            <v>Merchant Unregulated</v>
          </cell>
        </row>
        <row r="7444">
          <cell r="D7444" t="str">
            <v>North American Power Group, Ltd.</v>
          </cell>
          <cell r="E7444" t="str">
            <v>Biomass</v>
          </cell>
          <cell r="G7444" t="str">
            <v>NA</v>
          </cell>
          <cell r="H7444" t="str">
            <v>Merchant Unregulated</v>
          </cell>
        </row>
        <row r="7445">
          <cell r="D7445" t="str">
            <v>Olcese Water District</v>
          </cell>
          <cell r="E7445" t="str">
            <v>Water</v>
          </cell>
          <cell r="G7445" t="str">
            <v>NA</v>
          </cell>
          <cell r="H7445" t="str">
            <v>Merchant Unregulated</v>
          </cell>
        </row>
        <row r="7446">
          <cell r="D7446" t="str">
            <v>IHI Corporation</v>
          </cell>
          <cell r="E7446" t="str">
            <v>Coal</v>
          </cell>
          <cell r="G7446" t="str">
            <v>NA</v>
          </cell>
          <cell r="H7446" t="str">
            <v>Merchant Unregulated</v>
          </cell>
        </row>
        <row r="7447">
          <cell r="D7447" t="str">
            <v>North American Power Group, Ltd.</v>
          </cell>
          <cell r="E7447" t="str">
            <v>Coal</v>
          </cell>
          <cell r="G7447" t="str">
            <v>NA</v>
          </cell>
          <cell r="H7447" t="str">
            <v>Merchant Unregulated</v>
          </cell>
        </row>
        <row r="7448">
          <cell r="D7448" t="str">
            <v>IHI Corporation</v>
          </cell>
          <cell r="E7448" t="str">
            <v>Coal</v>
          </cell>
          <cell r="G7448" t="str">
            <v>NA</v>
          </cell>
          <cell r="H7448" t="str">
            <v>Merchant Unregulated</v>
          </cell>
        </row>
        <row r="7449">
          <cell r="D7449" t="str">
            <v>North American Power Group, Ltd.</v>
          </cell>
          <cell r="E7449" t="str">
            <v>Coal</v>
          </cell>
          <cell r="G7449" t="str">
            <v>NA</v>
          </cell>
          <cell r="H7449" t="str">
            <v>Merchant Unregulated</v>
          </cell>
        </row>
        <row r="7450">
          <cell r="D7450" t="str">
            <v>IHI Corporation</v>
          </cell>
          <cell r="E7450" t="str">
            <v>Biomass</v>
          </cell>
          <cell r="G7450" t="str">
            <v>NA</v>
          </cell>
          <cell r="H7450" t="str">
            <v>Merchant Unregulated</v>
          </cell>
        </row>
        <row r="7451">
          <cell r="D7451" t="str">
            <v>North American Power Group, Ltd.</v>
          </cell>
          <cell r="E7451" t="str">
            <v>Biomass</v>
          </cell>
          <cell r="G7451" t="str">
            <v>NA</v>
          </cell>
          <cell r="H7451" t="str">
            <v>Merchant Unregulated</v>
          </cell>
        </row>
        <row r="7452">
          <cell r="D7452" t="str">
            <v>El Paso Electric Company</v>
          </cell>
          <cell r="E7452" t="str">
            <v>Gas</v>
          </cell>
          <cell r="G7452">
            <v>753874</v>
          </cell>
          <cell r="H7452" t="str">
            <v>Regulated</v>
          </cell>
        </row>
        <row r="7453">
          <cell r="D7453" t="str">
            <v>El Paso Electric Company</v>
          </cell>
          <cell r="E7453" t="str">
            <v>Gas</v>
          </cell>
          <cell r="G7453" t="str">
            <v>NA</v>
          </cell>
          <cell r="H7453" t="str">
            <v>Regulated</v>
          </cell>
        </row>
        <row r="7454">
          <cell r="D7454" t="str">
            <v>Rio Grande Valley Sugar Growers, Inc.</v>
          </cell>
          <cell r="E7454" t="str">
            <v>Oil</v>
          </cell>
          <cell r="G7454" t="str">
            <v>NA</v>
          </cell>
          <cell r="H7454" t="str">
            <v>Merchant Unregulated</v>
          </cell>
        </row>
        <row r="7455">
          <cell r="D7455" t="str">
            <v>Rio Grande Valley Sugar Growers, Inc.</v>
          </cell>
          <cell r="E7455" t="str">
            <v>Biomass</v>
          </cell>
          <cell r="G7455" t="str">
            <v>NA</v>
          </cell>
          <cell r="H7455" t="str">
            <v>Merchant Unregulated</v>
          </cell>
        </row>
        <row r="7456">
          <cell r="D7456" t="str">
            <v>Metropolitan Water District of Southern California</v>
          </cell>
          <cell r="E7456" t="str">
            <v>Water</v>
          </cell>
          <cell r="G7456" t="str">
            <v>NA</v>
          </cell>
          <cell r="H7456" t="str">
            <v>Merchant Unregulated</v>
          </cell>
        </row>
        <row r="7457">
          <cell r="D7457" t="str">
            <v>Hudson Clean Energy Partners LP</v>
          </cell>
          <cell r="E7457" t="str">
            <v>Water</v>
          </cell>
          <cell r="G7457" t="str">
            <v>NA</v>
          </cell>
          <cell r="H7457" t="str">
            <v>Merchant Unregulated</v>
          </cell>
        </row>
        <row r="7458">
          <cell r="D7458" t="str">
            <v>CPS Energy</v>
          </cell>
          <cell r="E7458" t="str">
            <v>Gas</v>
          </cell>
          <cell r="G7458">
            <v>2404026</v>
          </cell>
          <cell r="H7458" t="str">
            <v>Regulated</v>
          </cell>
        </row>
        <row r="7459">
          <cell r="D7459" t="str">
            <v>Duke Energy Corporation</v>
          </cell>
          <cell r="E7459" t="str">
            <v>Oil</v>
          </cell>
          <cell r="G7459">
            <v>16</v>
          </cell>
          <cell r="H7459" t="str">
            <v>Regulated</v>
          </cell>
        </row>
        <row r="7460">
          <cell r="D7460" t="str">
            <v>Modesto Irrigation District</v>
          </cell>
          <cell r="E7460" t="str">
            <v>Gas</v>
          </cell>
          <cell r="G7460" t="str">
            <v>NA</v>
          </cell>
          <cell r="H7460" t="str">
            <v>Merchant Unregulated</v>
          </cell>
        </row>
        <row r="7461">
          <cell r="D7461" t="str">
            <v>Veresen Inc.</v>
          </cell>
          <cell r="E7461" t="str">
            <v>Gas</v>
          </cell>
          <cell r="G7461" t="str">
            <v>NA</v>
          </cell>
          <cell r="H7461" t="str">
            <v>Merchant Unregulated</v>
          </cell>
        </row>
        <row r="7462">
          <cell r="D7462" t="str">
            <v>Renewable Power Markets Access, Inc</v>
          </cell>
          <cell r="E7462" t="str">
            <v>Wind</v>
          </cell>
          <cell r="G7462">
            <v>50423</v>
          </cell>
          <cell r="H7462" t="str">
            <v>Merchant Unregulated</v>
          </cell>
        </row>
        <row r="7463">
          <cell r="D7463" t="str">
            <v>Entergy Corporation</v>
          </cell>
          <cell r="E7463" t="str">
            <v>Gas</v>
          </cell>
          <cell r="G7463" t="str">
            <v>NA</v>
          </cell>
          <cell r="H7463" t="str">
            <v>Regulated</v>
          </cell>
        </row>
        <row r="7464">
          <cell r="D7464" t="str">
            <v>Morton International Inc</v>
          </cell>
          <cell r="E7464" t="str">
            <v>Coal</v>
          </cell>
          <cell r="G7464" t="str">
            <v>NA</v>
          </cell>
          <cell r="H7464" t="str">
            <v>Merchant Unregulated</v>
          </cell>
        </row>
        <row r="7465">
          <cell r="D7465" t="str">
            <v>Caraustar Industries, Inc.</v>
          </cell>
          <cell r="E7465" t="str">
            <v>Coal</v>
          </cell>
          <cell r="G7465" t="str">
            <v>NA</v>
          </cell>
          <cell r="H7465" t="str">
            <v>Merchant Unregulated</v>
          </cell>
        </row>
        <row r="7466">
          <cell r="D7466" t="str">
            <v>Entergy Corporation</v>
          </cell>
          <cell r="E7466" t="str">
            <v>Nuclear</v>
          </cell>
          <cell r="G7466" t="str">
            <v>NA</v>
          </cell>
          <cell r="H7466" t="str">
            <v>Regulated</v>
          </cell>
        </row>
        <row r="7467">
          <cell r="D7467" t="str">
            <v>Entergy Corporation</v>
          </cell>
          <cell r="E7467" t="str">
            <v>Nuclear</v>
          </cell>
          <cell r="G7467">
            <v>7805174</v>
          </cell>
          <cell r="H7467" t="str">
            <v>Regulated</v>
          </cell>
        </row>
        <row r="7468">
          <cell r="D7468" t="str">
            <v>Berkshire Hathaway Inc.</v>
          </cell>
          <cell r="E7468" t="str">
            <v>Gas</v>
          </cell>
          <cell r="G7468">
            <v>2350</v>
          </cell>
          <cell r="H7468" t="str">
            <v>Regulated</v>
          </cell>
        </row>
        <row r="7469">
          <cell r="D7469" t="str">
            <v>MidAmerican Energy Holdings Company</v>
          </cell>
          <cell r="E7469" t="str">
            <v>Gas</v>
          </cell>
          <cell r="G7469">
            <v>267</v>
          </cell>
          <cell r="H7469" t="str">
            <v>Regulated</v>
          </cell>
        </row>
        <row r="7470">
          <cell r="D7470" t="str">
            <v>Portland General Electric Company</v>
          </cell>
          <cell r="E7470" t="str">
            <v>Water</v>
          </cell>
          <cell r="G7470">
            <v>117079</v>
          </cell>
          <cell r="H7470" t="str">
            <v>Regulated</v>
          </cell>
        </row>
        <row r="7471">
          <cell r="D7471" t="str">
            <v>Clark Public Utilities</v>
          </cell>
          <cell r="E7471" t="str">
            <v>Gas</v>
          </cell>
          <cell r="G7471">
            <v>846112</v>
          </cell>
          <cell r="H7471" t="str">
            <v>Regulated</v>
          </cell>
        </row>
        <row r="7472">
          <cell r="D7472" t="str">
            <v>DTE Energy Company</v>
          </cell>
          <cell r="E7472" t="str">
            <v>Coal</v>
          </cell>
          <cell r="G7472">
            <v>2250795</v>
          </cell>
          <cell r="H7472" t="str">
            <v>Regulated</v>
          </cell>
        </row>
        <row r="7473">
          <cell r="D7473" t="str">
            <v>DTE Energy Company</v>
          </cell>
          <cell r="E7473" t="str">
            <v>Oil</v>
          </cell>
          <cell r="G7473">
            <v>-44</v>
          </cell>
          <cell r="H7473" t="str">
            <v>Regulated</v>
          </cell>
        </row>
        <row r="7474">
          <cell r="D7474" t="str">
            <v>Riverbay Corp</v>
          </cell>
          <cell r="E7474" t="str">
            <v>Gas</v>
          </cell>
          <cell r="G7474" t="str">
            <v>NA</v>
          </cell>
          <cell r="H7474" t="str">
            <v>Merchant Unregulated</v>
          </cell>
        </row>
        <row r="7475">
          <cell r="D7475" t="str">
            <v>Riverbay Corp</v>
          </cell>
          <cell r="E7475" t="str">
            <v>Oil</v>
          </cell>
          <cell r="G7475" t="str">
            <v>NA</v>
          </cell>
          <cell r="H7475" t="str">
            <v>Merchant Unregulated</v>
          </cell>
        </row>
        <row r="7476">
          <cell r="D7476" t="str">
            <v>Waste Management, Inc.</v>
          </cell>
          <cell r="E7476" t="str">
            <v>Biomass</v>
          </cell>
          <cell r="G7476" t="str">
            <v>NA</v>
          </cell>
          <cell r="H7476" t="str">
            <v>Merchant Unregulated</v>
          </cell>
        </row>
        <row r="7477">
          <cell r="D7477" t="str">
            <v>District Energy St. Paul</v>
          </cell>
          <cell r="E7477" t="str">
            <v>Solar</v>
          </cell>
          <cell r="G7477" t="str">
            <v>NA</v>
          </cell>
          <cell r="H7477" t="str">
            <v>Merchant Unregulated</v>
          </cell>
        </row>
        <row r="7478">
          <cell r="D7478" t="str">
            <v>Saint Paul RiverCentre</v>
          </cell>
          <cell r="E7478" t="str">
            <v>Solar</v>
          </cell>
          <cell r="G7478" t="str">
            <v>NA</v>
          </cell>
          <cell r="H7478" t="str">
            <v>Merchant Unregulated</v>
          </cell>
        </row>
        <row r="7479">
          <cell r="D7479" t="str">
            <v>Xcel Energy Inc.</v>
          </cell>
          <cell r="E7479" t="str">
            <v>Water</v>
          </cell>
          <cell r="G7479">
            <v>1980</v>
          </cell>
          <cell r="H7479" t="str">
            <v>Regulated</v>
          </cell>
        </row>
        <row r="7480">
          <cell r="D7480" t="str">
            <v>International Paper Company</v>
          </cell>
          <cell r="E7480" t="str">
            <v>Gas</v>
          </cell>
          <cell r="G7480">
            <v>311873</v>
          </cell>
          <cell r="H7480" t="str">
            <v>Merchant Unregulated</v>
          </cell>
        </row>
        <row r="7481">
          <cell r="D7481" t="str">
            <v>International Paper Company</v>
          </cell>
          <cell r="E7481" t="str">
            <v>Gas</v>
          </cell>
          <cell r="G7481">
            <v>300498</v>
          </cell>
          <cell r="H7481" t="str">
            <v>Merchant Unregulated</v>
          </cell>
        </row>
        <row r="7482">
          <cell r="D7482" t="str">
            <v>Riverdale Mills Corporation</v>
          </cell>
          <cell r="E7482" t="str">
            <v>Water</v>
          </cell>
          <cell r="G7482" t="str">
            <v>NA</v>
          </cell>
          <cell r="H7482" t="str">
            <v>Merchant Unregulated</v>
          </cell>
        </row>
        <row r="7483">
          <cell r="D7483" t="str">
            <v>Capital Dynamics Holding AG</v>
          </cell>
          <cell r="E7483" t="str">
            <v>Solar</v>
          </cell>
          <cell r="G7483" t="str">
            <v>NA</v>
          </cell>
          <cell r="H7483" t="str">
            <v>Merchant Unregulated</v>
          </cell>
        </row>
        <row r="7484">
          <cell r="D7484" t="str">
            <v>Berkshire Hathaway Inc.</v>
          </cell>
          <cell r="E7484" t="str">
            <v>Coal</v>
          </cell>
          <cell r="G7484">
            <v>567879</v>
          </cell>
          <cell r="H7484" t="str">
            <v>Regulated</v>
          </cell>
        </row>
        <row r="7485">
          <cell r="D7485" t="str">
            <v>MidAmerican Energy Holdings Company</v>
          </cell>
          <cell r="E7485" t="str">
            <v>Coal</v>
          </cell>
          <cell r="G7485">
            <v>64503</v>
          </cell>
          <cell r="H7485" t="str">
            <v>Regulated</v>
          </cell>
        </row>
        <row r="7486">
          <cell r="D7486" t="str">
            <v>Exelon Corporation</v>
          </cell>
          <cell r="E7486" t="str">
            <v>Gas</v>
          </cell>
          <cell r="G7486">
            <v>26033</v>
          </cell>
          <cell r="H7486" t="str">
            <v>Merchant Unregulated</v>
          </cell>
        </row>
        <row r="7487">
          <cell r="D7487" t="str">
            <v>American Electric Power Company, Inc.</v>
          </cell>
          <cell r="E7487" t="str">
            <v>Gas</v>
          </cell>
          <cell r="G7487">
            <v>1761901</v>
          </cell>
          <cell r="H7487" t="str">
            <v>Regulated</v>
          </cell>
        </row>
        <row r="7488">
          <cell r="D7488" t="str">
            <v>Xcel Energy Inc.</v>
          </cell>
          <cell r="E7488" t="str">
            <v>Gas</v>
          </cell>
          <cell r="G7488">
            <v>1953055</v>
          </cell>
          <cell r="H7488" t="str">
            <v>Regulated</v>
          </cell>
        </row>
        <row r="7489">
          <cell r="D7489" t="str">
            <v>American Electric Power Company, Inc.</v>
          </cell>
          <cell r="E7489" t="str">
            <v>Oil</v>
          </cell>
          <cell r="G7489">
            <v>0</v>
          </cell>
          <cell r="H7489" t="str">
            <v>Regulated</v>
          </cell>
        </row>
        <row r="7490">
          <cell r="D7490" t="str">
            <v>Alliant Energy Corporation</v>
          </cell>
          <cell r="E7490" t="str">
            <v>Gas</v>
          </cell>
          <cell r="G7490">
            <v>1760</v>
          </cell>
          <cell r="H7490" t="str">
            <v>Regulated</v>
          </cell>
        </row>
        <row r="7491">
          <cell r="D7491" t="str">
            <v>Riverside City of</v>
          </cell>
          <cell r="E7491" t="str">
            <v>Gas</v>
          </cell>
          <cell r="G7491" t="str">
            <v>NA</v>
          </cell>
          <cell r="H7491" t="str">
            <v>Regulated</v>
          </cell>
        </row>
        <row r="7492">
          <cell r="D7492" t="str">
            <v>LS Power Group</v>
          </cell>
          <cell r="E7492" t="str">
            <v>Gas</v>
          </cell>
          <cell r="G7492">
            <v>238173</v>
          </cell>
          <cell r="H7492" t="str">
            <v>Merchant Unregulated</v>
          </cell>
        </row>
        <row r="7493">
          <cell r="D7493" t="str">
            <v>Holyoke City of MA</v>
          </cell>
          <cell r="E7493" t="str">
            <v>Water</v>
          </cell>
          <cell r="G7493" t="str">
            <v>NA</v>
          </cell>
          <cell r="H7493" t="str">
            <v>Regulated</v>
          </cell>
        </row>
        <row r="7494">
          <cell r="D7494" t="str">
            <v>Exelon Corporation</v>
          </cell>
          <cell r="E7494" t="str">
            <v>Gas</v>
          </cell>
          <cell r="G7494">
            <v>1042</v>
          </cell>
          <cell r="H7494" t="str">
            <v>Merchant Unregulated</v>
          </cell>
        </row>
        <row r="7495">
          <cell r="D7495" t="str">
            <v>Riverside Manufacturing Co</v>
          </cell>
          <cell r="E7495" t="str">
            <v>Gas</v>
          </cell>
          <cell r="G7495" t="str">
            <v>NA</v>
          </cell>
          <cell r="H7495" t="str">
            <v>Merchant Unregulated</v>
          </cell>
        </row>
        <row r="7496">
          <cell r="D7496" t="str">
            <v>American Electric Power Company, Inc.</v>
          </cell>
          <cell r="E7496" t="str">
            <v>Gas</v>
          </cell>
          <cell r="G7496">
            <v>45810</v>
          </cell>
          <cell r="H7496" t="str">
            <v>Regulated</v>
          </cell>
        </row>
        <row r="7497">
          <cell r="D7497" t="str">
            <v>SunEdison, Inc.</v>
          </cell>
          <cell r="E7497" t="str">
            <v>Solar</v>
          </cell>
          <cell r="G7497" t="str">
            <v>NA</v>
          </cell>
          <cell r="H7497" t="str">
            <v>Merchant Unregulated</v>
          </cell>
        </row>
        <row r="7498">
          <cell r="D7498" t="str">
            <v>Goldman Sachs Group, Inc.</v>
          </cell>
          <cell r="E7498" t="str">
            <v>Solar</v>
          </cell>
          <cell r="G7498" t="str">
            <v>NA</v>
          </cell>
          <cell r="H7498" t="str">
            <v>Merchant Unregulated</v>
          </cell>
        </row>
        <row r="7499">
          <cell r="D7499" t="str">
            <v>Empire District Electric Company</v>
          </cell>
          <cell r="E7499" t="str">
            <v>Gas</v>
          </cell>
          <cell r="G7499">
            <v>102976</v>
          </cell>
          <cell r="H7499" t="str">
            <v>Regulated</v>
          </cell>
        </row>
        <row r="7500">
          <cell r="D7500" t="str">
            <v>Empire District Electric Company</v>
          </cell>
          <cell r="E7500" t="str">
            <v>Gas</v>
          </cell>
          <cell r="G7500">
            <v>205064</v>
          </cell>
          <cell r="H7500" t="str">
            <v>Regulated</v>
          </cell>
        </row>
        <row r="7501">
          <cell r="D7501" t="str">
            <v>Southern Company</v>
          </cell>
          <cell r="E7501" t="str">
            <v>Water</v>
          </cell>
          <cell r="G7501">
            <v>0</v>
          </cell>
          <cell r="H7501" t="str">
            <v>Regulated</v>
          </cell>
        </row>
        <row r="7502">
          <cell r="D7502" t="str">
            <v>Calpine Corporation</v>
          </cell>
          <cell r="E7502" t="str">
            <v>Gas</v>
          </cell>
          <cell r="G7502" t="str">
            <v>NA</v>
          </cell>
          <cell r="H7502" t="str">
            <v>Merchant Unregulated</v>
          </cell>
        </row>
        <row r="7503">
          <cell r="D7503" t="str">
            <v>Enpower Corp.</v>
          </cell>
          <cell r="E7503" t="str">
            <v>Biomass</v>
          </cell>
          <cell r="G7503" t="str">
            <v>NA</v>
          </cell>
          <cell r="H7503" t="str">
            <v>Merchant Unregulated</v>
          </cell>
        </row>
        <row r="7504">
          <cell r="D7504" t="str">
            <v>EIF Management, LLC</v>
          </cell>
          <cell r="E7504" t="str">
            <v>Biomass</v>
          </cell>
          <cell r="G7504" t="str">
            <v>NA</v>
          </cell>
          <cell r="H7504" t="str">
            <v>Merchant Unregulated</v>
          </cell>
        </row>
        <row r="7505">
          <cell r="D7505" t="str">
            <v>DTE Energy Company</v>
          </cell>
          <cell r="E7505" t="str">
            <v>Biomass</v>
          </cell>
          <cell r="G7505" t="str">
            <v>NA</v>
          </cell>
          <cell r="H7505" t="str">
            <v>Merchant Unregulated</v>
          </cell>
        </row>
        <row r="7506">
          <cell r="D7506" t="str">
            <v>Enpower Corp.</v>
          </cell>
          <cell r="E7506" t="str">
            <v>Biomass</v>
          </cell>
          <cell r="G7506" t="str">
            <v>NA</v>
          </cell>
          <cell r="H7506" t="str">
            <v>Merchant Unregulated</v>
          </cell>
        </row>
        <row r="7507">
          <cell r="D7507" t="str">
            <v>EIF Management, LLC</v>
          </cell>
          <cell r="E7507" t="str">
            <v>Biomass</v>
          </cell>
          <cell r="G7507" t="str">
            <v>NA</v>
          </cell>
          <cell r="H7507" t="str">
            <v>Merchant Unregulated</v>
          </cell>
        </row>
        <row r="7508">
          <cell r="D7508" t="str">
            <v>DTE Energy Company</v>
          </cell>
          <cell r="E7508" t="str">
            <v>Biomass</v>
          </cell>
          <cell r="G7508" t="str">
            <v>NA</v>
          </cell>
          <cell r="H7508" t="str">
            <v>Merchant Unregulated</v>
          </cell>
        </row>
        <row r="7509">
          <cell r="D7509" t="str">
            <v>Fifth Street Management LLC</v>
          </cell>
          <cell r="E7509" t="str">
            <v>Oil</v>
          </cell>
          <cell r="G7509" t="str">
            <v>NA</v>
          </cell>
          <cell r="H7509" t="str">
            <v>Merchant Unregulated</v>
          </cell>
        </row>
        <row r="7510">
          <cell r="D7510" t="str">
            <v>Riverwood International Corp</v>
          </cell>
          <cell r="E7510" t="str">
            <v>Coal</v>
          </cell>
          <cell r="G7510" t="str">
            <v>NA</v>
          </cell>
          <cell r="H7510" t="str">
            <v>Merchant Unregulated</v>
          </cell>
        </row>
        <row r="7511">
          <cell r="D7511" t="str">
            <v>Exelon Corporation</v>
          </cell>
          <cell r="E7511" t="str">
            <v>Wind</v>
          </cell>
          <cell r="G7511" t="str">
            <v>NA</v>
          </cell>
          <cell r="H7511" t="str">
            <v>Merchant Unregulated</v>
          </cell>
        </row>
        <row r="7512">
          <cell r="D7512" t="str">
            <v>Individual Owner</v>
          </cell>
          <cell r="E7512" t="str">
            <v>Wind</v>
          </cell>
          <cell r="G7512" t="str">
            <v>NA</v>
          </cell>
          <cell r="H7512" t="str">
            <v>Merchant Unregulated</v>
          </cell>
        </row>
        <row r="7513">
          <cell r="D7513" t="str">
            <v>NRG Energy, Inc.</v>
          </cell>
          <cell r="E7513" t="str">
            <v>Solar</v>
          </cell>
          <cell r="G7513" t="str">
            <v>NA</v>
          </cell>
          <cell r="H7513" t="str">
            <v>Merchant Unregulated</v>
          </cell>
        </row>
        <row r="7514">
          <cell r="D7514" t="str">
            <v>NRG Yield, Inc.</v>
          </cell>
          <cell r="E7514" t="str">
            <v>Solar</v>
          </cell>
          <cell r="G7514" t="str">
            <v>NA</v>
          </cell>
          <cell r="H7514" t="str">
            <v>Merchant Unregulated</v>
          </cell>
        </row>
        <row r="7515">
          <cell r="D7515" t="str">
            <v>Dominion Resources, Inc.</v>
          </cell>
          <cell r="E7515" t="str">
            <v>Water</v>
          </cell>
          <cell r="G7515">
            <v>161651</v>
          </cell>
          <cell r="H7515" t="str">
            <v>Regulated</v>
          </cell>
        </row>
        <row r="7516">
          <cell r="D7516" t="str">
            <v>Kapstone Paper and Packaging Corporation</v>
          </cell>
          <cell r="E7516" t="str">
            <v>Coal</v>
          </cell>
          <cell r="G7516" t="str">
            <v>NA</v>
          </cell>
          <cell r="H7516" t="str">
            <v>Merchant Unregulated</v>
          </cell>
        </row>
        <row r="7517">
          <cell r="D7517" t="str">
            <v>Westmoreland Coal Company</v>
          </cell>
          <cell r="E7517" t="str">
            <v>Coal</v>
          </cell>
          <cell r="G7517" t="str">
            <v>NA</v>
          </cell>
          <cell r="H7517" t="str">
            <v>Merchant Unregulated</v>
          </cell>
        </row>
        <row r="7518">
          <cell r="D7518" t="str">
            <v>Westmoreland Coal Company</v>
          </cell>
          <cell r="E7518" t="str">
            <v>Coal</v>
          </cell>
          <cell r="G7518" t="str">
            <v>NA</v>
          </cell>
          <cell r="H7518" t="str">
            <v>Merchant Unregulated</v>
          </cell>
        </row>
        <row r="7519">
          <cell r="D7519" t="str">
            <v>KCP&amp;L Greater Missouri Operations Company</v>
          </cell>
          <cell r="E7519" t="str">
            <v>Water</v>
          </cell>
          <cell r="G7519" t="str">
            <v>NA</v>
          </cell>
          <cell r="H7519" t="str">
            <v>Merchant Unregulated</v>
          </cell>
        </row>
        <row r="7520">
          <cell r="D7520" t="str">
            <v>Mega Renewables</v>
          </cell>
          <cell r="E7520" t="str">
            <v>Water</v>
          </cell>
          <cell r="G7520" t="str">
            <v>NA</v>
          </cell>
          <cell r="H7520" t="str">
            <v>Merchant Unregulated</v>
          </cell>
        </row>
        <row r="7521">
          <cell r="D7521" t="str">
            <v>Robbins Lumber Inc</v>
          </cell>
          <cell r="E7521" t="str">
            <v>Biomass</v>
          </cell>
          <cell r="G7521" t="str">
            <v>NA</v>
          </cell>
          <cell r="H7521" t="str">
            <v>Merchant Unregulated</v>
          </cell>
        </row>
        <row r="7522">
          <cell r="D7522" t="str">
            <v>Robbins Lumber Inc</v>
          </cell>
          <cell r="E7522" t="str">
            <v>Oil</v>
          </cell>
          <cell r="G7522" t="str">
            <v>NA</v>
          </cell>
          <cell r="H7522" t="str">
            <v>Merchant Unregulated</v>
          </cell>
        </row>
        <row r="7523">
          <cell r="D7523" t="str">
            <v>Sacramento Municipal Utility District</v>
          </cell>
          <cell r="E7523" t="str">
            <v>Water</v>
          </cell>
          <cell r="G7523" t="str">
            <v>NA</v>
          </cell>
          <cell r="H7523" t="str">
            <v>Regulated</v>
          </cell>
        </row>
        <row r="7524">
          <cell r="D7524" t="str">
            <v>United States Government</v>
          </cell>
          <cell r="E7524" t="str">
            <v>Water</v>
          </cell>
          <cell r="G7524" t="str">
            <v>NA</v>
          </cell>
          <cell r="H7524" t="str">
            <v>Merchant Unregulated</v>
          </cell>
        </row>
        <row r="7525">
          <cell r="D7525" t="str">
            <v>New York Power Authority</v>
          </cell>
          <cell r="E7525" t="str">
            <v>Water</v>
          </cell>
          <cell r="G7525">
            <v>13373010</v>
          </cell>
          <cell r="H7525" t="str">
            <v>Merchant Unregulated</v>
          </cell>
        </row>
        <row r="7526">
          <cell r="D7526" t="str">
            <v>New York Power Authority</v>
          </cell>
          <cell r="E7526" t="str">
            <v>Water</v>
          </cell>
          <cell r="G7526">
            <v>6692614</v>
          </cell>
          <cell r="H7526" t="str">
            <v>Merchant Unregulated</v>
          </cell>
        </row>
        <row r="7527">
          <cell r="D7527" t="str">
            <v>Austin Energy</v>
          </cell>
          <cell r="E7527" t="str">
            <v>Gas</v>
          </cell>
          <cell r="G7527" t="str">
            <v>NA</v>
          </cell>
          <cell r="H7527" t="str">
            <v>Regulated</v>
          </cell>
        </row>
        <row r="7528">
          <cell r="D7528" t="str">
            <v>Austin Energy</v>
          </cell>
          <cell r="E7528" t="str">
            <v>Oil</v>
          </cell>
          <cell r="G7528" t="str">
            <v>NA</v>
          </cell>
          <cell r="H7528" t="str">
            <v>Regulated</v>
          </cell>
        </row>
        <row r="7529">
          <cell r="D7529" t="str">
            <v>South San Joaquin Irr District</v>
          </cell>
          <cell r="E7529" t="str">
            <v>Solar</v>
          </cell>
          <cell r="G7529" t="str">
            <v>NA</v>
          </cell>
          <cell r="H7529" t="str">
            <v>Merchant Unregulated</v>
          </cell>
        </row>
        <row r="7530">
          <cell r="D7530" t="str">
            <v>Buckeye Power, Inc.</v>
          </cell>
          <cell r="E7530" t="str">
            <v>Gas</v>
          </cell>
          <cell r="G7530">
            <v>83147</v>
          </cell>
          <cell r="H7530" t="str">
            <v>Regulated</v>
          </cell>
        </row>
        <row r="7531">
          <cell r="D7531" t="str">
            <v>United States Government</v>
          </cell>
          <cell r="E7531" t="str">
            <v>Water</v>
          </cell>
          <cell r="G7531">
            <v>244443</v>
          </cell>
          <cell r="H7531" t="str">
            <v>Merchant Unregulated</v>
          </cell>
        </row>
        <row r="7532">
          <cell r="D7532" t="str">
            <v>Northern Colorado Water Conservancy District</v>
          </cell>
          <cell r="E7532" t="str">
            <v>Water</v>
          </cell>
          <cell r="G7532" t="str">
            <v>NA</v>
          </cell>
          <cell r="H7532" t="str">
            <v>Merchant Unregulated</v>
          </cell>
        </row>
        <row r="7533">
          <cell r="D7533" t="str">
            <v>Energy Developments Limited</v>
          </cell>
          <cell r="E7533" t="str">
            <v>Biomass</v>
          </cell>
          <cell r="G7533" t="str">
            <v>NA</v>
          </cell>
          <cell r="H7533" t="str">
            <v>Merchant Unregulated</v>
          </cell>
        </row>
        <row r="7534">
          <cell r="D7534" t="str">
            <v>Southern Company</v>
          </cell>
          <cell r="E7534" t="str">
            <v>Gas</v>
          </cell>
          <cell r="G7534">
            <v>1796</v>
          </cell>
          <cell r="H7534" t="str">
            <v>Regulated</v>
          </cell>
        </row>
        <row r="7535">
          <cell r="D7535" t="str">
            <v>William Charles Limited</v>
          </cell>
          <cell r="E7535" t="str">
            <v>Biomass</v>
          </cell>
          <cell r="G7535" t="str">
            <v>NA</v>
          </cell>
          <cell r="H7535" t="str">
            <v>Merchant Unregulated</v>
          </cell>
        </row>
        <row r="7536">
          <cell r="D7536" t="str">
            <v>William Charles Construction Co.</v>
          </cell>
          <cell r="E7536" t="str">
            <v>Biomass</v>
          </cell>
          <cell r="G7536" t="str">
            <v>NA</v>
          </cell>
          <cell r="H7536" t="str">
            <v>Merchant Unregulated</v>
          </cell>
        </row>
        <row r="7537">
          <cell r="D7537" t="str">
            <v>Iberdrola, S.A.</v>
          </cell>
          <cell r="E7537" t="str">
            <v>Water</v>
          </cell>
          <cell r="G7537">
            <v>40152</v>
          </cell>
          <cell r="H7537" t="str">
            <v>Regulated</v>
          </cell>
        </row>
        <row r="7538">
          <cell r="D7538" t="str">
            <v>Iberdrola, S.A.</v>
          </cell>
          <cell r="E7538" t="str">
            <v>Water</v>
          </cell>
          <cell r="G7538">
            <v>2</v>
          </cell>
          <cell r="H7538" t="str">
            <v>Regulated</v>
          </cell>
        </row>
        <row r="7539">
          <cell r="D7539" t="str">
            <v>Iberdrola, S.A.</v>
          </cell>
          <cell r="E7539" t="str">
            <v>Water</v>
          </cell>
          <cell r="G7539">
            <v>2097</v>
          </cell>
          <cell r="H7539" t="str">
            <v>Regulated</v>
          </cell>
        </row>
        <row r="7540">
          <cell r="D7540" t="str">
            <v>Iberdrola, S.A.</v>
          </cell>
          <cell r="E7540" t="str">
            <v>Gas</v>
          </cell>
          <cell r="G7540">
            <v>3986</v>
          </cell>
          <cell r="H7540" t="str">
            <v>Regulated</v>
          </cell>
        </row>
        <row r="7541">
          <cell r="D7541" t="str">
            <v>Rochester Public Utilities</v>
          </cell>
          <cell r="E7541" t="str">
            <v>Water</v>
          </cell>
          <cell r="G7541" t="str">
            <v>NA</v>
          </cell>
          <cell r="H7541" t="str">
            <v>Regulated</v>
          </cell>
        </row>
        <row r="7542">
          <cell r="D7542" t="str">
            <v>University of New Hampshire</v>
          </cell>
          <cell r="E7542" t="str">
            <v>Biomass</v>
          </cell>
          <cell r="G7542" t="str">
            <v>NA</v>
          </cell>
          <cell r="H7542" t="str">
            <v>Merchant Unregulated</v>
          </cell>
        </row>
        <row r="7543">
          <cell r="D7543" t="str">
            <v>PG&amp;E Corporation</v>
          </cell>
          <cell r="E7543" t="str">
            <v>Water</v>
          </cell>
          <cell r="G7543">
            <v>190253</v>
          </cell>
          <cell r="H7543" t="str">
            <v>Regulated</v>
          </cell>
        </row>
        <row r="7544">
          <cell r="D7544" t="str">
            <v>Rock Creek Joint Venture</v>
          </cell>
          <cell r="E7544" t="str">
            <v>Water</v>
          </cell>
          <cell r="G7544" t="str">
            <v>NA</v>
          </cell>
          <cell r="H7544" t="str">
            <v>Merchant Unregulated</v>
          </cell>
        </row>
        <row r="7545">
          <cell r="D7545" t="str">
            <v>Enel S.p.A.</v>
          </cell>
          <cell r="E7545" t="str">
            <v>Water</v>
          </cell>
          <cell r="G7545" t="str">
            <v>NA</v>
          </cell>
          <cell r="H7545" t="str">
            <v>Merchant Unregulated</v>
          </cell>
        </row>
        <row r="7546">
          <cell r="D7546" t="str">
            <v>Enel S.p.A.</v>
          </cell>
          <cell r="E7546" t="str">
            <v>Water</v>
          </cell>
          <cell r="G7546" t="str">
            <v>NA</v>
          </cell>
          <cell r="H7546" t="str">
            <v>Merchant Unregulated</v>
          </cell>
        </row>
        <row r="7547">
          <cell r="D7547" t="str">
            <v>Strata Solar LLC</v>
          </cell>
          <cell r="E7547" t="str">
            <v>Solar</v>
          </cell>
          <cell r="G7547" t="str">
            <v>NA</v>
          </cell>
          <cell r="H7547" t="str">
            <v>Merchant Unregulated</v>
          </cell>
        </row>
        <row r="7548">
          <cell r="D7548" t="str">
            <v>WGL Holdings, Inc.</v>
          </cell>
          <cell r="E7548" t="str">
            <v>Solar</v>
          </cell>
          <cell r="G7548" t="str">
            <v>NA</v>
          </cell>
          <cell r="H7548" t="str">
            <v>Merchant Unregulated</v>
          </cell>
        </row>
        <row r="7549">
          <cell r="D7549" t="str">
            <v>Chelan County Public Utility District No. 1</v>
          </cell>
          <cell r="E7549" t="str">
            <v>Water</v>
          </cell>
          <cell r="G7549">
            <v>2925374</v>
          </cell>
          <cell r="H7549" t="str">
            <v>Regulated</v>
          </cell>
        </row>
        <row r="7550">
          <cell r="D7550" t="str">
            <v>Great River Energy</v>
          </cell>
          <cell r="E7550" t="str">
            <v>Oil</v>
          </cell>
          <cell r="G7550" t="str">
            <v>NA</v>
          </cell>
          <cell r="H7550" t="str">
            <v>Merchant Unregulated</v>
          </cell>
        </row>
        <row r="7551">
          <cell r="D7551" t="str">
            <v>Rock Rapids Municipal Utility</v>
          </cell>
          <cell r="E7551" t="str">
            <v>Oil</v>
          </cell>
          <cell r="G7551" t="str">
            <v>NA</v>
          </cell>
          <cell r="H7551" t="str">
            <v>Regulated</v>
          </cell>
        </row>
        <row r="7552">
          <cell r="D7552" t="str">
            <v>Rock Ridge Power Partners, LLC</v>
          </cell>
          <cell r="E7552" t="str">
            <v>Wind</v>
          </cell>
          <cell r="G7552" t="str">
            <v>NA</v>
          </cell>
          <cell r="H7552" t="str">
            <v>Merchant Unregulated</v>
          </cell>
        </row>
        <row r="7553">
          <cell r="D7553" t="str">
            <v>Alliant Energy Corporation</v>
          </cell>
          <cell r="E7553" t="str">
            <v>Gas</v>
          </cell>
          <cell r="G7553">
            <v>5229</v>
          </cell>
          <cell r="H7553" t="str">
            <v>Regulated</v>
          </cell>
        </row>
        <row r="7554">
          <cell r="D7554" t="str">
            <v>Royal Dutch Shell plc</v>
          </cell>
          <cell r="E7554" t="str">
            <v>Wind</v>
          </cell>
          <cell r="G7554" t="str">
            <v>NA</v>
          </cell>
          <cell r="H7554" t="str">
            <v>Merchant Unregulated</v>
          </cell>
        </row>
        <row r="7555">
          <cell r="D7555" t="str">
            <v>Goldman Sachs Group, Inc.</v>
          </cell>
          <cell r="E7555" t="str">
            <v>Wind</v>
          </cell>
          <cell r="G7555" t="str">
            <v>NA</v>
          </cell>
          <cell r="H7555" t="str">
            <v>Merchant Unregulated</v>
          </cell>
        </row>
        <row r="7556">
          <cell r="D7556" t="str">
            <v>Old Dominion Electric Cooperative</v>
          </cell>
          <cell r="E7556" t="str">
            <v>Gas</v>
          </cell>
          <cell r="G7556">
            <v>200367</v>
          </cell>
          <cell r="H7556" t="str">
            <v>Merchant Unregulated</v>
          </cell>
        </row>
        <row r="7557">
          <cell r="D7557" t="str">
            <v>Industry Funds Management Ltd.</v>
          </cell>
          <cell r="E7557" t="str">
            <v>Gas</v>
          </cell>
          <cell r="G7557">
            <v>210640</v>
          </cell>
          <cell r="H7557" t="str">
            <v>Merchant Unregulated</v>
          </cell>
        </row>
        <row r="7558">
          <cell r="D7558" t="str">
            <v>Rockford City of</v>
          </cell>
          <cell r="E7558" t="str">
            <v>Oil</v>
          </cell>
          <cell r="G7558" t="str">
            <v>NA</v>
          </cell>
          <cell r="H7558" t="str">
            <v>Regulated</v>
          </cell>
        </row>
        <row r="7559">
          <cell r="D7559" t="str">
            <v>NRG Energy, Inc.</v>
          </cell>
          <cell r="E7559" t="str">
            <v>Gas</v>
          </cell>
          <cell r="G7559">
            <v>44330</v>
          </cell>
          <cell r="H7559" t="str">
            <v>Merchant Unregulated</v>
          </cell>
        </row>
        <row r="7560">
          <cell r="D7560" t="str">
            <v>NRG Energy, Inc.</v>
          </cell>
          <cell r="E7560" t="str">
            <v>Gas</v>
          </cell>
          <cell r="G7560" t="str">
            <v>NA</v>
          </cell>
          <cell r="H7560" t="str">
            <v>Merchant Unregulated</v>
          </cell>
        </row>
        <row r="7561">
          <cell r="D7561" t="str">
            <v>Calpine Corporation</v>
          </cell>
          <cell r="E7561" t="str">
            <v>Gas</v>
          </cell>
          <cell r="G7561">
            <v>259436</v>
          </cell>
          <cell r="H7561" t="str">
            <v>Merchant Unregulated</v>
          </cell>
        </row>
        <row r="7562">
          <cell r="D7562" t="str">
            <v>Duke Energy Corporation</v>
          </cell>
          <cell r="E7562" t="str">
            <v>Gas</v>
          </cell>
          <cell r="G7562">
            <v>715431</v>
          </cell>
          <cell r="H7562" t="str">
            <v>Regulated</v>
          </cell>
        </row>
        <row r="7563">
          <cell r="D7563" t="str">
            <v>Mitsubishi Corporation</v>
          </cell>
          <cell r="E7563" t="str">
            <v>Wind</v>
          </cell>
          <cell r="G7563" t="str">
            <v>NA</v>
          </cell>
          <cell r="H7563" t="str">
            <v>Merchant Unregulated</v>
          </cell>
        </row>
        <row r="7564">
          <cell r="D7564" t="str">
            <v>Mitsubishi Corporation</v>
          </cell>
          <cell r="E7564" t="str">
            <v>Wind</v>
          </cell>
          <cell r="G7564" t="str">
            <v>NA</v>
          </cell>
          <cell r="H7564" t="str">
            <v>Merchant Unregulated</v>
          </cell>
        </row>
        <row r="7565">
          <cell r="D7565" t="str">
            <v>Atlantic Power Corporation</v>
          </cell>
          <cell r="E7565" t="str">
            <v>Wind</v>
          </cell>
          <cell r="G7565" t="str">
            <v>NA</v>
          </cell>
          <cell r="H7565" t="str">
            <v>Merchant Unregulated</v>
          </cell>
        </row>
        <row r="7566">
          <cell r="D7566" t="str">
            <v>Atlantic Power Corporation</v>
          </cell>
          <cell r="E7566" t="str">
            <v>Wind</v>
          </cell>
          <cell r="G7566" t="str">
            <v>NA</v>
          </cell>
          <cell r="H7566" t="str">
            <v>Merchant Unregulated</v>
          </cell>
        </row>
        <row r="7567">
          <cell r="D7567" t="str">
            <v>American Electric Power Company, Inc.</v>
          </cell>
          <cell r="E7567" t="str">
            <v>Coal</v>
          </cell>
          <cell r="G7567">
            <v>9389787</v>
          </cell>
          <cell r="H7567" t="str">
            <v>Regulated</v>
          </cell>
        </row>
        <row r="7568">
          <cell r="D7568" t="str">
            <v>American Electric Power Company, Inc.</v>
          </cell>
          <cell r="E7568" t="str">
            <v>Coal</v>
          </cell>
          <cell r="G7568">
            <v>9389787</v>
          </cell>
          <cell r="H7568" t="str">
            <v>Regulated</v>
          </cell>
        </row>
        <row r="7569">
          <cell r="D7569" t="str">
            <v>Rockport City of</v>
          </cell>
          <cell r="E7569" t="str">
            <v>Gas</v>
          </cell>
          <cell r="G7569" t="str">
            <v>NA</v>
          </cell>
          <cell r="H7569" t="str">
            <v>Regulated</v>
          </cell>
        </row>
        <row r="7570">
          <cell r="D7570" t="str">
            <v>Rock-Tenn Co</v>
          </cell>
          <cell r="E7570" t="str">
            <v>Gas</v>
          </cell>
          <cell r="G7570" t="str">
            <v>NA</v>
          </cell>
          <cell r="H7570" t="str">
            <v>Merchant Unregulated</v>
          </cell>
        </row>
        <row r="7571">
          <cell r="D7571" t="str">
            <v>Rock-Tenn Co</v>
          </cell>
          <cell r="E7571" t="str">
            <v>Biomass</v>
          </cell>
          <cell r="G7571" t="str">
            <v>NA</v>
          </cell>
          <cell r="H7571" t="str">
            <v>Merchant Unregulated</v>
          </cell>
        </row>
        <row r="7572">
          <cell r="D7572" t="str">
            <v>Rock-Tenn Co</v>
          </cell>
          <cell r="E7572" t="str">
            <v>Biomass</v>
          </cell>
          <cell r="G7572" t="str">
            <v>NA</v>
          </cell>
          <cell r="H7572" t="str">
            <v>Merchant Unregulated</v>
          </cell>
        </row>
        <row r="7573">
          <cell r="D7573" t="str">
            <v>Rock-Tenn Co</v>
          </cell>
          <cell r="E7573" t="str">
            <v>Biomass</v>
          </cell>
          <cell r="G7573">
            <v>531966</v>
          </cell>
          <cell r="H7573" t="str">
            <v>Merchant Unregulated</v>
          </cell>
        </row>
        <row r="7574">
          <cell r="D7574" t="str">
            <v>Hudson Clean Energy Partners LP</v>
          </cell>
          <cell r="E7574" t="str">
            <v>Water</v>
          </cell>
          <cell r="G7574" t="str">
            <v>NA</v>
          </cell>
          <cell r="H7574" t="str">
            <v>Merchant Unregulated</v>
          </cell>
        </row>
        <row r="7575">
          <cell r="D7575" t="str">
            <v>Ingenco Investors LLC</v>
          </cell>
          <cell r="E7575" t="str">
            <v>Oil</v>
          </cell>
          <cell r="G7575" t="str">
            <v>NA</v>
          </cell>
          <cell r="H7575" t="str">
            <v>Merchant Unregulated</v>
          </cell>
        </row>
        <row r="7576">
          <cell r="D7576" t="str">
            <v>Ingenco Holdings LLC</v>
          </cell>
          <cell r="E7576" t="str">
            <v>Oil</v>
          </cell>
          <cell r="G7576" t="str">
            <v>NA</v>
          </cell>
          <cell r="H7576" t="str">
            <v>Merchant Unregulated</v>
          </cell>
        </row>
        <row r="7577">
          <cell r="D7577" t="str">
            <v>Northeast Maryland Waste Disposal Authority</v>
          </cell>
          <cell r="E7577" t="str">
            <v>Biomass</v>
          </cell>
          <cell r="G7577" t="str">
            <v>NA</v>
          </cell>
          <cell r="H7577" t="str">
            <v>Merchant Unregulated</v>
          </cell>
        </row>
        <row r="7578">
          <cell r="D7578" t="str">
            <v>Imperial Irrigation District</v>
          </cell>
          <cell r="E7578" t="str">
            <v>Gas</v>
          </cell>
          <cell r="G7578" t="str">
            <v>NA</v>
          </cell>
          <cell r="H7578" t="str">
            <v>Merchant Unregulated</v>
          </cell>
        </row>
        <row r="7579">
          <cell r="D7579" t="str">
            <v>Rocky Brook Electric Inc</v>
          </cell>
          <cell r="E7579" t="str">
            <v>Water</v>
          </cell>
          <cell r="G7579" t="str">
            <v>NA</v>
          </cell>
          <cell r="H7579" t="str">
            <v>Merchant Unregulated</v>
          </cell>
        </row>
        <row r="7580">
          <cell r="D7580" t="str">
            <v>Duke Energy Corporation</v>
          </cell>
          <cell r="E7580" t="str">
            <v>Water</v>
          </cell>
          <cell r="G7580">
            <v>-191</v>
          </cell>
          <cell r="H7580" t="str">
            <v>Regulated</v>
          </cell>
        </row>
        <row r="7581">
          <cell r="D7581" t="str">
            <v>Black Hills Corporation</v>
          </cell>
          <cell r="E7581" t="str">
            <v>Oil</v>
          </cell>
          <cell r="G7581">
            <v>964</v>
          </cell>
          <cell r="H7581" t="str">
            <v>Regulated</v>
          </cell>
        </row>
        <row r="7582">
          <cell r="D7582" t="str">
            <v>SunEdison, Inc.</v>
          </cell>
          <cell r="E7582" t="str">
            <v>Solar</v>
          </cell>
          <cell r="G7582" t="str">
            <v>NA</v>
          </cell>
          <cell r="H7582" t="str">
            <v>Merchant Unregulated</v>
          </cell>
        </row>
        <row r="7583">
          <cell r="D7583" t="str">
            <v>Capitol Broadcasting Company, Incorporated</v>
          </cell>
          <cell r="E7583" t="str">
            <v>Water</v>
          </cell>
          <cell r="G7583" t="str">
            <v>NA</v>
          </cell>
          <cell r="H7583" t="str">
            <v>Merchant Unregulated</v>
          </cell>
        </row>
        <row r="7584">
          <cell r="D7584" t="str">
            <v>Liberty Interactive Corporation</v>
          </cell>
          <cell r="E7584" t="str">
            <v>Solar</v>
          </cell>
          <cell r="G7584" t="str">
            <v>NA</v>
          </cell>
          <cell r="H7584" t="str">
            <v>Merchant Unregulated</v>
          </cell>
        </row>
        <row r="7585">
          <cell r="D7585" t="str">
            <v>Xcel Energy Inc.</v>
          </cell>
          <cell r="E7585" t="str">
            <v>Gas</v>
          </cell>
          <cell r="G7585">
            <v>2451436</v>
          </cell>
          <cell r="H7585" t="str">
            <v>Regulated</v>
          </cell>
        </row>
        <row r="7586">
          <cell r="D7586" t="str">
            <v>U.S. Department of Energy</v>
          </cell>
          <cell r="E7586" t="str">
            <v>Geothermal</v>
          </cell>
          <cell r="G7586" t="str">
            <v>NA</v>
          </cell>
          <cell r="H7586" t="str">
            <v>Merchant Unregulated</v>
          </cell>
        </row>
        <row r="7587">
          <cell r="D7587" t="str">
            <v>Oglethorpe Power Corporation</v>
          </cell>
          <cell r="E7587" t="str">
            <v>Water</v>
          </cell>
          <cell r="G7587">
            <v>961591</v>
          </cell>
          <cell r="H7587" t="str">
            <v>Regulated</v>
          </cell>
        </row>
        <row r="7588">
          <cell r="D7588" t="str">
            <v>Southern Company</v>
          </cell>
          <cell r="E7588" t="str">
            <v>Water</v>
          </cell>
          <cell r="G7588">
            <v>327232</v>
          </cell>
          <cell r="H7588" t="str">
            <v>Regulated</v>
          </cell>
        </row>
        <row r="7589">
          <cell r="D7589" t="str">
            <v>Chelan County Public Utility District No. 1</v>
          </cell>
          <cell r="E7589" t="str">
            <v>Water</v>
          </cell>
          <cell r="G7589">
            <v>6953342</v>
          </cell>
          <cell r="H7589" t="str">
            <v>Regulated</v>
          </cell>
        </row>
        <row r="7590">
          <cell r="D7590" t="str">
            <v>Enel S.p.A.</v>
          </cell>
          <cell r="E7590" t="str">
            <v>Wind</v>
          </cell>
          <cell r="G7590">
            <v>204139</v>
          </cell>
          <cell r="H7590" t="str">
            <v>Merchant Unregulated</v>
          </cell>
        </row>
        <row r="7591">
          <cell r="D7591" t="str">
            <v>GDF Suez SA</v>
          </cell>
          <cell r="E7591" t="str">
            <v>Water</v>
          </cell>
          <cell r="G7591">
            <v>12552</v>
          </cell>
          <cell r="H7591" t="str">
            <v>Merchant Unregulated</v>
          </cell>
        </row>
        <row r="7592">
          <cell r="D7592" t="str">
            <v>Abbeville City of SC</v>
          </cell>
          <cell r="E7592" t="str">
            <v>Water</v>
          </cell>
          <cell r="G7592" t="str">
            <v>NA</v>
          </cell>
          <cell r="H7592" t="str">
            <v>Regulated</v>
          </cell>
        </row>
        <row r="7593">
          <cell r="D7593" t="str">
            <v>Abbeville City of SC</v>
          </cell>
          <cell r="E7593" t="str">
            <v>Oil</v>
          </cell>
          <cell r="G7593" t="str">
            <v>NA</v>
          </cell>
          <cell r="H7593" t="str">
            <v>Regulated</v>
          </cell>
        </row>
        <row r="7594">
          <cell r="D7594" t="str">
            <v>LS Power Group</v>
          </cell>
          <cell r="E7594" t="str">
            <v>Gas</v>
          </cell>
          <cell r="G7594">
            <v>97388</v>
          </cell>
          <cell r="H7594" t="str">
            <v>Merchant Unregulated</v>
          </cell>
        </row>
        <row r="7595">
          <cell r="D7595" t="str">
            <v>Phillips 66 Company</v>
          </cell>
          <cell r="E7595" t="str">
            <v>Other Nonrenewable</v>
          </cell>
          <cell r="G7595">
            <v>271723</v>
          </cell>
          <cell r="H7595" t="str">
            <v>Merchant Unregulated</v>
          </cell>
        </row>
        <row r="7596">
          <cell r="D7596" t="str">
            <v>SunEdison, Inc.</v>
          </cell>
          <cell r="E7596" t="str">
            <v>Solar</v>
          </cell>
          <cell r="G7596" t="str">
            <v>NA</v>
          </cell>
          <cell r="H7596" t="str">
            <v>Merchant Unregulated</v>
          </cell>
        </row>
        <row r="7597">
          <cell r="D7597" t="str">
            <v>CMS Energy Corporation</v>
          </cell>
          <cell r="E7597" t="str">
            <v>Water</v>
          </cell>
          <cell r="G7597">
            <v>26017</v>
          </cell>
          <cell r="H7597" t="str">
            <v>Regulated</v>
          </cell>
        </row>
        <row r="7598">
          <cell r="D7598" t="str">
            <v>Lincoln Electric System</v>
          </cell>
          <cell r="E7598" t="str">
            <v>Gas</v>
          </cell>
          <cell r="G7598">
            <v>25458</v>
          </cell>
          <cell r="H7598" t="str">
            <v>Regulated</v>
          </cell>
        </row>
        <row r="7599">
          <cell r="D7599" t="str">
            <v>Lincoln Electric System</v>
          </cell>
          <cell r="E7599" t="str">
            <v>Oil</v>
          </cell>
          <cell r="G7599">
            <v>46</v>
          </cell>
          <cell r="H7599" t="str">
            <v>Regulated</v>
          </cell>
        </row>
        <row r="7600">
          <cell r="D7600" t="str">
            <v>Bryan City Of</v>
          </cell>
          <cell r="E7600" t="str">
            <v>Gas</v>
          </cell>
          <cell r="G7600">
            <v>100605</v>
          </cell>
          <cell r="H7600" t="str">
            <v>Merchant Unregulated</v>
          </cell>
        </row>
        <row r="7601">
          <cell r="D7601" t="str">
            <v>Bryan City Of</v>
          </cell>
          <cell r="E7601" t="str">
            <v>Gas</v>
          </cell>
          <cell r="G7601">
            <v>43786</v>
          </cell>
          <cell r="H7601" t="str">
            <v>Merchant Unregulated</v>
          </cell>
        </row>
        <row r="7602">
          <cell r="D7602" t="str">
            <v>Briar-Hydro Associates</v>
          </cell>
          <cell r="E7602" t="str">
            <v>Water</v>
          </cell>
          <cell r="G7602" t="str">
            <v>NA</v>
          </cell>
          <cell r="H7602" t="str">
            <v>Merchant Unregulated</v>
          </cell>
        </row>
        <row r="7603">
          <cell r="D7603" t="str">
            <v>Tenaska Inc.</v>
          </cell>
          <cell r="E7603" t="str">
            <v>Gas</v>
          </cell>
          <cell r="G7603">
            <v>139301</v>
          </cell>
          <cell r="H7603" t="str">
            <v>Merchant Unregulated</v>
          </cell>
        </row>
        <row r="7604">
          <cell r="D7604" t="str">
            <v>Berkshire Hathaway Inc.</v>
          </cell>
          <cell r="E7604" t="str">
            <v>Wind</v>
          </cell>
          <cell r="G7604">
            <v>1223897</v>
          </cell>
          <cell r="H7604" t="str">
            <v>Regulated</v>
          </cell>
        </row>
        <row r="7605">
          <cell r="D7605" t="str">
            <v>MidAmerican Energy Holdings Company</v>
          </cell>
          <cell r="E7605" t="str">
            <v>Wind</v>
          </cell>
          <cell r="G7605">
            <v>139017</v>
          </cell>
          <cell r="H7605" t="str">
            <v>Regulated</v>
          </cell>
        </row>
        <row r="7606">
          <cell r="D7606" t="str">
            <v>Berkshire Hathaway Inc.</v>
          </cell>
          <cell r="E7606" t="str">
            <v>Wind</v>
          </cell>
          <cell r="G7606">
            <v>262236</v>
          </cell>
          <cell r="H7606" t="str">
            <v>Regulated</v>
          </cell>
        </row>
        <row r="7607">
          <cell r="D7607" t="str">
            <v>MidAmerican Energy Holdings Company</v>
          </cell>
          <cell r="E7607" t="str">
            <v>Wind</v>
          </cell>
          <cell r="G7607">
            <v>29786</v>
          </cell>
          <cell r="H7607" t="str">
            <v>Regulated</v>
          </cell>
        </row>
        <row r="7608">
          <cell r="D7608" t="str">
            <v>Waste Management, Inc.</v>
          </cell>
          <cell r="E7608" t="str">
            <v>Biomass</v>
          </cell>
          <cell r="G7608" t="str">
            <v>NA</v>
          </cell>
          <cell r="H7608" t="str">
            <v>Merchant Unregulated</v>
          </cell>
        </row>
        <row r="7609">
          <cell r="D7609" t="str">
            <v>Nevada Irrigation District</v>
          </cell>
          <cell r="E7609" t="str">
            <v>Water</v>
          </cell>
          <cell r="G7609" t="str">
            <v>NA</v>
          </cell>
          <cell r="H7609" t="str">
            <v>Merchant Unregulated</v>
          </cell>
        </row>
        <row r="7610">
          <cell r="D7610" t="str">
            <v>Emera Incorporated</v>
          </cell>
          <cell r="E7610" t="str">
            <v>Wind</v>
          </cell>
          <cell r="G7610">
            <v>30469</v>
          </cell>
          <cell r="H7610" t="str">
            <v>Merchant Unregulated</v>
          </cell>
        </row>
        <row r="7611">
          <cell r="D7611" t="str">
            <v>First Wind Holdings Inc.</v>
          </cell>
          <cell r="E7611" t="str">
            <v>Wind</v>
          </cell>
          <cell r="G7611">
            <v>31713</v>
          </cell>
          <cell r="H7611" t="str">
            <v>Merchant Unregulated</v>
          </cell>
        </row>
        <row r="7612">
          <cell r="D7612" t="str">
            <v>Enel S.p.A.</v>
          </cell>
          <cell r="E7612" t="str">
            <v>Water</v>
          </cell>
          <cell r="G7612" t="str">
            <v>NA</v>
          </cell>
          <cell r="H7612" t="str">
            <v>Merchant Unregulated</v>
          </cell>
        </row>
        <row r="7613">
          <cell r="D7613" t="str">
            <v>Rolls-Royce Plc</v>
          </cell>
          <cell r="E7613" t="str">
            <v>Biomass</v>
          </cell>
          <cell r="G7613" t="str">
            <v>NA</v>
          </cell>
          <cell r="H7613" t="str">
            <v>Merchant Unregulated</v>
          </cell>
        </row>
        <row r="7614">
          <cell r="D7614" t="str">
            <v>Romark Logistics of PA Inc</v>
          </cell>
          <cell r="E7614" t="str">
            <v>Solar</v>
          </cell>
          <cell r="G7614" t="str">
            <v>NA</v>
          </cell>
          <cell r="H7614" t="str">
            <v>Merchant Unregulated</v>
          </cell>
        </row>
        <row r="7615">
          <cell r="D7615" t="str">
            <v>Temple-Inland, Inc.</v>
          </cell>
          <cell r="E7615" t="str">
            <v>Biomass</v>
          </cell>
          <cell r="G7615" t="str">
            <v>NA</v>
          </cell>
          <cell r="H7615" t="str">
            <v>Merchant Unregulated</v>
          </cell>
        </row>
        <row r="7616">
          <cell r="D7616" t="str">
            <v>Silver Point Capital, L.P.</v>
          </cell>
          <cell r="E7616" t="str">
            <v>Biomass</v>
          </cell>
          <cell r="G7616" t="str">
            <v>NA</v>
          </cell>
          <cell r="H7616" t="str">
            <v>Merchant Unregulated</v>
          </cell>
        </row>
        <row r="7617">
          <cell r="D7617" t="str">
            <v>Landgas of IL Corp.</v>
          </cell>
          <cell r="E7617" t="str">
            <v>Biomass</v>
          </cell>
          <cell r="G7617" t="str">
            <v>NA</v>
          </cell>
          <cell r="H7617" t="str">
            <v>Merchant Unregulated</v>
          </cell>
        </row>
        <row r="7618">
          <cell r="D7618" t="str">
            <v>General Motors Corporation</v>
          </cell>
          <cell r="E7618" t="str">
            <v>Gas</v>
          </cell>
          <cell r="G7618" t="str">
            <v>NA</v>
          </cell>
          <cell r="H7618" t="str">
            <v>Merchant Unregulated</v>
          </cell>
        </row>
        <row r="7619">
          <cell r="D7619" t="str">
            <v>Salt River Project</v>
          </cell>
          <cell r="E7619" t="str">
            <v>Water</v>
          </cell>
          <cell r="G7619" t="str">
            <v>NA</v>
          </cell>
          <cell r="H7619" t="str">
            <v>Merchant Unregulated</v>
          </cell>
        </row>
        <row r="7620">
          <cell r="D7620" t="str">
            <v>Roquette America, Inc.</v>
          </cell>
          <cell r="E7620" t="str">
            <v>Gas</v>
          </cell>
          <cell r="G7620" t="str">
            <v>NA</v>
          </cell>
          <cell r="H7620" t="str">
            <v>Merchant Unregulated</v>
          </cell>
        </row>
        <row r="7621">
          <cell r="D7621" t="str">
            <v>Roquette America, Inc.</v>
          </cell>
          <cell r="E7621" t="str">
            <v>Coal</v>
          </cell>
          <cell r="G7621" t="str">
            <v>NA</v>
          </cell>
          <cell r="H7621" t="str">
            <v>Merchant Unregulated</v>
          </cell>
        </row>
        <row r="7622">
          <cell r="D7622" t="str">
            <v>E.ON SE</v>
          </cell>
          <cell r="E7622" t="str">
            <v>Wind</v>
          </cell>
          <cell r="G7622">
            <v>596742</v>
          </cell>
          <cell r="H7622" t="str">
            <v>Merchant Unregulated</v>
          </cell>
        </row>
        <row r="7623">
          <cell r="D7623" t="str">
            <v>Rose Hill Solar, LLC</v>
          </cell>
          <cell r="E7623" t="str">
            <v>Solar</v>
          </cell>
          <cell r="G7623" t="str">
            <v>NA</v>
          </cell>
          <cell r="H7623" t="str">
            <v>Merchant Unregulated</v>
          </cell>
        </row>
        <row r="7624">
          <cell r="D7624" t="str">
            <v>Rosebud Sioux Tribe</v>
          </cell>
          <cell r="E7624" t="str">
            <v>Wind</v>
          </cell>
          <cell r="G7624" t="str">
            <v>NA</v>
          </cell>
          <cell r="H7624" t="str">
            <v>Merchant Unregulated</v>
          </cell>
        </row>
        <row r="7625">
          <cell r="D7625" t="str">
            <v>Cascade Energy Partners, LLC</v>
          </cell>
          <cell r="E7625" t="str">
            <v>Biomass</v>
          </cell>
          <cell r="G7625" t="str">
            <v>NA</v>
          </cell>
          <cell r="H7625" t="str">
            <v>Merchant Unregulated</v>
          </cell>
        </row>
        <row r="7626">
          <cell r="D7626" t="str">
            <v>Stellar J Corporation</v>
          </cell>
          <cell r="E7626" t="str">
            <v>Biomass</v>
          </cell>
          <cell r="G7626" t="str">
            <v>NA</v>
          </cell>
          <cell r="H7626" t="str">
            <v>Merchant Unregulated</v>
          </cell>
        </row>
        <row r="7627">
          <cell r="D7627" t="str">
            <v>Dominion Resources, Inc.</v>
          </cell>
          <cell r="E7627" t="str">
            <v>Gas</v>
          </cell>
          <cell r="G7627">
            <v>89956</v>
          </cell>
          <cell r="H7627" t="str">
            <v>Regulated</v>
          </cell>
        </row>
        <row r="7628">
          <cell r="D7628" t="str">
            <v>Castleton Commodities International LLC</v>
          </cell>
          <cell r="E7628" t="str">
            <v>Gas</v>
          </cell>
          <cell r="G7628" t="str">
            <v>NA</v>
          </cell>
          <cell r="H7628" t="str">
            <v>Merchant Unregulated</v>
          </cell>
        </row>
        <row r="7629">
          <cell r="D7629" t="str">
            <v>Energy Trading Innovations LLC</v>
          </cell>
          <cell r="E7629" t="str">
            <v>Gas</v>
          </cell>
          <cell r="G7629" t="str">
            <v>NA</v>
          </cell>
          <cell r="H7629" t="str">
            <v>Merchant Unregulated</v>
          </cell>
        </row>
        <row r="7630">
          <cell r="D7630" t="str">
            <v>Louis Dreyfus Holding B.V.</v>
          </cell>
          <cell r="E7630" t="str">
            <v>Gas</v>
          </cell>
          <cell r="G7630" t="str">
            <v>NA</v>
          </cell>
          <cell r="H7630" t="str">
            <v>Merchant Unregulated</v>
          </cell>
        </row>
        <row r="7631">
          <cell r="D7631" t="str">
            <v>Roseville City of</v>
          </cell>
          <cell r="E7631" t="str">
            <v>Gas</v>
          </cell>
          <cell r="G7631" t="str">
            <v>NA</v>
          </cell>
          <cell r="H7631" t="str">
            <v>Regulated</v>
          </cell>
        </row>
        <row r="7632">
          <cell r="D7632" t="str">
            <v>Roseville City of</v>
          </cell>
          <cell r="E7632" t="str">
            <v>Gas</v>
          </cell>
          <cell r="G7632">
            <v>577674</v>
          </cell>
          <cell r="H7632" t="str">
            <v>Regulated</v>
          </cell>
        </row>
        <row r="7633">
          <cell r="D7633" t="str">
            <v>MGE Energy, Inc.</v>
          </cell>
          <cell r="E7633" t="str">
            <v>Wind</v>
          </cell>
          <cell r="G7633">
            <v>20277</v>
          </cell>
          <cell r="H7633" t="str">
            <v>Regulated</v>
          </cell>
        </row>
        <row r="7634">
          <cell r="D7634" t="str">
            <v>Seattle City Light</v>
          </cell>
          <cell r="E7634" t="str">
            <v>Water</v>
          </cell>
          <cell r="G7634">
            <v>937814</v>
          </cell>
          <cell r="H7634" t="str">
            <v>Regulated</v>
          </cell>
        </row>
        <row r="7635">
          <cell r="D7635" t="str">
            <v>Corporación Gestamp</v>
          </cell>
          <cell r="E7635" t="str">
            <v>Wind</v>
          </cell>
          <cell r="G7635">
            <v>116618</v>
          </cell>
          <cell r="H7635" t="str">
            <v>Merchant Unregulated</v>
          </cell>
        </row>
        <row r="7636">
          <cell r="D7636" t="str">
            <v>Corporación Gestamp</v>
          </cell>
          <cell r="E7636" t="str">
            <v>Wind</v>
          </cell>
          <cell r="G7636" t="str">
            <v>NA</v>
          </cell>
          <cell r="H7636" t="str">
            <v>Merchant Unregulated</v>
          </cell>
        </row>
        <row r="7637">
          <cell r="D7637" t="str">
            <v>Domtar Corp.</v>
          </cell>
          <cell r="E7637" t="str">
            <v>Water</v>
          </cell>
          <cell r="G7637" t="str">
            <v>NA</v>
          </cell>
          <cell r="H7637" t="str">
            <v>Merchant Unregulated</v>
          </cell>
        </row>
        <row r="7638">
          <cell r="D7638" t="str">
            <v>Confederated Tribes-Warm Springs</v>
          </cell>
          <cell r="E7638" t="str">
            <v>Water</v>
          </cell>
          <cell r="G7638">
            <v>354532</v>
          </cell>
          <cell r="H7638" t="str">
            <v>Regulated</v>
          </cell>
        </row>
        <row r="7639">
          <cell r="D7639" t="str">
            <v>Portland General Electric Company</v>
          </cell>
          <cell r="E7639" t="str">
            <v>Water</v>
          </cell>
          <cell r="G7639">
            <v>709173</v>
          </cell>
          <cell r="H7639" t="str">
            <v>Regulated</v>
          </cell>
        </row>
        <row r="7640">
          <cell r="D7640" t="str">
            <v>Southern Company</v>
          </cell>
          <cell r="E7640" t="str">
            <v>Gas</v>
          </cell>
          <cell r="G7640">
            <v>188698</v>
          </cell>
          <cell r="H7640" t="str">
            <v>Merchant Unregulated</v>
          </cell>
        </row>
        <row r="7641">
          <cell r="D7641" t="str">
            <v>Southern Company</v>
          </cell>
          <cell r="E7641" t="str">
            <v>Gas</v>
          </cell>
          <cell r="G7641">
            <v>3068321</v>
          </cell>
          <cell r="H7641" t="str">
            <v>Merchant Unregulated</v>
          </cell>
        </row>
        <row r="7642">
          <cell r="D7642" t="str">
            <v>Orangeburg City of</v>
          </cell>
          <cell r="E7642" t="str">
            <v>Gas</v>
          </cell>
          <cell r="G7642" t="str">
            <v>NA</v>
          </cell>
          <cell r="H7642" t="str">
            <v>Regulated</v>
          </cell>
        </row>
        <row r="7643">
          <cell r="D7643" t="str">
            <v>Silver Point Capital, L.P.</v>
          </cell>
          <cell r="E7643" t="str">
            <v>Biomass</v>
          </cell>
          <cell r="G7643" t="str">
            <v>NA</v>
          </cell>
          <cell r="H7643" t="str">
            <v>Merchant Unregulated</v>
          </cell>
        </row>
        <row r="7644">
          <cell r="D7644" t="str">
            <v>Landgas of IL Corp.</v>
          </cell>
          <cell r="E7644" t="str">
            <v>Biomass</v>
          </cell>
          <cell r="G7644" t="str">
            <v>NA</v>
          </cell>
          <cell r="H7644" t="str">
            <v>Merchant Unregulated</v>
          </cell>
        </row>
        <row r="7645">
          <cell r="D7645" t="str">
            <v>Duke Energy Corporation</v>
          </cell>
          <cell r="E7645" t="str">
            <v>Coal</v>
          </cell>
          <cell r="G7645">
            <v>7049376</v>
          </cell>
          <cell r="H7645" t="str">
            <v>Regulated</v>
          </cell>
        </row>
        <row r="7646">
          <cell r="D7646" t="str">
            <v>North Carolina Eastern M P A</v>
          </cell>
          <cell r="E7646" t="str">
            <v>Coal</v>
          </cell>
          <cell r="G7646">
            <v>525008</v>
          </cell>
          <cell r="H7646" t="str">
            <v>Regulated</v>
          </cell>
        </row>
        <row r="7647">
          <cell r="D7647" t="str">
            <v>Capital Power Corporation</v>
          </cell>
          <cell r="E7647" t="str">
            <v>Coal</v>
          </cell>
          <cell r="G7647" t="str">
            <v>NA</v>
          </cell>
          <cell r="H7647" t="str">
            <v>Merchant Unregulated</v>
          </cell>
        </row>
        <row r="7648">
          <cell r="D7648" t="str">
            <v>United States Government</v>
          </cell>
          <cell r="E7648" t="str">
            <v>Water</v>
          </cell>
          <cell r="G7648" t="str">
            <v>NA</v>
          </cell>
          <cell r="H7648" t="str">
            <v>Merchant Unregulated</v>
          </cell>
        </row>
        <row r="7649">
          <cell r="D7649" t="str">
            <v>Duke Energy Corporation</v>
          </cell>
          <cell r="E7649" t="str">
            <v>Solar</v>
          </cell>
          <cell r="G7649" t="str">
            <v>NA</v>
          </cell>
          <cell r="H7649" t="str">
            <v>Merchant Unregulated</v>
          </cell>
        </row>
        <row r="7650">
          <cell r="D7650" t="str">
            <v>Axiall Corporation</v>
          </cell>
          <cell r="E7650" t="str">
            <v>Gas</v>
          </cell>
          <cell r="G7650" t="str">
            <v>NA</v>
          </cell>
          <cell r="H7650" t="str">
            <v>Merchant Unregulated</v>
          </cell>
        </row>
        <row r="7651">
          <cell r="D7651" t="str">
            <v>Entergy Corporation</v>
          </cell>
          <cell r="E7651" t="str">
            <v>Gas</v>
          </cell>
          <cell r="G7651">
            <v>1522902</v>
          </cell>
          <cell r="H7651" t="str">
            <v>Merchant Unregulated</v>
          </cell>
        </row>
        <row r="7652">
          <cell r="D7652" t="str">
            <v>Aspen City of</v>
          </cell>
          <cell r="E7652" t="str">
            <v>Water</v>
          </cell>
          <cell r="G7652" t="str">
            <v>NA</v>
          </cell>
          <cell r="H7652" t="str">
            <v>Regulated</v>
          </cell>
        </row>
        <row r="7653">
          <cell r="D7653" t="str">
            <v>Iberdrola, S.A.</v>
          </cell>
          <cell r="E7653" t="str">
            <v>Wind</v>
          </cell>
          <cell r="G7653">
            <v>405292</v>
          </cell>
          <cell r="H7653" t="str">
            <v>Merchant Unregulated</v>
          </cell>
        </row>
        <row r="7654">
          <cell r="D7654" t="str">
            <v>Capital Power Corporation</v>
          </cell>
          <cell r="E7654" t="str">
            <v>Gas</v>
          </cell>
          <cell r="G7654">
            <v>363795</v>
          </cell>
          <cell r="H7654" t="str">
            <v>Merchant Unregulated</v>
          </cell>
        </row>
        <row r="7655">
          <cell r="D7655" t="str">
            <v>NewPage Holdings Inc.</v>
          </cell>
          <cell r="E7655" t="str">
            <v>Biomass</v>
          </cell>
          <cell r="G7655">
            <v>349579</v>
          </cell>
          <cell r="H7655" t="str">
            <v>Merchant Unregulated</v>
          </cell>
        </row>
        <row r="7656">
          <cell r="D7656" t="str">
            <v>Dominion Resources, Inc.</v>
          </cell>
          <cell r="E7656" t="str">
            <v>Biomass</v>
          </cell>
          <cell r="G7656">
            <v>63446</v>
          </cell>
          <cell r="H7656" t="str">
            <v>Merchant Unregulated</v>
          </cell>
        </row>
        <row r="7657">
          <cell r="D7657" t="str">
            <v>JPMorgan Chase &amp; Co.</v>
          </cell>
          <cell r="E7657" t="str">
            <v>Biomass</v>
          </cell>
          <cell r="G7657">
            <v>6220</v>
          </cell>
          <cell r="H7657" t="str">
            <v>Merchant Unregulated</v>
          </cell>
        </row>
        <row r="7658">
          <cell r="D7658" t="str">
            <v>Duke Energy Corporation</v>
          </cell>
          <cell r="E7658" t="str">
            <v>Biomass</v>
          </cell>
          <cell r="G7658">
            <v>93927</v>
          </cell>
          <cell r="H7658" t="str">
            <v>Merchant Unregulated</v>
          </cell>
        </row>
        <row r="7659">
          <cell r="D7659" t="str">
            <v>Manulife Financial Corporation</v>
          </cell>
          <cell r="E7659" t="str">
            <v>Biomass</v>
          </cell>
          <cell r="G7659">
            <v>45408</v>
          </cell>
          <cell r="H7659" t="str">
            <v>Merchant Unregulated</v>
          </cell>
        </row>
        <row r="7660">
          <cell r="D7660" t="str">
            <v>Sojitz Corporation</v>
          </cell>
          <cell r="E7660" t="str">
            <v>Biomass</v>
          </cell>
          <cell r="G7660">
            <v>63446</v>
          </cell>
          <cell r="H7660" t="str">
            <v>Merchant Unregulated</v>
          </cell>
        </row>
        <row r="7661">
          <cell r="D7661" t="str">
            <v>Brookfield Renewable Energy Partners L.P.</v>
          </cell>
          <cell r="E7661" t="str">
            <v>Water</v>
          </cell>
          <cell r="G7661">
            <v>99959</v>
          </cell>
          <cell r="H7661" t="str">
            <v>Merchant Unregulated</v>
          </cell>
        </row>
        <row r="7662">
          <cell r="D7662" t="str">
            <v>Brookfield Asset Management Inc.</v>
          </cell>
          <cell r="E7662" t="str">
            <v>Water</v>
          </cell>
          <cell r="G7662">
            <v>185720</v>
          </cell>
          <cell r="H7662" t="str">
            <v>Merchant Unregulated</v>
          </cell>
        </row>
        <row r="7663">
          <cell r="D7663" t="str">
            <v>Crestwood Energy, Inc.</v>
          </cell>
          <cell r="E7663" t="str">
            <v>Gas</v>
          </cell>
          <cell r="G7663" t="str">
            <v>NA</v>
          </cell>
          <cell r="H7663" t="str">
            <v>Merchant Unregulated</v>
          </cell>
        </row>
        <row r="7664">
          <cell r="D7664" t="str">
            <v>EIF Management, LLC</v>
          </cell>
          <cell r="E7664" t="str">
            <v>Gas</v>
          </cell>
          <cell r="G7664" t="str">
            <v>NA</v>
          </cell>
          <cell r="H7664" t="str">
            <v>Merchant Unregulated</v>
          </cell>
        </row>
        <row r="7665">
          <cell r="D7665" t="str">
            <v>Ameresco Inc.</v>
          </cell>
          <cell r="E7665" t="str">
            <v>Solar</v>
          </cell>
          <cell r="G7665" t="str">
            <v>NA</v>
          </cell>
          <cell r="H7665" t="str">
            <v>Merchant Unregulated</v>
          </cell>
        </row>
        <row r="7666">
          <cell r="D7666" t="str">
            <v>Edison International</v>
          </cell>
          <cell r="E7666" t="str">
            <v>Water</v>
          </cell>
          <cell r="G7666">
            <v>17919</v>
          </cell>
          <cell r="H7666" t="str">
            <v>Regulated</v>
          </cell>
        </row>
        <row r="7667">
          <cell r="D7667" t="str">
            <v>Ameren Corporation</v>
          </cell>
          <cell r="E7667" t="str">
            <v>Coal</v>
          </cell>
          <cell r="G7667">
            <v>8118776</v>
          </cell>
          <cell r="H7667" t="str">
            <v>Regulated</v>
          </cell>
        </row>
        <row r="7668">
          <cell r="D7668" t="str">
            <v>Russell City of KS</v>
          </cell>
          <cell r="E7668" t="str">
            <v>Gas</v>
          </cell>
          <cell r="G7668" t="str">
            <v>NA</v>
          </cell>
          <cell r="H7668" t="str">
            <v>Regulated</v>
          </cell>
        </row>
        <row r="7669">
          <cell r="D7669" t="str">
            <v>Calpine Corporation</v>
          </cell>
          <cell r="E7669" t="str">
            <v>Gas</v>
          </cell>
          <cell r="G7669" t="str">
            <v>NA</v>
          </cell>
          <cell r="H7669" t="str">
            <v>Merchant Unregulated</v>
          </cell>
        </row>
        <row r="7670">
          <cell r="D7670" t="str">
            <v>General Electric Company</v>
          </cell>
          <cell r="E7670" t="str">
            <v>Gas</v>
          </cell>
          <cell r="G7670" t="str">
            <v>NA</v>
          </cell>
          <cell r="H7670" t="str">
            <v>Merchant Unregulated</v>
          </cell>
        </row>
        <row r="7671">
          <cell r="D7671" t="str">
            <v>East Columbia Basin Irrigation</v>
          </cell>
          <cell r="E7671" t="str">
            <v>Water</v>
          </cell>
          <cell r="G7671" t="str">
            <v>NA</v>
          </cell>
          <cell r="H7671" t="str">
            <v>Merchant Unregulated</v>
          </cell>
        </row>
        <row r="7672">
          <cell r="D7672" t="str">
            <v>Quincy-Columbia Basin Irr Dist</v>
          </cell>
          <cell r="E7672" t="str">
            <v>Water</v>
          </cell>
          <cell r="G7672" t="str">
            <v>NA</v>
          </cell>
          <cell r="H7672" t="str">
            <v>Merchant Unregulated</v>
          </cell>
        </row>
        <row r="7673">
          <cell r="D7673" t="str">
            <v>South Columbia Basin Irrigation District</v>
          </cell>
          <cell r="E7673" t="str">
            <v>Water</v>
          </cell>
          <cell r="G7673" t="str">
            <v>NA</v>
          </cell>
          <cell r="H7673" t="str">
            <v>Merchant Unregulated</v>
          </cell>
        </row>
        <row r="7674">
          <cell r="D7674" t="str">
            <v>Russell City of KS</v>
          </cell>
          <cell r="E7674" t="str">
            <v>Gas</v>
          </cell>
          <cell r="G7674" t="str">
            <v>NA</v>
          </cell>
          <cell r="H7674" t="str">
            <v>Regulated</v>
          </cell>
        </row>
        <row r="7675">
          <cell r="D7675" t="str">
            <v>Alaska Village Electric Cooperative, Inc.</v>
          </cell>
          <cell r="E7675" t="str">
            <v>Oil</v>
          </cell>
          <cell r="G7675" t="str">
            <v>NA</v>
          </cell>
          <cell r="H7675" t="str">
            <v>Merchant Unregulated</v>
          </cell>
        </row>
        <row r="7676">
          <cell r="D7676" t="str">
            <v>Navitas Energy, Inc.</v>
          </cell>
          <cell r="E7676" t="str">
            <v>Wind</v>
          </cell>
          <cell r="G7676" t="str">
            <v>NA</v>
          </cell>
          <cell r="H7676" t="str">
            <v>Merchant Unregulated</v>
          </cell>
        </row>
        <row r="7677">
          <cell r="D7677" t="str">
            <v>Gamesa Corporacion Tecnologica S.A.</v>
          </cell>
          <cell r="E7677" t="str">
            <v>Wind</v>
          </cell>
          <cell r="G7677" t="str">
            <v>NA</v>
          </cell>
          <cell r="H7677" t="str">
            <v>Merchant Unregulated</v>
          </cell>
        </row>
        <row r="7678">
          <cell r="D7678" t="str">
            <v>Enel S.p.A.</v>
          </cell>
          <cell r="E7678" t="str">
            <v>Wind</v>
          </cell>
          <cell r="G7678" t="str">
            <v>NA</v>
          </cell>
          <cell r="H7678" t="str">
            <v>Merchant Unregulated</v>
          </cell>
        </row>
        <row r="7679">
          <cell r="D7679" t="str">
            <v>Gaz Métro Limited Partnership</v>
          </cell>
          <cell r="E7679" t="str">
            <v>Oil</v>
          </cell>
          <cell r="G7679" t="str">
            <v>NA</v>
          </cell>
          <cell r="H7679" t="str">
            <v>Regulated</v>
          </cell>
        </row>
        <row r="7680">
          <cell r="D7680" t="str">
            <v>Colorado Springs Utilities</v>
          </cell>
          <cell r="E7680" t="str">
            <v>Water</v>
          </cell>
          <cell r="G7680" t="str">
            <v>NA</v>
          </cell>
          <cell r="H7680" t="str">
            <v>Regulated</v>
          </cell>
        </row>
        <row r="7681">
          <cell r="D7681" t="str">
            <v>SunEdison, Inc.</v>
          </cell>
          <cell r="E7681" t="str">
            <v>Solar</v>
          </cell>
          <cell r="G7681" t="str">
            <v>NA</v>
          </cell>
          <cell r="H7681" t="str">
            <v>Merchant Unregulated</v>
          </cell>
        </row>
        <row r="7682">
          <cell r="D7682" t="str">
            <v>SunEdison, Inc.</v>
          </cell>
          <cell r="E7682" t="str">
            <v>Solar</v>
          </cell>
          <cell r="G7682" t="str">
            <v>NA</v>
          </cell>
          <cell r="H7682" t="str">
            <v>Merchant Unregulated</v>
          </cell>
        </row>
        <row r="7683">
          <cell r="D7683" t="str">
            <v>PPL Corporation</v>
          </cell>
          <cell r="E7683" t="str">
            <v>Water</v>
          </cell>
          <cell r="G7683">
            <v>390454</v>
          </cell>
          <cell r="H7683" t="str">
            <v>Merchant Unregulated</v>
          </cell>
        </row>
        <row r="7684">
          <cell r="D7684" t="str">
            <v>NV Energy, Inc.</v>
          </cell>
          <cell r="E7684" t="str">
            <v>Solar</v>
          </cell>
          <cell r="G7684">
            <v>188</v>
          </cell>
          <cell r="H7684" t="str">
            <v>Regulated</v>
          </cell>
        </row>
        <row r="7685">
          <cell r="D7685" t="str">
            <v>Duke Energy Corporation</v>
          </cell>
          <cell r="E7685" t="str">
            <v>Biomass</v>
          </cell>
          <cell r="G7685" t="str">
            <v>NA</v>
          </cell>
          <cell r="H7685" t="str">
            <v>Merchant Unregulated</v>
          </cell>
        </row>
        <row r="7686">
          <cell r="D7686" t="str">
            <v>GDF Suez SA</v>
          </cell>
          <cell r="E7686" t="str">
            <v>Biomass</v>
          </cell>
          <cell r="G7686" t="str">
            <v>NA</v>
          </cell>
          <cell r="H7686" t="str">
            <v>Merchant Unregulated</v>
          </cell>
        </row>
        <row r="7687">
          <cell r="D7687" t="str">
            <v>MetLife Capital Credit L. P.</v>
          </cell>
          <cell r="E7687" t="str">
            <v>Wind</v>
          </cell>
          <cell r="G7687" t="str">
            <v>NA</v>
          </cell>
          <cell r="H7687" t="str">
            <v>Merchant Unregulated</v>
          </cell>
        </row>
        <row r="7688">
          <cell r="D7688" t="str">
            <v>Mountain Air Resources LLC</v>
          </cell>
          <cell r="E7688" t="str">
            <v>Wind</v>
          </cell>
          <cell r="G7688" t="str">
            <v>NA</v>
          </cell>
          <cell r="H7688" t="str">
            <v>Merchant Unregulated</v>
          </cell>
        </row>
        <row r="7689">
          <cell r="D7689" t="str">
            <v>Exelon Corporation</v>
          </cell>
          <cell r="E7689" t="str">
            <v>Wind</v>
          </cell>
          <cell r="G7689" t="str">
            <v>NA</v>
          </cell>
          <cell r="H7689" t="str">
            <v>Merchant Unregulated</v>
          </cell>
        </row>
        <row r="7690">
          <cell r="D7690" t="str">
            <v>Steven and Pamela Christoffer</v>
          </cell>
          <cell r="E7690" t="str">
            <v>Wind</v>
          </cell>
          <cell r="G7690" t="str">
            <v>NA</v>
          </cell>
          <cell r="H7690" t="str">
            <v>Merchant Unregulated</v>
          </cell>
        </row>
        <row r="7691">
          <cell r="D7691" t="str">
            <v>TransCanada Corporation</v>
          </cell>
          <cell r="E7691" t="str">
            <v>Water</v>
          </cell>
          <cell r="G7691">
            <v>230550</v>
          </cell>
          <cell r="H7691" t="str">
            <v>Merchant Unregulated</v>
          </cell>
        </row>
        <row r="7692">
          <cell r="D7692" t="str">
            <v>Sappi Fine Paper PLC</v>
          </cell>
          <cell r="E7692" t="str">
            <v>Coal</v>
          </cell>
          <cell r="G7692" t="str">
            <v>NA</v>
          </cell>
          <cell r="H7692" t="str">
            <v>Merchant Unregulated</v>
          </cell>
        </row>
        <row r="7693">
          <cell r="D7693" t="str">
            <v>Sappi Fine Paper PLC</v>
          </cell>
          <cell r="E7693" t="str">
            <v>Biomass</v>
          </cell>
          <cell r="G7693">
            <v>106011</v>
          </cell>
          <cell r="H7693" t="str">
            <v>Merchant Unregulated</v>
          </cell>
        </row>
        <row r="7694">
          <cell r="D7694" t="str">
            <v>Sappi Fine Paper PLC</v>
          </cell>
          <cell r="E7694" t="str">
            <v>Water</v>
          </cell>
          <cell r="G7694">
            <v>35931</v>
          </cell>
          <cell r="H7694" t="str">
            <v>Merchant Unregulated</v>
          </cell>
        </row>
        <row r="7695">
          <cell r="D7695" t="str">
            <v>Enel S.p.A.</v>
          </cell>
          <cell r="E7695" t="str">
            <v>Water</v>
          </cell>
          <cell r="G7695" t="str">
            <v>NA</v>
          </cell>
          <cell r="H7695" t="str">
            <v>Merchant Unregulated</v>
          </cell>
        </row>
        <row r="7696">
          <cell r="D7696" t="str">
            <v>Tallahassee City of</v>
          </cell>
          <cell r="E7696" t="str">
            <v>Gas</v>
          </cell>
          <cell r="G7696">
            <v>50515</v>
          </cell>
          <cell r="H7696" t="str">
            <v>Regulated</v>
          </cell>
        </row>
        <row r="7697">
          <cell r="D7697" t="str">
            <v>Tallahassee City of</v>
          </cell>
          <cell r="E7697" t="str">
            <v>Gas</v>
          </cell>
          <cell r="G7697">
            <v>1017538</v>
          </cell>
          <cell r="H7697" t="str">
            <v>Regulated</v>
          </cell>
        </row>
        <row r="7698">
          <cell r="D7698" t="str">
            <v>Ketchikan Public Utilities</v>
          </cell>
          <cell r="E7698" t="str">
            <v>Oil</v>
          </cell>
          <cell r="G7698" t="str">
            <v>NA</v>
          </cell>
          <cell r="H7698" t="str">
            <v>Regulated</v>
          </cell>
        </row>
        <row r="7699">
          <cell r="D7699" t="str">
            <v>Sabetha City of</v>
          </cell>
          <cell r="E7699" t="str">
            <v>Oil</v>
          </cell>
          <cell r="G7699" t="str">
            <v>NA</v>
          </cell>
          <cell r="H7699" t="str">
            <v>Regulated</v>
          </cell>
        </row>
        <row r="7700">
          <cell r="D7700" t="str">
            <v>Traverse City City of</v>
          </cell>
          <cell r="E7700" t="str">
            <v>Water</v>
          </cell>
          <cell r="G7700" t="str">
            <v>NA</v>
          </cell>
          <cell r="H7700" t="str">
            <v>Regulated</v>
          </cell>
        </row>
        <row r="7701">
          <cell r="D7701" t="str">
            <v>Entergy Corporation</v>
          </cell>
          <cell r="E7701" t="str">
            <v>Gas</v>
          </cell>
          <cell r="G7701">
            <v>3663789</v>
          </cell>
          <cell r="H7701" t="str">
            <v>Regulated</v>
          </cell>
        </row>
        <row r="7702">
          <cell r="D7702" t="str">
            <v>NRG Energy, Inc.</v>
          </cell>
          <cell r="E7702" t="str">
            <v>Gas</v>
          </cell>
          <cell r="G7702" t="str">
            <v>NA</v>
          </cell>
          <cell r="H7702" t="str">
            <v>Merchant Unregulated</v>
          </cell>
        </row>
        <row r="7703">
          <cell r="D7703" t="str">
            <v>ArcLight Capital Partners LLC</v>
          </cell>
          <cell r="E7703" t="str">
            <v>Gas</v>
          </cell>
          <cell r="G7703" t="str">
            <v>NA</v>
          </cell>
          <cell r="H7703" t="str">
            <v>Merchant Unregulated</v>
          </cell>
        </row>
        <row r="7704">
          <cell r="D7704" t="str">
            <v>E I Dupont De Nemours &amp; Co</v>
          </cell>
          <cell r="E7704" t="str">
            <v>Gas</v>
          </cell>
          <cell r="G7704" t="str">
            <v>NA</v>
          </cell>
          <cell r="H7704" t="str">
            <v>Merchant Unregulated</v>
          </cell>
        </row>
        <row r="7705">
          <cell r="D7705" t="str">
            <v>E.I. du Pont de Nemours &amp; Company</v>
          </cell>
          <cell r="E7705" t="str">
            <v>Gas</v>
          </cell>
          <cell r="G7705">
            <v>2898235</v>
          </cell>
          <cell r="H7705" t="str">
            <v>Merchant Unregulated</v>
          </cell>
        </row>
        <row r="7706">
          <cell r="D7706" t="str">
            <v>Sacramento Municipal Utility District</v>
          </cell>
          <cell r="E7706" t="str">
            <v>Solar</v>
          </cell>
          <cell r="G7706" t="str">
            <v>NA</v>
          </cell>
          <cell r="H7706" t="str">
            <v>Regulated</v>
          </cell>
        </row>
        <row r="7707">
          <cell r="D7707" t="str">
            <v>EDF Group</v>
          </cell>
          <cell r="E7707" t="str">
            <v>Solar</v>
          </cell>
          <cell r="G7707" t="str">
            <v>NA</v>
          </cell>
          <cell r="H7707" t="str">
            <v>Merchant Unregulated</v>
          </cell>
        </row>
        <row r="7708">
          <cell r="D7708" t="str">
            <v>EDF Group</v>
          </cell>
          <cell r="E7708" t="str">
            <v>Solar</v>
          </cell>
          <cell r="G7708" t="str">
            <v>NA</v>
          </cell>
          <cell r="H7708" t="str">
            <v>Merchant Unregulated</v>
          </cell>
        </row>
        <row r="7709">
          <cell r="D7709" t="str">
            <v>SunEdison, Inc.</v>
          </cell>
          <cell r="E7709" t="str">
            <v>Solar</v>
          </cell>
          <cell r="G7709" t="str">
            <v>NA</v>
          </cell>
          <cell r="H7709" t="str">
            <v>Merchant Unregulated</v>
          </cell>
        </row>
        <row r="7710">
          <cell r="D7710" t="str">
            <v>Exelon Corporation</v>
          </cell>
          <cell r="E7710" t="str">
            <v>Water</v>
          </cell>
          <cell r="G7710">
            <v>436416</v>
          </cell>
          <cell r="H7710" t="str">
            <v>Merchant Unregulated</v>
          </cell>
        </row>
        <row r="7711">
          <cell r="D7711" t="str">
            <v>LS Power Group</v>
          </cell>
          <cell r="E7711" t="str">
            <v>Water</v>
          </cell>
          <cell r="G7711">
            <v>315546</v>
          </cell>
          <cell r="H7711" t="str">
            <v>Merchant Unregulated</v>
          </cell>
        </row>
        <row r="7712">
          <cell r="D7712" t="str">
            <v>Tate &amp; Lyle</v>
          </cell>
          <cell r="E7712" t="str">
            <v>Coal</v>
          </cell>
          <cell r="G7712" t="str">
            <v>NA</v>
          </cell>
          <cell r="H7712" t="str">
            <v>Merchant Unregulated</v>
          </cell>
        </row>
        <row r="7713">
          <cell r="D7713" t="str">
            <v>Bay City City of</v>
          </cell>
          <cell r="E7713" t="str">
            <v>Gas</v>
          </cell>
          <cell r="G7713" t="str">
            <v>NA</v>
          </cell>
          <cell r="H7713" t="str">
            <v>Regulated</v>
          </cell>
        </row>
        <row r="7714">
          <cell r="D7714" t="str">
            <v>Pinnacle West Capital Corporation</v>
          </cell>
          <cell r="E7714" t="str">
            <v>Gas</v>
          </cell>
          <cell r="G7714">
            <v>16728</v>
          </cell>
          <cell r="H7714" t="str">
            <v>Regulated</v>
          </cell>
        </row>
        <row r="7715">
          <cell r="D7715" t="str">
            <v>Paragon Assets</v>
          </cell>
          <cell r="E7715" t="str">
            <v>Gas</v>
          </cell>
          <cell r="G7715">
            <v>357405</v>
          </cell>
          <cell r="H7715" t="str">
            <v>Merchant Unregulated</v>
          </cell>
        </row>
        <row r="7716">
          <cell r="D7716" t="str">
            <v>NRG Energy, Inc.</v>
          </cell>
          <cell r="E7716" t="str">
            <v>Gas</v>
          </cell>
          <cell r="G7716">
            <v>357405</v>
          </cell>
          <cell r="H7716" t="str">
            <v>Merchant Unregulated</v>
          </cell>
        </row>
        <row r="7717">
          <cell r="D7717" t="str">
            <v>Pinnacle West Capital Corporation</v>
          </cell>
          <cell r="E7717" t="str">
            <v>Solar</v>
          </cell>
          <cell r="G7717">
            <v>17</v>
          </cell>
          <cell r="H7717" t="str">
            <v>Regulated</v>
          </cell>
        </row>
        <row r="7718">
          <cell r="D7718" t="str">
            <v>Best Power International, LLC</v>
          </cell>
          <cell r="E7718" t="str">
            <v>Solar</v>
          </cell>
          <cell r="G7718" t="str">
            <v>NA</v>
          </cell>
          <cell r="H7718" t="str">
            <v>Merchant Unregulated</v>
          </cell>
        </row>
        <row r="7719">
          <cell r="D7719" t="str">
            <v>Resurrection Health Care</v>
          </cell>
          <cell r="E7719" t="str">
            <v>Gas</v>
          </cell>
          <cell r="G7719" t="str">
            <v>NA</v>
          </cell>
          <cell r="H7719" t="str">
            <v>Merchant Unregulated</v>
          </cell>
        </row>
        <row r="7720">
          <cell r="D7720" t="str">
            <v>Exelon Corporation</v>
          </cell>
          <cell r="E7720" t="str">
            <v>Nuclear</v>
          </cell>
          <cell r="G7720">
            <v>8025790</v>
          </cell>
          <cell r="H7720" t="str">
            <v>Merchant Unregulated</v>
          </cell>
        </row>
        <row r="7721">
          <cell r="D7721" t="str">
            <v>Public Service Enterprise Group Incorporated</v>
          </cell>
          <cell r="E7721" t="str">
            <v>Nuclear</v>
          </cell>
          <cell r="G7721">
            <v>10818516</v>
          </cell>
          <cell r="H7721" t="str">
            <v>Merchant Unregulated</v>
          </cell>
        </row>
        <row r="7722">
          <cell r="D7722" t="str">
            <v>Exelon Corporation</v>
          </cell>
          <cell r="E7722" t="str">
            <v>Oil</v>
          </cell>
          <cell r="G7722">
            <v>35</v>
          </cell>
          <cell r="H7722" t="str">
            <v>Merchant Unregulated</v>
          </cell>
        </row>
        <row r="7723">
          <cell r="D7723" t="str">
            <v>Public Service Enterprise Group Incorporated</v>
          </cell>
          <cell r="E7723" t="str">
            <v>Oil</v>
          </cell>
          <cell r="G7723">
            <v>44</v>
          </cell>
          <cell r="H7723" t="str">
            <v>Merchant Unregulated</v>
          </cell>
        </row>
        <row r="7724">
          <cell r="D7724" t="str">
            <v>Salem City of VA</v>
          </cell>
          <cell r="E7724" t="str">
            <v>Oil</v>
          </cell>
          <cell r="G7724" t="str">
            <v>NA</v>
          </cell>
          <cell r="H7724" t="str">
            <v>Regulated</v>
          </cell>
        </row>
        <row r="7725">
          <cell r="D7725" t="str">
            <v>EIF Management, LLC</v>
          </cell>
          <cell r="E7725" t="str">
            <v>Biomass</v>
          </cell>
          <cell r="G7725" t="str">
            <v>NA</v>
          </cell>
          <cell r="H7725" t="str">
            <v>Merchant Unregulated</v>
          </cell>
        </row>
        <row r="7726">
          <cell r="D7726" t="str">
            <v>Enpower Corp.</v>
          </cell>
          <cell r="E7726" t="str">
            <v>Biomass</v>
          </cell>
          <cell r="G7726" t="str">
            <v>NA</v>
          </cell>
          <cell r="H7726" t="str">
            <v>Merchant Unregulated</v>
          </cell>
        </row>
        <row r="7727">
          <cell r="D7727" t="str">
            <v>DTE Energy Company</v>
          </cell>
          <cell r="E7727" t="str">
            <v>Biomass</v>
          </cell>
          <cell r="G7727" t="str">
            <v>NA</v>
          </cell>
          <cell r="H7727" t="str">
            <v>Merchant Unregulated</v>
          </cell>
        </row>
        <row r="7728">
          <cell r="D7728" t="str">
            <v>Footprint Power LLC</v>
          </cell>
          <cell r="E7728" t="str">
            <v>Coal</v>
          </cell>
          <cell r="G7728">
            <v>56203</v>
          </cell>
          <cell r="H7728" t="str">
            <v>Merchant Unregulated</v>
          </cell>
        </row>
        <row r="7729">
          <cell r="D7729" t="str">
            <v>Footprint Power LLC</v>
          </cell>
          <cell r="E7729" t="str">
            <v>Oil</v>
          </cell>
          <cell r="G7729">
            <v>2412</v>
          </cell>
          <cell r="H7729" t="str">
            <v>Merchant Unregulated</v>
          </cell>
        </row>
        <row r="7730">
          <cell r="D7730" t="str">
            <v>Portland General Electric Company</v>
          </cell>
          <cell r="E7730" t="str">
            <v>Oil</v>
          </cell>
          <cell r="G7730">
            <v>74</v>
          </cell>
          <cell r="H7730" t="str">
            <v>Regulated</v>
          </cell>
        </row>
        <row r="7731">
          <cell r="D7731" t="str">
            <v>Salem City of VA</v>
          </cell>
          <cell r="E7731" t="str">
            <v>Oil</v>
          </cell>
          <cell r="G7731" t="str">
            <v>NA</v>
          </cell>
          <cell r="H7731" t="str">
            <v>Regulated</v>
          </cell>
        </row>
        <row r="7732">
          <cell r="D7732" t="str">
            <v>Salem City of VA</v>
          </cell>
          <cell r="E7732" t="str">
            <v>Oil</v>
          </cell>
          <cell r="G7732" t="str">
            <v>NA</v>
          </cell>
          <cell r="H7732" t="str">
            <v>Regulated</v>
          </cell>
        </row>
        <row r="7733">
          <cell r="D7733" t="str">
            <v>Xcel Energy Inc.</v>
          </cell>
          <cell r="E7733" t="str">
            <v>Water</v>
          </cell>
          <cell r="G7733">
            <v>1457</v>
          </cell>
          <cell r="H7733" t="str">
            <v>Regulated</v>
          </cell>
        </row>
        <row r="7734">
          <cell r="D7734" t="str">
            <v>Grand River Dam Authority</v>
          </cell>
          <cell r="E7734" t="str">
            <v>Water</v>
          </cell>
          <cell r="G7734">
            <v>150566</v>
          </cell>
          <cell r="H7734" t="str">
            <v>Merchant Unregulated</v>
          </cell>
        </row>
        <row r="7735">
          <cell r="D7735" t="str">
            <v>Chevron Corporation</v>
          </cell>
          <cell r="E7735" t="str">
            <v>Gas</v>
          </cell>
          <cell r="G7735" t="str">
            <v>NA</v>
          </cell>
          <cell r="H7735" t="str">
            <v>Merchant Unregulated</v>
          </cell>
        </row>
        <row r="7736">
          <cell r="D7736" t="str">
            <v>Edison International</v>
          </cell>
          <cell r="E7736" t="str">
            <v>Gas</v>
          </cell>
          <cell r="G7736" t="str">
            <v>NA</v>
          </cell>
          <cell r="H7736" t="str">
            <v>Merchant Unregulated</v>
          </cell>
        </row>
        <row r="7737">
          <cell r="D7737" t="str">
            <v>SolarCity Corp</v>
          </cell>
          <cell r="E7737" t="str">
            <v>Solar</v>
          </cell>
          <cell r="G7737" t="str">
            <v>NA</v>
          </cell>
          <cell r="H7737" t="str">
            <v>Merchant Unregulated</v>
          </cell>
        </row>
        <row r="7738">
          <cell r="D7738" t="str">
            <v>Gaz Métro Limited Partnership</v>
          </cell>
          <cell r="E7738" t="str">
            <v>Water</v>
          </cell>
          <cell r="G7738" t="str">
            <v>NA</v>
          </cell>
          <cell r="H7738" t="str">
            <v>Regulated</v>
          </cell>
        </row>
        <row r="7739">
          <cell r="D7739" t="str">
            <v>Alaska Energy &amp; Resources Company</v>
          </cell>
          <cell r="E7739" t="str">
            <v>Water</v>
          </cell>
          <cell r="G7739" t="str">
            <v>NA</v>
          </cell>
          <cell r="H7739" t="str">
            <v>Regulated</v>
          </cell>
        </row>
        <row r="7740">
          <cell r="D7740" t="str">
            <v>IDACORP, Inc.</v>
          </cell>
          <cell r="E7740" t="str">
            <v>Oil</v>
          </cell>
          <cell r="G7740">
            <v>19</v>
          </cell>
          <cell r="H7740" t="str">
            <v>Regulated</v>
          </cell>
        </row>
        <row r="7741">
          <cell r="D7741" t="str">
            <v>Enel S.p.A.</v>
          </cell>
          <cell r="E7741" t="str">
            <v>Water</v>
          </cell>
          <cell r="G7741" t="str">
            <v>NA</v>
          </cell>
          <cell r="H7741" t="str">
            <v>Merchant Unregulated</v>
          </cell>
        </row>
        <row r="7742">
          <cell r="D7742" t="str">
            <v>Idaho Wind Partners 1, LLC</v>
          </cell>
          <cell r="E7742" t="str">
            <v>Wind</v>
          </cell>
          <cell r="G7742" t="str">
            <v>NA</v>
          </cell>
          <cell r="H7742" t="str">
            <v>Merchant Unregulated</v>
          </cell>
        </row>
        <row r="7743">
          <cell r="D7743" t="str">
            <v>Nephi City Corporation</v>
          </cell>
          <cell r="E7743" t="str">
            <v>Water</v>
          </cell>
          <cell r="G7743" t="str">
            <v>NA</v>
          </cell>
          <cell r="H7743" t="str">
            <v>Regulated</v>
          </cell>
        </row>
        <row r="7744">
          <cell r="D7744" t="str">
            <v>Enpower Corp.</v>
          </cell>
          <cell r="E7744" t="str">
            <v>Biomass</v>
          </cell>
          <cell r="G7744" t="str">
            <v>NA</v>
          </cell>
          <cell r="H7744" t="str">
            <v>Merchant Unregulated</v>
          </cell>
        </row>
        <row r="7745">
          <cell r="D7745" t="str">
            <v>EIF Management, LLC</v>
          </cell>
          <cell r="E7745" t="str">
            <v>Biomass</v>
          </cell>
          <cell r="G7745" t="str">
            <v>NA</v>
          </cell>
          <cell r="H7745" t="str">
            <v>Merchant Unregulated</v>
          </cell>
        </row>
        <row r="7746">
          <cell r="D7746" t="str">
            <v>DTE Energy Company</v>
          </cell>
          <cell r="E7746" t="str">
            <v>Biomass</v>
          </cell>
          <cell r="G7746" t="str">
            <v>NA</v>
          </cell>
          <cell r="H7746" t="str">
            <v>Merchant Unregulated</v>
          </cell>
        </row>
        <row r="7747">
          <cell r="D7747" t="str">
            <v>PG&amp;E Corporation</v>
          </cell>
          <cell r="E7747" t="str">
            <v>Water</v>
          </cell>
          <cell r="G7747">
            <v>146200</v>
          </cell>
          <cell r="H7747" t="str">
            <v>Regulated</v>
          </cell>
        </row>
        <row r="7748">
          <cell r="D7748" t="str">
            <v>Berkshire Hathaway Inc.</v>
          </cell>
          <cell r="E7748" t="str">
            <v>Geothermal</v>
          </cell>
          <cell r="G7748" t="str">
            <v>NA</v>
          </cell>
          <cell r="H7748" t="str">
            <v>Merchant Unregulated</v>
          </cell>
        </row>
        <row r="7749">
          <cell r="D7749" t="str">
            <v>MidAmerican Energy Holdings Company</v>
          </cell>
          <cell r="E7749" t="str">
            <v>Geothermal</v>
          </cell>
          <cell r="G7749" t="str">
            <v>NA</v>
          </cell>
          <cell r="H7749" t="str">
            <v>Merchant Unregulated</v>
          </cell>
        </row>
        <row r="7750">
          <cell r="D7750" t="str">
            <v>TransAlta Corporation</v>
          </cell>
          <cell r="E7750" t="str">
            <v>Geothermal</v>
          </cell>
          <cell r="G7750" t="str">
            <v>NA</v>
          </cell>
          <cell r="H7750" t="str">
            <v>Merchant Unregulated</v>
          </cell>
        </row>
        <row r="7751">
          <cell r="D7751" t="str">
            <v>Berkshire Hathaway Inc.</v>
          </cell>
          <cell r="E7751" t="str">
            <v>Geothermal</v>
          </cell>
          <cell r="G7751" t="str">
            <v>NA</v>
          </cell>
          <cell r="H7751" t="str">
            <v>Merchant Unregulated</v>
          </cell>
        </row>
        <row r="7752">
          <cell r="D7752" t="str">
            <v>MidAmerican Energy Holdings Company</v>
          </cell>
          <cell r="E7752" t="str">
            <v>Geothermal</v>
          </cell>
          <cell r="G7752" t="str">
            <v>NA</v>
          </cell>
          <cell r="H7752" t="str">
            <v>Merchant Unregulated</v>
          </cell>
        </row>
        <row r="7753">
          <cell r="D7753" t="str">
            <v>TransAlta Corporation</v>
          </cell>
          <cell r="E7753" t="str">
            <v>Geothermal</v>
          </cell>
          <cell r="G7753" t="str">
            <v>NA</v>
          </cell>
          <cell r="H7753" t="str">
            <v>Merchant Unregulated</v>
          </cell>
        </row>
        <row r="7754">
          <cell r="D7754" t="str">
            <v>Berkshire Hathaway Inc.</v>
          </cell>
          <cell r="E7754" t="str">
            <v>Geothermal</v>
          </cell>
          <cell r="G7754" t="str">
            <v>NA</v>
          </cell>
          <cell r="H7754" t="str">
            <v>Merchant Unregulated</v>
          </cell>
        </row>
        <row r="7755">
          <cell r="D7755" t="str">
            <v>MidAmerican Energy Holdings Company</v>
          </cell>
          <cell r="E7755" t="str">
            <v>Geothermal</v>
          </cell>
          <cell r="G7755" t="str">
            <v>NA</v>
          </cell>
          <cell r="H7755" t="str">
            <v>Merchant Unregulated</v>
          </cell>
        </row>
        <row r="7756">
          <cell r="D7756" t="str">
            <v>TransAlta Corporation</v>
          </cell>
          <cell r="E7756" t="str">
            <v>Geothermal</v>
          </cell>
          <cell r="G7756" t="str">
            <v>NA</v>
          </cell>
          <cell r="H7756" t="str">
            <v>Merchant Unregulated</v>
          </cell>
        </row>
        <row r="7757">
          <cell r="D7757" t="str">
            <v>Berkshire Hathaway Inc.</v>
          </cell>
          <cell r="E7757" t="str">
            <v>Geothermal</v>
          </cell>
          <cell r="G7757" t="str">
            <v>NA</v>
          </cell>
          <cell r="H7757" t="str">
            <v>Merchant Unregulated</v>
          </cell>
        </row>
        <row r="7758">
          <cell r="D7758" t="str">
            <v>MidAmerican Energy Holdings Company</v>
          </cell>
          <cell r="E7758" t="str">
            <v>Geothermal</v>
          </cell>
          <cell r="G7758" t="str">
            <v>NA</v>
          </cell>
          <cell r="H7758" t="str">
            <v>Merchant Unregulated</v>
          </cell>
        </row>
        <row r="7759">
          <cell r="D7759" t="str">
            <v>TransAlta Corporation</v>
          </cell>
          <cell r="E7759" t="str">
            <v>Geothermal</v>
          </cell>
          <cell r="G7759" t="str">
            <v>NA</v>
          </cell>
          <cell r="H7759" t="str">
            <v>Merchant Unregulated</v>
          </cell>
        </row>
        <row r="7760">
          <cell r="D7760" t="str">
            <v>Berkshire Hathaway Inc.</v>
          </cell>
          <cell r="E7760" t="str">
            <v>Geothermal</v>
          </cell>
          <cell r="G7760" t="str">
            <v>NA</v>
          </cell>
          <cell r="H7760" t="str">
            <v>Merchant Unregulated</v>
          </cell>
        </row>
        <row r="7761">
          <cell r="D7761" t="str">
            <v>MidAmerican Energy Holdings Company</v>
          </cell>
          <cell r="E7761" t="str">
            <v>Geothermal</v>
          </cell>
          <cell r="G7761" t="str">
            <v>NA</v>
          </cell>
          <cell r="H7761" t="str">
            <v>Merchant Unregulated</v>
          </cell>
        </row>
        <row r="7762">
          <cell r="D7762" t="str">
            <v>TransAlta Corporation</v>
          </cell>
          <cell r="E7762" t="str">
            <v>Geothermal</v>
          </cell>
          <cell r="G7762" t="str">
            <v>NA</v>
          </cell>
          <cell r="H7762" t="str">
            <v>Merchant Unregulated</v>
          </cell>
        </row>
        <row r="7763">
          <cell r="D7763" t="str">
            <v>Exelon Corporation</v>
          </cell>
          <cell r="E7763" t="str">
            <v>Wind</v>
          </cell>
          <cell r="G7763" t="str">
            <v>NA</v>
          </cell>
          <cell r="H7763" t="str">
            <v>Merchant Unregulated</v>
          </cell>
        </row>
        <row r="7764">
          <cell r="D7764" t="str">
            <v>Individual Owner</v>
          </cell>
          <cell r="E7764" t="str">
            <v>Wind</v>
          </cell>
          <cell r="G7764" t="str">
            <v>NA</v>
          </cell>
          <cell r="H7764" t="str">
            <v>Merchant Unregulated</v>
          </cell>
        </row>
        <row r="7765">
          <cell r="D7765" t="str">
            <v>Exelon Corporation</v>
          </cell>
          <cell r="E7765" t="str">
            <v>Wind</v>
          </cell>
          <cell r="G7765" t="str">
            <v>NA</v>
          </cell>
          <cell r="H7765" t="str">
            <v>Merchant Unregulated</v>
          </cell>
        </row>
        <row r="7766">
          <cell r="D7766" t="str">
            <v>Individual Owner</v>
          </cell>
          <cell r="E7766" t="str">
            <v>Wind</v>
          </cell>
          <cell r="G7766" t="str">
            <v>NA</v>
          </cell>
          <cell r="H7766" t="str">
            <v>Merchant Unregulated</v>
          </cell>
        </row>
        <row r="7767">
          <cell r="D7767" t="str">
            <v>SCANA Corporation</v>
          </cell>
          <cell r="E7767" t="str">
            <v>Water</v>
          </cell>
          <cell r="G7767">
            <v>19871</v>
          </cell>
          <cell r="H7767" t="str">
            <v>Regulated</v>
          </cell>
        </row>
        <row r="7768">
          <cell r="D7768" t="str">
            <v>EIF Management, LLC</v>
          </cell>
          <cell r="E7768" t="str">
            <v>Water</v>
          </cell>
          <cell r="G7768" t="str">
            <v>NA</v>
          </cell>
          <cell r="H7768" t="str">
            <v>Merchant Unregulated</v>
          </cell>
        </row>
        <row r="7769">
          <cell r="D7769" t="str">
            <v>NRG Energy, Inc.</v>
          </cell>
          <cell r="E7769" t="str">
            <v>Gas</v>
          </cell>
          <cell r="G7769">
            <v>143665</v>
          </cell>
          <cell r="H7769" t="str">
            <v>Merchant Unregulated</v>
          </cell>
        </row>
        <row r="7770">
          <cell r="D7770" t="str">
            <v>NRG Energy, Inc.</v>
          </cell>
          <cell r="E7770" t="str">
            <v>Gas</v>
          </cell>
          <cell r="G7770">
            <v>23</v>
          </cell>
          <cell r="H7770" t="str">
            <v>Merchant Unregulated</v>
          </cell>
        </row>
        <row r="7771">
          <cell r="D7771" t="str">
            <v>South Texas Electric Cooperative, Inc</v>
          </cell>
          <cell r="E7771" t="str">
            <v>Gas</v>
          </cell>
          <cell r="G7771">
            <v>-1520</v>
          </cell>
          <cell r="H7771" t="str">
            <v>Merchant Unregulated</v>
          </cell>
        </row>
        <row r="7772">
          <cell r="D7772" t="str">
            <v>South Texas Electric Cooperative, Inc</v>
          </cell>
          <cell r="E7772" t="str">
            <v>Gas</v>
          </cell>
          <cell r="G7772">
            <v>-862</v>
          </cell>
          <cell r="H7772" t="str">
            <v>Merchant Unregulated</v>
          </cell>
        </row>
        <row r="7773">
          <cell r="D7773" t="str">
            <v>South Texas Electric Cooperative, Inc</v>
          </cell>
          <cell r="E7773" t="str">
            <v>Gas</v>
          </cell>
          <cell r="G7773">
            <v>235558</v>
          </cell>
          <cell r="H7773" t="str">
            <v>Merchant Unregulated</v>
          </cell>
        </row>
        <row r="7774">
          <cell r="D7774" t="str">
            <v>United States Government</v>
          </cell>
          <cell r="E7774" t="str">
            <v>Water</v>
          </cell>
          <cell r="G7774" t="str">
            <v>NA</v>
          </cell>
          <cell r="H7774" t="str">
            <v>Merchant Unregulated</v>
          </cell>
        </row>
        <row r="7775">
          <cell r="D7775" t="str">
            <v>South Texas Electric Cooperative, Inc</v>
          </cell>
          <cell r="E7775" t="str">
            <v>Oil</v>
          </cell>
          <cell r="G7775">
            <v>125</v>
          </cell>
          <cell r="H7775" t="str">
            <v>Merchant Unregulated</v>
          </cell>
        </row>
        <row r="7776">
          <cell r="D7776" t="str">
            <v>Orbit Energy, Inc.</v>
          </cell>
          <cell r="E7776" t="str">
            <v>Biomass</v>
          </cell>
          <cell r="G7776" t="str">
            <v>NA</v>
          </cell>
          <cell r="H7776" t="str">
            <v>Merchant Unregulated</v>
          </cell>
        </row>
        <row r="7777">
          <cell r="D7777" t="str">
            <v>Waste Industries USA, Inc.</v>
          </cell>
          <cell r="E7777" t="str">
            <v>Biomass</v>
          </cell>
          <cell r="G7777" t="str">
            <v>NA</v>
          </cell>
          <cell r="H7777" t="str">
            <v>Merchant Unregulated</v>
          </cell>
        </row>
        <row r="7778">
          <cell r="D7778" t="str">
            <v>Jamestown Board of Public Utilities</v>
          </cell>
          <cell r="E7778" t="str">
            <v>Coal</v>
          </cell>
          <cell r="G7778" t="str">
            <v>NA</v>
          </cell>
          <cell r="H7778" t="str">
            <v>Regulated</v>
          </cell>
        </row>
        <row r="7779">
          <cell r="D7779" t="str">
            <v>Jamestown Board of Public Utilities</v>
          </cell>
          <cell r="E7779" t="str">
            <v>Gas</v>
          </cell>
          <cell r="G7779" t="str">
            <v>NA</v>
          </cell>
          <cell r="H7779" t="str">
            <v>Regulated</v>
          </cell>
        </row>
        <row r="7780">
          <cell r="D7780" t="str">
            <v>San Antonio Community Hospital</v>
          </cell>
          <cell r="E7780" t="str">
            <v>Gas</v>
          </cell>
          <cell r="G7780" t="str">
            <v>NA</v>
          </cell>
          <cell r="H7780" t="str">
            <v>Merchant Unregulated</v>
          </cell>
        </row>
        <row r="7781">
          <cell r="D7781" t="str">
            <v>Starwood Headquarters, LLC</v>
          </cell>
          <cell r="E7781" t="str">
            <v>Solar</v>
          </cell>
          <cell r="G7781" t="str">
            <v>NA</v>
          </cell>
          <cell r="H7781" t="str">
            <v>Merchant Unregulated</v>
          </cell>
        </row>
        <row r="7782">
          <cell r="D7782" t="str">
            <v>SunEdison, Inc.</v>
          </cell>
          <cell r="E7782" t="str">
            <v>Solar</v>
          </cell>
          <cell r="G7782" t="str">
            <v>NA</v>
          </cell>
          <cell r="H7782" t="str">
            <v>Merchant Unregulated</v>
          </cell>
        </row>
        <row r="7783">
          <cell r="D7783" t="str">
            <v>SunEdison Utility Solutions, LLC</v>
          </cell>
          <cell r="E7783" t="str">
            <v>Solar</v>
          </cell>
          <cell r="G7783" t="str">
            <v>NA</v>
          </cell>
          <cell r="H7783" t="str">
            <v>Merchant Unregulated</v>
          </cell>
        </row>
        <row r="7784">
          <cell r="D7784" t="str">
            <v>SunEdison, Inc.</v>
          </cell>
          <cell r="E7784" t="str">
            <v>Solar</v>
          </cell>
          <cell r="G7784" t="str">
            <v>NA</v>
          </cell>
          <cell r="H7784" t="str">
            <v>Merchant Unregulated</v>
          </cell>
        </row>
        <row r="7785">
          <cell r="D7785" t="str">
            <v>San Diego State University</v>
          </cell>
          <cell r="E7785" t="str">
            <v>Gas</v>
          </cell>
          <cell r="G7785" t="str">
            <v>NA</v>
          </cell>
          <cell r="H7785" t="str">
            <v>Merchant Unregulated</v>
          </cell>
        </row>
        <row r="7786">
          <cell r="D7786" t="str">
            <v>San Dieguito Union High School District</v>
          </cell>
          <cell r="E7786" t="str">
            <v>Solar</v>
          </cell>
          <cell r="G7786" t="str">
            <v>NA</v>
          </cell>
          <cell r="H7786" t="str">
            <v>Merchant Unregulated</v>
          </cell>
        </row>
        <row r="7787">
          <cell r="D7787" t="str">
            <v>Metropolitan Water District of Southern California</v>
          </cell>
          <cell r="E7787" t="str">
            <v>Water</v>
          </cell>
          <cell r="G7787" t="str">
            <v>NA</v>
          </cell>
          <cell r="H7787" t="str">
            <v>Merchant Unregulated</v>
          </cell>
        </row>
        <row r="7788">
          <cell r="D7788" t="str">
            <v>San Gabriel Valley Mun Water Dist</v>
          </cell>
          <cell r="E7788" t="str">
            <v>Water</v>
          </cell>
          <cell r="G7788" t="str">
            <v>NA</v>
          </cell>
          <cell r="H7788" t="str">
            <v>Regulated</v>
          </cell>
        </row>
        <row r="7789">
          <cell r="D7789" t="str">
            <v>Sharp Corporation</v>
          </cell>
          <cell r="E7789" t="str">
            <v>Solar</v>
          </cell>
          <cell r="G7789" t="str">
            <v>NA</v>
          </cell>
          <cell r="H7789" t="str">
            <v>Merchant Unregulated</v>
          </cell>
        </row>
        <row r="7790">
          <cell r="D7790" t="str">
            <v>U.S. Geothermal Inc.</v>
          </cell>
          <cell r="E7790" t="str">
            <v>Geothermal</v>
          </cell>
          <cell r="G7790" t="str">
            <v>NA</v>
          </cell>
          <cell r="H7790" t="str">
            <v>Merchant Unregulated</v>
          </cell>
        </row>
        <row r="7791">
          <cell r="D7791" t="str">
            <v>Los Angeles Department of Water and Power</v>
          </cell>
          <cell r="E7791" t="str">
            <v>Water</v>
          </cell>
          <cell r="G7791" t="str">
            <v>NA</v>
          </cell>
          <cell r="H7791" t="str">
            <v>Regulated</v>
          </cell>
        </row>
        <row r="7792">
          <cell r="D7792" t="str">
            <v>San Francisco City &amp; County of</v>
          </cell>
          <cell r="E7792" t="str">
            <v>Solar</v>
          </cell>
          <cell r="G7792" t="str">
            <v>NA</v>
          </cell>
          <cell r="H7792" t="str">
            <v>Regulated</v>
          </cell>
        </row>
        <row r="7793">
          <cell r="D7793" t="str">
            <v>PG&amp;E Corporation</v>
          </cell>
          <cell r="E7793" t="str">
            <v>Gas</v>
          </cell>
          <cell r="G7793" t="str">
            <v>NA</v>
          </cell>
          <cell r="H7793" t="str">
            <v>Regulated</v>
          </cell>
        </row>
        <row r="7794">
          <cell r="D7794" t="str">
            <v>Duke Energy Corporation</v>
          </cell>
          <cell r="E7794" t="str">
            <v>Solar</v>
          </cell>
          <cell r="G7794" t="str">
            <v>NA</v>
          </cell>
          <cell r="H7794" t="str">
            <v>Merchant Unregulated</v>
          </cell>
        </row>
        <row r="7795">
          <cell r="D7795" t="str">
            <v>Los Angeles Department of Water and Power</v>
          </cell>
          <cell r="E7795" t="str">
            <v>Water</v>
          </cell>
          <cell r="G7795" t="str">
            <v>NA</v>
          </cell>
          <cell r="H7795" t="str">
            <v>Regulated</v>
          </cell>
        </row>
        <row r="7796">
          <cell r="D7796" t="str">
            <v>Los Angeles Department of Water and Power</v>
          </cell>
          <cell r="E7796" t="str">
            <v>Water</v>
          </cell>
          <cell r="G7796" t="str">
            <v>NA</v>
          </cell>
          <cell r="H7796" t="str">
            <v>Regulated</v>
          </cell>
        </row>
        <row r="7797">
          <cell r="D7797" t="str">
            <v>San Gabriel Hydroel Associates</v>
          </cell>
          <cell r="E7797" t="str">
            <v>Water</v>
          </cell>
          <cell r="G7797" t="str">
            <v>NA</v>
          </cell>
          <cell r="H7797" t="str">
            <v>Merchant Unregulated</v>
          </cell>
        </row>
        <row r="7798">
          <cell r="D7798" t="str">
            <v>Veresen Inc.</v>
          </cell>
          <cell r="E7798" t="str">
            <v>Gas</v>
          </cell>
          <cell r="G7798" t="str">
            <v>NA</v>
          </cell>
          <cell r="H7798" t="str">
            <v>Merchant Unregulated</v>
          </cell>
        </row>
        <row r="7799">
          <cell r="D7799" t="str">
            <v>San Gorgonio Wind Farms Inc</v>
          </cell>
          <cell r="E7799" t="str">
            <v>Wind</v>
          </cell>
          <cell r="G7799" t="str">
            <v>NA</v>
          </cell>
          <cell r="H7799" t="str">
            <v>Merchant Unregulated</v>
          </cell>
        </row>
        <row r="7800">
          <cell r="D7800" t="str">
            <v>ArcLight Capital Holdings, LLC</v>
          </cell>
          <cell r="E7800" t="str">
            <v>Wind</v>
          </cell>
          <cell r="G7800">
            <v>78115</v>
          </cell>
          <cell r="H7800" t="str">
            <v>Merchant Unregulated</v>
          </cell>
        </row>
        <row r="7801">
          <cell r="D7801" t="str">
            <v>Global Infrastructure Management, LLC</v>
          </cell>
          <cell r="E7801" t="str">
            <v>Wind</v>
          </cell>
          <cell r="G7801">
            <v>47877</v>
          </cell>
          <cell r="H7801" t="str">
            <v>Merchant Unregulated</v>
          </cell>
        </row>
        <row r="7802">
          <cell r="D7802" t="str">
            <v>NextEra Energy, Inc.</v>
          </cell>
          <cell r="E7802" t="str">
            <v>Wind</v>
          </cell>
          <cell r="G7802">
            <v>178487</v>
          </cell>
          <cell r="H7802" t="str">
            <v>Merchant Unregulated</v>
          </cell>
        </row>
        <row r="7803">
          <cell r="D7803" t="str">
            <v>East Texas Electric Co-op, Inc.</v>
          </cell>
          <cell r="E7803" t="str">
            <v>Gas</v>
          </cell>
          <cell r="G7803" t="str">
            <v>NA</v>
          </cell>
          <cell r="H7803" t="str">
            <v>Merchant Unregulated</v>
          </cell>
        </row>
        <row r="7804">
          <cell r="D7804" t="str">
            <v>NRG Energy, Inc.</v>
          </cell>
          <cell r="E7804" t="str">
            <v>Gas</v>
          </cell>
          <cell r="G7804" t="str">
            <v>NA</v>
          </cell>
          <cell r="H7804" t="str">
            <v>Merchant Unregulated</v>
          </cell>
        </row>
        <row r="7805">
          <cell r="D7805" t="str">
            <v>PG&amp;E Corporation</v>
          </cell>
          <cell r="E7805" t="str">
            <v>Water</v>
          </cell>
          <cell r="G7805">
            <v>503</v>
          </cell>
          <cell r="H7805" t="str">
            <v>Regulated</v>
          </cell>
        </row>
        <row r="7806">
          <cell r="D7806" t="str">
            <v>PG&amp;E Corporation</v>
          </cell>
          <cell r="E7806" t="str">
            <v>Water</v>
          </cell>
          <cell r="G7806">
            <v>3951</v>
          </cell>
          <cell r="H7806" t="str">
            <v>Regulated</v>
          </cell>
        </row>
        <row r="7807">
          <cell r="D7807" t="str">
            <v>PG&amp;E Corporation</v>
          </cell>
          <cell r="E7807" t="str">
            <v>Water</v>
          </cell>
          <cell r="G7807">
            <v>5235</v>
          </cell>
          <cell r="H7807" t="str">
            <v>Regulated</v>
          </cell>
        </row>
        <row r="7808">
          <cell r="D7808" t="str">
            <v>Midwood, LP</v>
          </cell>
          <cell r="E7808" t="str">
            <v>Gas</v>
          </cell>
          <cell r="G7808" t="str">
            <v>NA</v>
          </cell>
          <cell r="H7808" t="str">
            <v>Merchant Unregulated</v>
          </cell>
        </row>
        <row r="7809">
          <cell r="D7809" t="str">
            <v>Bicent Power, LLC</v>
          </cell>
          <cell r="E7809" t="str">
            <v>Gas</v>
          </cell>
          <cell r="G7809" t="str">
            <v>NA</v>
          </cell>
          <cell r="H7809" t="str">
            <v>Merchant Unregulated</v>
          </cell>
        </row>
        <row r="7810">
          <cell r="D7810" t="str">
            <v>Blackstone Group L.P.</v>
          </cell>
          <cell r="E7810" t="str">
            <v>Gas</v>
          </cell>
          <cell r="G7810" t="str">
            <v>NA</v>
          </cell>
          <cell r="H7810" t="str">
            <v>Merchant Unregulated</v>
          </cell>
        </row>
        <row r="7811">
          <cell r="D7811" t="str">
            <v>SunEdison, Inc.</v>
          </cell>
          <cell r="E7811" t="str">
            <v>Solar</v>
          </cell>
          <cell r="G7811" t="str">
            <v>NA</v>
          </cell>
          <cell r="H7811" t="str">
            <v>Merchant Unregulated</v>
          </cell>
        </row>
        <row r="7812">
          <cell r="D7812" t="str">
            <v>SunEdison, Inc.</v>
          </cell>
          <cell r="E7812" t="str">
            <v>Solar</v>
          </cell>
          <cell r="G7812" t="str">
            <v>NA</v>
          </cell>
          <cell r="H7812" t="str">
            <v>Merchant Unregulated</v>
          </cell>
        </row>
        <row r="7813">
          <cell r="D7813" t="str">
            <v>GDT TEK Inc</v>
          </cell>
          <cell r="E7813" t="str">
            <v>Other Nonrenewable</v>
          </cell>
          <cell r="G7813" t="str">
            <v>NA</v>
          </cell>
          <cell r="H7813" t="str">
            <v>Merchant Unregulated</v>
          </cell>
        </row>
        <row r="7814">
          <cell r="D7814" t="str">
            <v>San Jose State University</v>
          </cell>
          <cell r="E7814" t="str">
            <v>Gas</v>
          </cell>
          <cell r="G7814" t="str">
            <v>NA</v>
          </cell>
          <cell r="H7814" t="str">
            <v>Merchant Unregulated</v>
          </cell>
        </row>
        <row r="7815">
          <cell r="D7815" t="str">
            <v>San Jose City of</v>
          </cell>
          <cell r="E7815" t="str">
            <v>Gas</v>
          </cell>
          <cell r="G7815" t="str">
            <v>NA</v>
          </cell>
          <cell r="H7815" t="str">
            <v>Merchant Unregulated</v>
          </cell>
        </row>
        <row r="7816">
          <cell r="D7816" t="str">
            <v>Southern California Public Power Authority</v>
          </cell>
          <cell r="E7816" t="str">
            <v>Coal</v>
          </cell>
          <cell r="G7816">
            <v>1289779</v>
          </cell>
          <cell r="H7816" t="str">
            <v>Regulated</v>
          </cell>
        </row>
        <row r="7817">
          <cell r="D7817" t="str">
            <v>Tri-State Generation &amp; Transmission Association, Inc.</v>
          </cell>
          <cell r="E7817" t="str">
            <v>Coal</v>
          </cell>
          <cell r="G7817">
            <v>253862</v>
          </cell>
          <cell r="H7817" t="str">
            <v>Regulated</v>
          </cell>
        </row>
        <row r="7818">
          <cell r="D7818" t="str">
            <v>Anaheim City of</v>
          </cell>
          <cell r="E7818" t="str">
            <v>Coal</v>
          </cell>
          <cell r="G7818">
            <v>316304</v>
          </cell>
          <cell r="H7818" t="str">
            <v>Regulated</v>
          </cell>
        </row>
        <row r="7819">
          <cell r="D7819" t="str">
            <v>Farmington City of NM</v>
          </cell>
          <cell r="E7819" t="str">
            <v>Coal</v>
          </cell>
          <cell r="G7819">
            <v>267168</v>
          </cell>
          <cell r="H7819" t="str">
            <v>Regulated</v>
          </cell>
        </row>
        <row r="7820">
          <cell r="D7820" t="str">
            <v>Los Alamos County</v>
          </cell>
          <cell r="E7820" t="str">
            <v>Coal</v>
          </cell>
          <cell r="G7820">
            <v>227247</v>
          </cell>
          <cell r="H7820" t="str">
            <v>Regulated</v>
          </cell>
        </row>
        <row r="7821">
          <cell r="D7821" t="str">
            <v>PNM Resources, Inc.</v>
          </cell>
          <cell r="E7821" t="str">
            <v>Coal</v>
          </cell>
          <cell r="G7821">
            <v>4753751</v>
          </cell>
          <cell r="H7821" t="str">
            <v>Regulated</v>
          </cell>
        </row>
        <row r="7822">
          <cell r="D7822" t="str">
            <v>MSR Public Power Agency</v>
          </cell>
          <cell r="E7822" t="str">
            <v>Coal</v>
          </cell>
          <cell r="G7822">
            <v>907964</v>
          </cell>
          <cell r="H7822" t="str">
            <v>Regulated</v>
          </cell>
        </row>
        <row r="7823">
          <cell r="D7823" t="str">
            <v>UNS Energy Corporation</v>
          </cell>
          <cell r="E7823" t="str">
            <v>Coal</v>
          </cell>
          <cell r="G7823">
            <v>1998130</v>
          </cell>
          <cell r="H7823" t="str">
            <v>Regulated</v>
          </cell>
        </row>
        <row r="7824">
          <cell r="D7824" t="str">
            <v>Utah Associated Mun Power Sys</v>
          </cell>
          <cell r="E7824" t="str">
            <v>Coal</v>
          </cell>
          <cell r="G7824">
            <v>222129</v>
          </cell>
          <cell r="H7824" t="str">
            <v>Regulated</v>
          </cell>
        </row>
        <row r="7825">
          <cell r="D7825" t="str">
            <v>ConocoPhillips Company</v>
          </cell>
          <cell r="E7825" t="str">
            <v>Gas</v>
          </cell>
          <cell r="G7825" t="str">
            <v>NA</v>
          </cell>
          <cell r="H7825" t="str">
            <v>Merchant Unregulated</v>
          </cell>
        </row>
        <row r="7826">
          <cell r="D7826" t="str">
            <v>Edison International</v>
          </cell>
          <cell r="E7826" t="str">
            <v>Wind</v>
          </cell>
          <cell r="G7826">
            <v>310008</v>
          </cell>
          <cell r="H7826" t="str">
            <v>Merchant Unregulated</v>
          </cell>
        </row>
        <row r="7827">
          <cell r="D7827" t="str">
            <v>Citigroup Inc.</v>
          </cell>
          <cell r="E7827" t="str">
            <v>Wind</v>
          </cell>
          <cell r="G7827">
            <v>103336</v>
          </cell>
          <cell r="H7827" t="str">
            <v>Merchant Unregulated</v>
          </cell>
        </row>
        <row r="7828">
          <cell r="D7828" t="str">
            <v>Central California Irrigation District</v>
          </cell>
          <cell r="E7828" t="str">
            <v>Water</v>
          </cell>
          <cell r="G7828" t="str">
            <v>NA</v>
          </cell>
          <cell r="H7828" t="str">
            <v>Merchant Unregulated</v>
          </cell>
        </row>
        <row r="7829">
          <cell r="D7829" t="str">
            <v>SunEdison, Inc.</v>
          </cell>
          <cell r="E7829" t="str">
            <v>Solar</v>
          </cell>
          <cell r="G7829" t="str">
            <v>NA</v>
          </cell>
          <cell r="H7829" t="str">
            <v>Merchant Unregulated</v>
          </cell>
        </row>
        <row r="7830">
          <cell r="D7830" t="str">
            <v>Goldman Sachs Group, Inc.</v>
          </cell>
          <cell r="E7830" t="str">
            <v>Solar</v>
          </cell>
          <cell r="G7830" t="str">
            <v>NA</v>
          </cell>
          <cell r="H7830" t="str">
            <v>Merchant Unregulated</v>
          </cell>
        </row>
        <row r="7831">
          <cell r="D7831" t="str">
            <v>SunEdison, Inc.</v>
          </cell>
          <cell r="E7831" t="str">
            <v>Solar</v>
          </cell>
          <cell r="G7831" t="str">
            <v>NA</v>
          </cell>
          <cell r="H7831" t="str">
            <v>Merchant Unregulated</v>
          </cell>
        </row>
        <row r="7832">
          <cell r="D7832" t="str">
            <v>Iberdrola, S.A.</v>
          </cell>
          <cell r="E7832" t="str">
            <v>Solar</v>
          </cell>
          <cell r="G7832">
            <v>77540</v>
          </cell>
          <cell r="H7832" t="str">
            <v>Merchant Unregulated</v>
          </cell>
        </row>
        <row r="7833">
          <cell r="D7833" t="str">
            <v>SunEdison, Inc.</v>
          </cell>
          <cell r="E7833" t="str">
            <v>Solar</v>
          </cell>
          <cell r="G7833" t="str">
            <v>NA</v>
          </cell>
          <cell r="H7833" t="str">
            <v>Merchant Unregulated</v>
          </cell>
        </row>
        <row r="7834">
          <cell r="D7834" t="str">
            <v>Fortistar LLC</v>
          </cell>
          <cell r="E7834" t="str">
            <v>Biomass</v>
          </cell>
          <cell r="G7834" t="str">
            <v>NA</v>
          </cell>
          <cell r="H7834" t="str">
            <v>Merchant Unregulated</v>
          </cell>
        </row>
        <row r="7835">
          <cell r="D7835" t="str">
            <v>San Miguel Electric Cooperative, Inc.</v>
          </cell>
          <cell r="E7835" t="str">
            <v>Coal</v>
          </cell>
          <cell r="G7835">
            <v>2901545</v>
          </cell>
          <cell r="H7835" t="str">
            <v>Merchant Unregulated</v>
          </cell>
        </row>
        <row r="7836">
          <cell r="D7836" t="str">
            <v>Morgan Stanley</v>
          </cell>
          <cell r="E7836" t="str">
            <v>Solar</v>
          </cell>
          <cell r="G7836" t="str">
            <v>NA</v>
          </cell>
          <cell r="H7836" t="str">
            <v>Merchant Unregulated</v>
          </cell>
        </row>
        <row r="7837">
          <cell r="D7837" t="str">
            <v>Tri-dam Power Authority</v>
          </cell>
          <cell r="E7837" t="str">
            <v>Water</v>
          </cell>
          <cell r="G7837">
            <v>55787</v>
          </cell>
          <cell r="H7837" t="str">
            <v>Merchant Unregulated</v>
          </cell>
        </row>
        <row r="7838">
          <cell r="D7838" t="str">
            <v>E.ON SE</v>
          </cell>
          <cell r="E7838" t="str">
            <v>Wind</v>
          </cell>
          <cell r="G7838">
            <v>290594</v>
          </cell>
          <cell r="H7838" t="str">
            <v>Merchant Unregulated</v>
          </cell>
        </row>
        <row r="7839">
          <cell r="D7839" t="str">
            <v>Berkshire Hathaway Inc.</v>
          </cell>
          <cell r="E7839" t="str">
            <v>Water</v>
          </cell>
          <cell r="G7839">
            <v>1191</v>
          </cell>
          <cell r="H7839" t="str">
            <v>Regulated</v>
          </cell>
        </row>
        <row r="7840">
          <cell r="D7840" t="str">
            <v>MidAmerican Energy Holdings Company</v>
          </cell>
          <cell r="E7840" t="str">
            <v>Water</v>
          </cell>
          <cell r="G7840">
            <v>135</v>
          </cell>
          <cell r="H7840" t="str">
            <v>Regulated</v>
          </cell>
        </row>
        <row r="7841">
          <cell r="D7841" t="str">
            <v>NRG Energy, Inc.</v>
          </cell>
          <cell r="E7841" t="str">
            <v>Solar</v>
          </cell>
          <cell r="G7841" t="str">
            <v>NA</v>
          </cell>
          <cell r="H7841" t="str">
            <v>Merchant Unregulated</v>
          </cell>
        </row>
        <row r="7842">
          <cell r="D7842" t="str">
            <v>NRG Yield, Inc.</v>
          </cell>
          <cell r="E7842" t="str">
            <v>Solar</v>
          </cell>
          <cell r="G7842" t="str">
            <v>NA</v>
          </cell>
          <cell r="H7842" t="str">
            <v>Merchant Unregulated</v>
          </cell>
        </row>
        <row r="7843">
          <cell r="D7843" t="str">
            <v>NRG Energy, Inc.</v>
          </cell>
          <cell r="E7843" t="str">
            <v>Solar</v>
          </cell>
          <cell r="G7843" t="str">
            <v>NA</v>
          </cell>
          <cell r="H7843" t="str">
            <v>Merchant Unregulated</v>
          </cell>
        </row>
        <row r="7844">
          <cell r="D7844" t="str">
            <v>Eurus Energy Holdings Corporation</v>
          </cell>
          <cell r="E7844" t="str">
            <v>Solar</v>
          </cell>
          <cell r="G7844" t="str">
            <v>NA</v>
          </cell>
          <cell r="H7844" t="str">
            <v>Merchant Unregulated</v>
          </cell>
        </row>
        <row r="7845">
          <cell r="D7845" t="str">
            <v>Austin Energy</v>
          </cell>
          <cell r="E7845" t="str">
            <v>Gas</v>
          </cell>
          <cell r="G7845">
            <v>290740</v>
          </cell>
          <cell r="H7845" t="str">
            <v>Regulated</v>
          </cell>
        </row>
        <row r="7846">
          <cell r="D7846" t="str">
            <v>Austin Energy</v>
          </cell>
          <cell r="E7846" t="str">
            <v>Gas</v>
          </cell>
          <cell r="G7846">
            <v>1304740</v>
          </cell>
          <cell r="H7846" t="str">
            <v>Regulated</v>
          </cell>
        </row>
        <row r="7847">
          <cell r="D7847" t="str">
            <v>Exelon Corporation</v>
          </cell>
          <cell r="E7847" t="str">
            <v>Wind</v>
          </cell>
          <cell r="G7847" t="str">
            <v>NA</v>
          </cell>
          <cell r="H7847" t="str">
            <v>Merchant Unregulated</v>
          </cell>
        </row>
        <row r="7848">
          <cell r="D7848" t="str">
            <v>Columbia Windfarm, LLC</v>
          </cell>
          <cell r="E7848" t="str">
            <v>Wind</v>
          </cell>
          <cell r="G7848" t="str">
            <v>NA</v>
          </cell>
          <cell r="H7848" t="str">
            <v>Merchant Unregulated</v>
          </cell>
        </row>
        <row r="7849">
          <cell r="D7849" t="str">
            <v>Thiele Kaolin Co</v>
          </cell>
          <cell r="E7849" t="str">
            <v>Oil</v>
          </cell>
          <cell r="G7849" t="str">
            <v>NA</v>
          </cell>
          <cell r="H7849" t="str">
            <v>Merchant Unregulated</v>
          </cell>
        </row>
        <row r="7850">
          <cell r="D7850" t="str">
            <v>ArcLight Capital Partners LLC</v>
          </cell>
          <cell r="E7850" t="str">
            <v>Gas</v>
          </cell>
          <cell r="G7850">
            <v>16559</v>
          </cell>
          <cell r="H7850" t="str">
            <v>Merchant Unregulated</v>
          </cell>
        </row>
        <row r="7851">
          <cell r="D7851" t="str">
            <v>General Electric Company</v>
          </cell>
          <cell r="E7851" t="str">
            <v>Gas</v>
          </cell>
          <cell r="G7851">
            <v>8245</v>
          </cell>
          <cell r="H7851" t="str">
            <v>Merchant Unregulated</v>
          </cell>
        </row>
        <row r="7852">
          <cell r="D7852" t="str">
            <v>GIC Private Limited</v>
          </cell>
          <cell r="E7852" t="str">
            <v>Gas</v>
          </cell>
          <cell r="G7852">
            <v>8245</v>
          </cell>
          <cell r="H7852" t="str">
            <v>Merchant Unregulated</v>
          </cell>
        </row>
        <row r="7853">
          <cell r="D7853" t="str">
            <v>Texas Energy Future Holdings LP</v>
          </cell>
          <cell r="E7853" t="str">
            <v>Coal</v>
          </cell>
          <cell r="G7853">
            <v>4356210</v>
          </cell>
          <cell r="H7853" t="str">
            <v>Merchant Unregulated</v>
          </cell>
        </row>
        <row r="7854">
          <cell r="D7854" t="str">
            <v>Texas Energy Future Holdings LP</v>
          </cell>
          <cell r="E7854" t="str">
            <v>Coal</v>
          </cell>
          <cell r="G7854">
            <v>4372741</v>
          </cell>
          <cell r="H7854" t="str">
            <v>Merchant Unregulated</v>
          </cell>
        </row>
        <row r="7855">
          <cell r="D7855" t="str">
            <v>Integrys Energy Group, Inc.</v>
          </cell>
          <cell r="E7855" t="str">
            <v>Water</v>
          </cell>
          <cell r="G7855">
            <v>8211</v>
          </cell>
          <cell r="H7855" t="str">
            <v>Regulated</v>
          </cell>
        </row>
        <row r="7856">
          <cell r="D7856" t="str">
            <v>LS Power Group</v>
          </cell>
          <cell r="E7856" t="str">
            <v>Coal</v>
          </cell>
          <cell r="G7856" t="str">
            <v>NA</v>
          </cell>
          <cell r="H7856" t="str">
            <v>Merchant Unregulated</v>
          </cell>
        </row>
        <row r="7857">
          <cell r="D7857" t="str">
            <v>Lower Colorado River Authority</v>
          </cell>
          <cell r="E7857" t="str">
            <v>Coal</v>
          </cell>
          <cell r="G7857" t="str">
            <v>NA</v>
          </cell>
          <cell r="H7857" t="str">
            <v>Merchant Unregulated</v>
          </cell>
        </row>
        <row r="7858">
          <cell r="D7858" t="str">
            <v>Brazos Electric Power Cooperative Inc.</v>
          </cell>
          <cell r="E7858" t="str">
            <v>Coal</v>
          </cell>
          <cell r="G7858" t="str">
            <v>NA</v>
          </cell>
          <cell r="H7858" t="str">
            <v>Merchant Unregulated</v>
          </cell>
        </row>
        <row r="7859">
          <cell r="D7859" t="str">
            <v>O2 Energies</v>
          </cell>
          <cell r="E7859" t="str">
            <v>Solar</v>
          </cell>
          <cell r="G7859" t="str">
            <v>NA</v>
          </cell>
          <cell r="H7859" t="str">
            <v>Merchant Unregulated</v>
          </cell>
        </row>
        <row r="7860">
          <cell r="D7860" t="str">
            <v>Sandy Hollow Power Company Incorporation</v>
          </cell>
          <cell r="E7860" t="str">
            <v>Water</v>
          </cell>
          <cell r="G7860" t="str">
            <v>NA</v>
          </cell>
          <cell r="H7860" t="str">
            <v>Merchant Unregulated</v>
          </cell>
        </row>
        <row r="7861">
          <cell r="D7861" t="str">
            <v>Emera Incorporated</v>
          </cell>
          <cell r="E7861" t="str">
            <v>Wind</v>
          </cell>
          <cell r="G7861" t="str">
            <v>NA</v>
          </cell>
          <cell r="H7861" t="str">
            <v>Merchant Unregulated</v>
          </cell>
        </row>
        <row r="7862">
          <cell r="D7862" t="str">
            <v>Algonquin Power &amp; Utilities Corp.</v>
          </cell>
          <cell r="E7862" t="str">
            <v>Wind</v>
          </cell>
          <cell r="G7862" t="str">
            <v>NA</v>
          </cell>
          <cell r="H7862" t="str">
            <v>Merchant Unregulated</v>
          </cell>
        </row>
        <row r="7863">
          <cell r="D7863" t="str">
            <v>Gamesa Corporacion Tecnologica S.A.</v>
          </cell>
          <cell r="E7863" t="str">
            <v>Wind</v>
          </cell>
          <cell r="G7863" t="str">
            <v>NA</v>
          </cell>
          <cell r="H7863" t="str">
            <v>Merchant Unregulated</v>
          </cell>
        </row>
        <row r="7864">
          <cell r="D7864" t="str">
            <v>NextEra Energy, Inc.</v>
          </cell>
          <cell r="E7864" t="str">
            <v>Gas</v>
          </cell>
          <cell r="G7864">
            <v>9697173</v>
          </cell>
          <cell r="H7864" t="str">
            <v>Regulated</v>
          </cell>
        </row>
        <row r="7865">
          <cell r="D7865" t="str">
            <v>Boyce Hydro Power LLC</v>
          </cell>
          <cell r="E7865" t="str">
            <v>Water</v>
          </cell>
          <cell r="G7865" t="str">
            <v>NA</v>
          </cell>
          <cell r="H7865" t="str">
            <v>Merchant Unregulated</v>
          </cell>
        </row>
        <row r="7866">
          <cell r="D7866" t="str">
            <v>Algonquin Power &amp; Utilities Corp.</v>
          </cell>
          <cell r="E7866" t="str">
            <v>Gas</v>
          </cell>
          <cell r="G7866" t="str">
            <v>NA</v>
          </cell>
          <cell r="H7866" t="str">
            <v>Merchant Unregulated</v>
          </cell>
        </row>
        <row r="7867">
          <cell r="D7867" t="str">
            <v>Emera Incorporated</v>
          </cell>
          <cell r="E7867" t="str">
            <v>Gas</v>
          </cell>
          <cell r="G7867" t="str">
            <v>NA</v>
          </cell>
          <cell r="H7867" t="str">
            <v>Merchant Unregulated</v>
          </cell>
        </row>
        <row r="7868">
          <cell r="D7868" t="str">
            <v>Edison International</v>
          </cell>
          <cell r="E7868" t="str">
            <v>Water</v>
          </cell>
          <cell r="G7868" t="str">
            <v>NA</v>
          </cell>
          <cell r="H7868" t="str">
            <v>Regulated</v>
          </cell>
        </row>
        <row r="7869">
          <cell r="D7869" t="str">
            <v>Edison International</v>
          </cell>
          <cell r="E7869" t="str">
            <v>Water</v>
          </cell>
          <cell r="G7869">
            <v>5200</v>
          </cell>
          <cell r="H7869" t="str">
            <v>Regulated</v>
          </cell>
        </row>
        <row r="7870">
          <cell r="D7870" t="str">
            <v>Santa Clara City of</v>
          </cell>
          <cell r="E7870" t="str">
            <v>Gas</v>
          </cell>
          <cell r="G7870" t="str">
            <v>NA</v>
          </cell>
          <cell r="H7870" t="str">
            <v>Regulated</v>
          </cell>
        </row>
        <row r="7871">
          <cell r="D7871" t="str">
            <v>Ameresco Inc.</v>
          </cell>
          <cell r="E7871" t="str">
            <v>Biomass</v>
          </cell>
          <cell r="G7871" t="str">
            <v>NA</v>
          </cell>
          <cell r="H7871" t="str">
            <v>Merchant Unregulated</v>
          </cell>
        </row>
        <row r="7872">
          <cell r="D7872" t="str">
            <v>AES Corporation</v>
          </cell>
          <cell r="E7872" t="str">
            <v>Wind</v>
          </cell>
          <cell r="G7872" t="str">
            <v>NA</v>
          </cell>
          <cell r="H7872" t="str">
            <v>Merchant Unregulated</v>
          </cell>
        </row>
        <row r="7873">
          <cell r="D7873" t="str">
            <v>Fortistar LLC</v>
          </cell>
          <cell r="E7873" t="str">
            <v>Biomass</v>
          </cell>
          <cell r="G7873" t="str">
            <v>NA</v>
          </cell>
          <cell r="H7873" t="str">
            <v>Merchant Unregulated</v>
          </cell>
        </row>
        <row r="7874">
          <cell r="D7874" t="str">
            <v>Golden Springs Development Company LLC</v>
          </cell>
          <cell r="E7874" t="str">
            <v>Solar</v>
          </cell>
          <cell r="G7874" t="str">
            <v>NA</v>
          </cell>
          <cell r="H7874" t="str">
            <v>Merchant Unregulated</v>
          </cell>
        </row>
        <row r="7875">
          <cell r="D7875" t="str">
            <v>Golden Springs Development Company LLC</v>
          </cell>
          <cell r="E7875" t="str">
            <v>Solar</v>
          </cell>
          <cell r="G7875" t="str">
            <v>NA</v>
          </cell>
          <cell r="H7875" t="str">
            <v>Merchant Unregulated</v>
          </cell>
        </row>
        <row r="7876">
          <cell r="D7876" t="str">
            <v>SunEdison, Inc.</v>
          </cell>
          <cell r="E7876" t="str">
            <v>Solar</v>
          </cell>
          <cell r="G7876" t="str">
            <v>NA</v>
          </cell>
          <cell r="H7876" t="str">
            <v>Merchant Unregulated</v>
          </cell>
        </row>
        <row r="7877">
          <cell r="D7877" t="str">
            <v>Santa Maria Cogeneration Inc</v>
          </cell>
          <cell r="E7877" t="str">
            <v>Gas</v>
          </cell>
          <cell r="G7877" t="str">
            <v>NA</v>
          </cell>
          <cell r="H7877" t="str">
            <v>Merchant Unregulated</v>
          </cell>
        </row>
        <row r="7878">
          <cell r="D7878" t="str">
            <v>Phillips 66 Company</v>
          </cell>
          <cell r="E7878" t="str">
            <v>Other Nonrenewable</v>
          </cell>
          <cell r="G7878" t="str">
            <v>NA</v>
          </cell>
          <cell r="H7878" t="str">
            <v>Merchant Unregulated</v>
          </cell>
        </row>
        <row r="7879">
          <cell r="D7879" t="str">
            <v>Janechek &amp; Associates</v>
          </cell>
          <cell r="E7879" t="str">
            <v>Biomass</v>
          </cell>
          <cell r="G7879" t="str">
            <v>NA</v>
          </cell>
          <cell r="H7879" t="str">
            <v>Merchant Unregulated</v>
          </cell>
        </row>
        <row r="7880">
          <cell r="D7880" t="str">
            <v>Janechek &amp; Associates</v>
          </cell>
          <cell r="E7880" t="str">
            <v>Biomass</v>
          </cell>
          <cell r="G7880" t="str">
            <v>NA</v>
          </cell>
          <cell r="H7880" t="str">
            <v>Merchant Unregulated</v>
          </cell>
        </row>
        <row r="7881">
          <cell r="D7881" t="str">
            <v>Ventura Regional Sanitation District</v>
          </cell>
          <cell r="E7881" t="str">
            <v>Biomass</v>
          </cell>
          <cell r="G7881" t="str">
            <v>NA</v>
          </cell>
          <cell r="H7881" t="str">
            <v>Merchant Unregulated</v>
          </cell>
        </row>
        <row r="7882">
          <cell r="D7882" t="str">
            <v>County of Alameda</v>
          </cell>
          <cell r="E7882" t="str">
            <v>Gas</v>
          </cell>
          <cell r="G7882" t="str">
            <v>NA</v>
          </cell>
          <cell r="H7882" t="str">
            <v>Merchant Unregulated</v>
          </cell>
        </row>
        <row r="7883">
          <cell r="D7883" t="str">
            <v>County of Alameda</v>
          </cell>
          <cell r="E7883" t="str">
            <v>Solar</v>
          </cell>
          <cell r="G7883" t="str">
            <v>NA</v>
          </cell>
          <cell r="H7883" t="str">
            <v>Merchant Unregulated</v>
          </cell>
        </row>
        <row r="7884">
          <cell r="D7884" t="str">
            <v>Calpine Corporation</v>
          </cell>
          <cell r="E7884" t="str">
            <v>Gas</v>
          </cell>
          <cell r="G7884">
            <v>857577</v>
          </cell>
          <cell r="H7884" t="str">
            <v>Merchant Unregulated</v>
          </cell>
        </row>
        <row r="7885">
          <cell r="D7885" t="str">
            <v>SunEdison, Inc.</v>
          </cell>
          <cell r="E7885" t="str">
            <v>Solar</v>
          </cell>
          <cell r="G7885" t="str">
            <v>NA</v>
          </cell>
          <cell r="H7885" t="str">
            <v>Merchant Unregulated</v>
          </cell>
        </row>
        <row r="7886">
          <cell r="D7886" t="str">
            <v>Exxon Mobil Corporation</v>
          </cell>
          <cell r="E7886" t="str">
            <v>Gas</v>
          </cell>
          <cell r="G7886" t="str">
            <v>NA</v>
          </cell>
          <cell r="H7886" t="str">
            <v>Merchant Unregulated</v>
          </cell>
        </row>
        <row r="7887">
          <cell r="D7887" t="str">
            <v>Salt River Project</v>
          </cell>
          <cell r="E7887" t="str">
            <v>Gas</v>
          </cell>
          <cell r="G7887">
            <v>2983869</v>
          </cell>
          <cell r="H7887" t="str">
            <v>Merchant Unregulated</v>
          </cell>
        </row>
        <row r="7888">
          <cell r="D7888" t="str">
            <v>Salt River Project</v>
          </cell>
          <cell r="E7888" t="str">
            <v>Solar</v>
          </cell>
          <cell r="G7888" t="str">
            <v>NA</v>
          </cell>
          <cell r="H7888" t="str">
            <v>Merchant Unregulated</v>
          </cell>
        </row>
        <row r="7889">
          <cell r="D7889" t="str">
            <v>Coastal Carolina University</v>
          </cell>
          <cell r="E7889" t="str">
            <v>Solar</v>
          </cell>
          <cell r="G7889" t="str">
            <v>NA</v>
          </cell>
          <cell r="H7889" t="str">
            <v>Regulated</v>
          </cell>
        </row>
        <row r="7890">
          <cell r="D7890" t="str">
            <v>South Carolina Public Service Authority</v>
          </cell>
          <cell r="E7890" t="str">
            <v>Solar</v>
          </cell>
          <cell r="G7890" t="str">
            <v>NA</v>
          </cell>
          <cell r="H7890" t="str">
            <v>Regulated</v>
          </cell>
        </row>
        <row r="7891">
          <cell r="D7891" t="str">
            <v>SunEdison, Inc.</v>
          </cell>
          <cell r="E7891" t="str">
            <v>Solar</v>
          </cell>
          <cell r="G7891" t="str">
            <v>NA</v>
          </cell>
          <cell r="H7891" t="str">
            <v>Merchant Unregulated</v>
          </cell>
        </row>
        <row r="7892">
          <cell r="D7892" t="str">
            <v>Brookfield Americas Infrastructure Fund L.P.</v>
          </cell>
          <cell r="E7892" t="str">
            <v>Water</v>
          </cell>
          <cell r="G7892">
            <v>14165</v>
          </cell>
          <cell r="H7892" t="str">
            <v>Merchant Unregulated</v>
          </cell>
        </row>
        <row r="7893">
          <cell r="D7893" t="str">
            <v>ALLETE, Inc.</v>
          </cell>
          <cell r="E7893" t="str">
            <v>Biomass</v>
          </cell>
          <cell r="G7893">
            <v>99482</v>
          </cell>
          <cell r="H7893" t="str">
            <v>Regulated</v>
          </cell>
        </row>
        <row r="7894">
          <cell r="D7894" t="str">
            <v>SAPPI Cloquet LLC</v>
          </cell>
          <cell r="E7894" t="str">
            <v>Biomass</v>
          </cell>
          <cell r="G7894">
            <v>265321</v>
          </cell>
          <cell r="H7894" t="str">
            <v>Regulated</v>
          </cell>
        </row>
        <row r="7895">
          <cell r="D7895" t="str">
            <v>SAPPI Cloquet LLC</v>
          </cell>
          <cell r="E7895" t="str">
            <v>Water</v>
          </cell>
          <cell r="G7895">
            <v>10513</v>
          </cell>
          <cell r="H7895" t="str">
            <v>Merchant Unregulated</v>
          </cell>
        </row>
        <row r="7896">
          <cell r="D7896" t="str">
            <v>Berkshire Hathaway Inc.</v>
          </cell>
          <cell r="E7896" t="str">
            <v>Gas</v>
          </cell>
          <cell r="G7896">
            <v>152635</v>
          </cell>
          <cell r="H7896" t="str">
            <v>Merchant Unregulated</v>
          </cell>
        </row>
        <row r="7897">
          <cell r="D7897" t="str">
            <v>MidAmerican Energy Holdings Company</v>
          </cell>
          <cell r="E7897" t="str">
            <v>Gas</v>
          </cell>
          <cell r="G7897">
            <v>17313</v>
          </cell>
          <cell r="H7897" t="str">
            <v>Merchant Unregulated</v>
          </cell>
        </row>
        <row r="7898">
          <cell r="D7898" t="str">
            <v>Osaka Gas Company, Ltd.</v>
          </cell>
          <cell r="E7898" t="str">
            <v>Gas</v>
          </cell>
          <cell r="G7898">
            <v>56649</v>
          </cell>
          <cell r="H7898" t="str">
            <v>Merchant Unregulated</v>
          </cell>
        </row>
        <row r="7899">
          <cell r="D7899" t="str">
            <v>General Electric Company</v>
          </cell>
          <cell r="E7899" t="str">
            <v>Gas</v>
          </cell>
          <cell r="G7899">
            <v>56649</v>
          </cell>
          <cell r="H7899" t="str">
            <v>Merchant Unregulated</v>
          </cell>
        </row>
        <row r="7900">
          <cell r="D7900" t="str">
            <v>TransAlta Corporation</v>
          </cell>
          <cell r="E7900" t="str">
            <v>Gas</v>
          </cell>
          <cell r="G7900">
            <v>169947</v>
          </cell>
          <cell r="H7900" t="str">
            <v>Merchant Unregulated</v>
          </cell>
        </row>
        <row r="7901">
          <cell r="D7901" t="str">
            <v>Saranac Lake Village of</v>
          </cell>
          <cell r="E7901" t="str">
            <v>Water</v>
          </cell>
          <cell r="G7901" t="str">
            <v>NA</v>
          </cell>
          <cell r="H7901" t="str">
            <v>Merchant Unregulated</v>
          </cell>
        </row>
        <row r="7902">
          <cell r="D7902" t="str">
            <v>Sargent City of</v>
          </cell>
          <cell r="E7902" t="str">
            <v>Oil</v>
          </cell>
          <cell r="G7902" t="str">
            <v>NA</v>
          </cell>
          <cell r="H7902" t="str">
            <v>Regulated</v>
          </cell>
        </row>
        <row r="7903">
          <cell r="D7903" t="str">
            <v>Chevron Corporation</v>
          </cell>
          <cell r="E7903" t="str">
            <v>Gas</v>
          </cell>
          <cell r="G7903" t="str">
            <v>NA</v>
          </cell>
          <cell r="H7903" t="str">
            <v>Merchant Unregulated</v>
          </cell>
        </row>
        <row r="7904">
          <cell r="D7904" t="str">
            <v>Edison International</v>
          </cell>
          <cell r="E7904" t="str">
            <v>Gas</v>
          </cell>
          <cell r="G7904" t="str">
            <v>NA</v>
          </cell>
          <cell r="H7904" t="str">
            <v>Merchant Unregulated</v>
          </cell>
        </row>
        <row r="7905">
          <cell r="D7905" t="str">
            <v>Omaha Public Power District</v>
          </cell>
          <cell r="E7905" t="str">
            <v>Gas</v>
          </cell>
          <cell r="G7905">
            <v>98170</v>
          </cell>
          <cell r="H7905" t="str">
            <v>Regulated</v>
          </cell>
        </row>
        <row r="7906">
          <cell r="D7906" t="str">
            <v>Omaha Public Power District</v>
          </cell>
          <cell r="E7906" t="str">
            <v>Oil</v>
          </cell>
          <cell r="G7906">
            <v>0</v>
          </cell>
          <cell r="H7906" t="str">
            <v>Regulated</v>
          </cell>
        </row>
        <row r="7907">
          <cell r="D7907" t="str">
            <v>Verso Paper Holdings LLC</v>
          </cell>
          <cell r="E7907" t="str">
            <v>Coal</v>
          </cell>
          <cell r="G7907" t="str">
            <v>NA</v>
          </cell>
          <cell r="H7907" t="str">
            <v>Merchant Unregulated</v>
          </cell>
        </row>
        <row r="7908">
          <cell r="D7908" t="str">
            <v>Verso Paper Holdings LLC</v>
          </cell>
          <cell r="E7908" t="str">
            <v>Water</v>
          </cell>
          <cell r="G7908" t="str">
            <v>NA</v>
          </cell>
          <cell r="H7908" t="str">
            <v>Merchant Unregulated</v>
          </cell>
        </row>
        <row r="7909">
          <cell r="D7909" t="str">
            <v>Sauder Woodworking Co</v>
          </cell>
          <cell r="E7909" t="str">
            <v>Biomass</v>
          </cell>
          <cell r="G7909" t="str">
            <v>NA</v>
          </cell>
          <cell r="H7909" t="str">
            <v>Merchant Unregulated</v>
          </cell>
        </row>
        <row r="7910">
          <cell r="D7910" t="str">
            <v>Waste Management, Inc.</v>
          </cell>
          <cell r="E7910" t="str">
            <v>Biomass</v>
          </cell>
          <cell r="G7910">
            <v>249994</v>
          </cell>
          <cell r="H7910" t="str">
            <v>Merchant Unregulated</v>
          </cell>
        </row>
        <row r="7911">
          <cell r="D7911" t="str">
            <v>Alliant Energy Corporation</v>
          </cell>
          <cell r="E7911" t="str">
            <v>Biomass</v>
          </cell>
          <cell r="G7911">
            <v>922</v>
          </cell>
          <cell r="H7911" t="str">
            <v>Regulated</v>
          </cell>
        </row>
        <row r="7912">
          <cell r="D7912" t="str">
            <v>International Paper Company</v>
          </cell>
          <cell r="E7912" t="str">
            <v>Biomass</v>
          </cell>
          <cell r="G7912">
            <v>650828</v>
          </cell>
          <cell r="H7912" t="str">
            <v>Merchant Unregulated</v>
          </cell>
        </row>
        <row r="7913">
          <cell r="D7913" t="str">
            <v>Koch Industries, Inc.</v>
          </cell>
          <cell r="E7913" t="str">
            <v>Coal</v>
          </cell>
          <cell r="G7913">
            <v>384918</v>
          </cell>
          <cell r="H7913" t="str">
            <v>Merchant Unregulated</v>
          </cell>
        </row>
        <row r="7914">
          <cell r="D7914" t="str">
            <v>Koch Industries, Inc.</v>
          </cell>
          <cell r="E7914" t="str">
            <v>Gas</v>
          </cell>
          <cell r="G7914">
            <v>111572</v>
          </cell>
          <cell r="H7914" t="str">
            <v>Merchant Unregulated</v>
          </cell>
        </row>
        <row r="7915">
          <cell r="D7915" t="str">
            <v>Imperial Holly Corp.</v>
          </cell>
          <cell r="E7915" t="str">
            <v>Coal</v>
          </cell>
          <cell r="G7915" t="str">
            <v>NA</v>
          </cell>
          <cell r="H7915" t="str">
            <v>Merchant Unregulated</v>
          </cell>
        </row>
        <row r="7916">
          <cell r="D7916" t="str">
            <v>Alaska Village Electric Cooperative, Inc.</v>
          </cell>
          <cell r="E7916" t="str">
            <v>Oil</v>
          </cell>
          <cell r="G7916" t="str">
            <v>NA</v>
          </cell>
          <cell r="H7916" t="str">
            <v>Merchant Unregulated</v>
          </cell>
        </row>
        <row r="7917">
          <cell r="D7917" t="str">
            <v>Alaska Village Electric Cooperative, Inc.</v>
          </cell>
          <cell r="E7917" t="str">
            <v>Wind</v>
          </cell>
          <cell r="G7917" t="str">
            <v>NA</v>
          </cell>
          <cell r="H7917" t="str">
            <v>Merchant Unregulated</v>
          </cell>
        </row>
        <row r="7918">
          <cell r="D7918" t="str">
            <v>Los Angeles Department of Water and Power</v>
          </cell>
          <cell r="E7918" t="str">
            <v>Water</v>
          </cell>
          <cell r="G7918" t="str">
            <v>NA</v>
          </cell>
          <cell r="H7918" t="str">
            <v>Regulated</v>
          </cell>
        </row>
        <row r="7919">
          <cell r="D7919" t="str">
            <v>Pacific Winds</v>
          </cell>
          <cell r="E7919" t="str">
            <v>Wind</v>
          </cell>
          <cell r="G7919" t="str">
            <v>NA</v>
          </cell>
          <cell r="H7919" t="str">
            <v>Merchant Unregulated</v>
          </cell>
        </row>
        <row r="7920">
          <cell r="D7920" t="str">
            <v>Xcel Energy Inc.</v>
          </cell>
          <cell r="E7920" t="str">
            <v>Water</v>
          </cell>
          <cell r="G7920">
            <v>8028</v>
          </cell>
          <cell r="H7920" t="str">
            <v>Regulated</v>
          </cell>
        </row>
        <row r="7921">
          <cell r="D7921" t="str">
            <v>GDF Suez SA</v>
          </cell>
          <cell r="E7921" t="str">
            <v>Gas</v>
          </cell>
          <cell r="G7921">
            <v>819492</v>
          </cell>
          <cell r="H7921" t="str">
            <v>Merchant Unregulated</v>
          </cell>
        </row>
        <row r="7922">
          <cell r="D7922" t="str">
            <v>NextEra Energy, Inc.</v>
          </cell>
          <cell r="E7922" t="str">
            <v>Gas</v>
          </cell>
          <cell r="G7922">
            <v>819492</v>
          </cell>
          <cell r="H7922" t="str">
            <v>Merchant Unregulated</v>
          </cell>
        </row>
        <row r="7923">
          <cell r="D7923" t="str">
            <v>NRG Energy, Inc.</v>
          </cell>
          <cell r="E7923" t="str">
            <v>Gas</v>
          </cell>
          <cell r="G7923" t="str">
            <v>NA</v>
          </cell>
          <cell r="H7923" t="str">
            <v>Merchant Unregulated</v>
          </cell>
        </row>
        <row r="7924">
          <cell r="D7924" t="str">
            <v>South Jersey Industries, Inc.</v>
          </cell>
          <cell r="E7924" t="str">
            <v>Biomass</v>
          </cell>
          <cell r="G7924" t="str">
            <v>NA</v>
          </cell>
          <cell r="H7924" t="str">
            <v>Merchant Unregulated</v>
          </cell>
        </row>
        <row r="7925">
          <cell r="D7925" t="str">
            <v>DCO Energy LLC</v>
          </cell>
          <cell r="E7925" t="str">
            <v>Biomass</v>
          </cell>
          <cell r="G7925" t="str">
            <v>NA</v>
          </cell>
          <cell r="H7925" t="str">
            <v>Merchant Unregulated</v>
          </cell>
        </row>
        <row r="7926">
          <cell r="D7926" t="str">
            <v>Alaska Village Electric Cooperative, Inc.</v>
          </cell>
          <cell r="E7926" t="str">
            <v>Oil</v>
          </cell>
          <cell r="G7926" t="str">
            <v>NA</v>
          </cell>
          <cell r="H7926" t="str">
            <v>Merchant Unregulated</v>
          </cell>
        </row>
        <row r="7927">
          <cell r="D7927" t="str">
            <v>ALLETE, Inc.</v>
          </cell>
          <cell r="E7927" t="str">
            <v>Water</v>
          </cell>
          <cell r="G7927">
            <v>5925</v>
          </cell>
          <cell r="H7927" t="str">
            <v>Regulated</v>
          </cell>
        </row>
        <row r="7928">
          <cell r="D7928" t="str">
            <v>Los Angeles Department of Water and Power</v>
          </cell>
          <cell r="E7928" t="str">
            <v>Gas</v>
          </cell>
          <cell r="G7928">
            <v>1087220</v>
          </cell>
          <cell r="H7928" t="str">
            <v>Regulated</v>
          </cell>
        </row>
        <row r="7929">
          <cell r="D7929" t="str">
            <v>Scenic View Dairy, LLC</v>
          </cell>
          <cell r="E7929" t="str">
            <v>Biomass</v>
          </cell>
          <cell r="G7929" t="str">
            <v>NA</v>
          </cell>
          <cell r="H7929" t="str">
            <v>Merchant Unregulated</v>
          </cell>
        </row>
        <row r="7930">
          <cell r="D7930" t="str">
            <v>Brookfield Renewable Energy Partners L.P.</v>
          </cell>
          <cell r="E7930" t="str">
            <v>Water</v>
          </cell>
          <cell r="G7930" t="str">
            <v>NA</v>
          </cell>
          <cell r="H7930" t="str">
            <v>Merchant Unregulated</v>
          </cell>
        </row>
        <row r="7931">
          <cell r="D7931" t="str">
            <v>Brookfield Asset Management Inc.</v>
          </cell>
          <cell r="E7931" t="str">
            <v>Water</v>
          </cell>
          <cell r="G7931" t="str">
            <v>NA</v>
          </cell>
          <cell r="H7931" t="str">
            <v>Merchant Unregulated</v>
          </cell>
        </row>
        <row r="7932">
          <cell r="D7932" t="str">
            <v>NextEra Energy, Inc.</v>
          </cell>
          <cell r="E7932" t="str">
            <v>Coal</v>
          </cell>
          <cell r="G7932">
            <v>3862067</v>
          </cell>
          <cell r="H7932" t="str">
            <v>Regulated</v>
          </cell>
        </row>
        <row r="7933">
          <cell r="D7933" t="str">
            <v>Dalton Utilities</v>
          </cell>
          <cell r="E7933" t="str">
            <v>Coal</v>
          </cell>
          <cell r="G7933">
            <v>139929</v>
          </cell>
          <cell r="H7933" t="str">
            <v>Regulated</v>
          </cell>
        </row>
        <row r="7934">
          <cell r="D7934" t="str">
            <v>Southern Company</v>
          </cell>
          <cell r="E7934" t="str">
            <v>Coal</v>
          </cell>
          <cell r="G7934">
            <v>4637678</v>
          </cell>
          <cell r="H7934" t="str">
            <v>Regulated</v>
          </cell>
        </row>
        <row r="7935">
          <cell r="D7935" t="str">
            <v>Southern Company</v>
          </cell>
          <cell r="E7935" t="str">
            <v>Coal</v>
          </cell>
          <cell r="G7935">
            <v>1269364</v>
          </cell>
          <cell r="H7935" t="str">
            <v>Regulated</v>
          </cell>
        </row>
        <row r="7936">
          <cell r="D7936" t="str">
            <v>JEA</v>
          </cell>
          <cell r="E7936" t="str">
            <v>Coal</v>
          </cell>
          <cell r="G7936">
            <v>1195402</v>
          </cell>
          <cell r="H7936" t="str">
            <v>Regulated</v>
          </cell>
        </row>
        <row r="7937">
          <cell r="D7937" t="str">
            <v>Municipal Electric Authority of Georgia</v>
          </cell>
          <cell r="E7937" t="str">
            <v>Coal</v>
          </cell>
          <cell r="G7937">
            <v>2974512</v>
          </cell>
          <cell r="H7937" t="str">
            <v>Regulated</v>
          </cell>
        </row>
        <row r="7938">
          <cell r="D7938" t="str">
            <v>Oglethorpe Power Corporation</v>
          </cell>
          <cell r="E7938" t="str">
            <v>Coal</v>
          </cell>
          <cell r="G7938">
            <v>5911043</v>
          </cell>
          <cell r="H7938" t="str">
            <v>Regulated</v>
          </cell>
        </row>
        <row r="7939">
          <cell r="D7939" t="str">
            <v>Schering Corporation</v>
          </cell>
          <cell r="E7939" t="str">
            <v>Gas</v>
          </cell>
          <cell r="G7939" t="str">
            <v>NA</v>
          </cell>
          <cell r="H7939" t="str">
            <v>Merchant Unregulated</v>
          </cell>
        </row>
        <row r="7940">
          <cell r="D7940" t="str">
            <v>PPL Corporation</v>
          </cell>
          <cell r="E7940" t="str">
            <v>Solar</v>
          </cell>
          <cell r="G7940" t="str">
            <v>NA</v>
          </cell>
          <cell r="H7940" t="str">
            <v>Merchant Unregulated</v>
          </cell>
        </row>
        <row r="7941">
          <cell r="D7941" t="str">
            <v>Northeast Utilities</v>
          </cell>
          <cell r="E7941" t="str">
            <v>Coal</v>
          </cell>
          <cell r="G7941">
            <v>433106</v>
          </cell>
          <cell r="H7941" t="str">
            <v>Regulated</v>
          </cell>
        </row>
        <row r="7942">
          <cell r="D7942" t="str">
            <v>Northeast Utilities</v>
          </cell>
          <cell r="E7942" t="str">
            <v>Oil</v>
          </cell>
          <cell r="G7942">
            <v>103</v>
          </cell>
          <cell r="H7942" t="str">
            <v>Regulated</v>
          </cell>
        </row>
        <row r="7943">
          <cell r="D7943" t="str">
            <v>Southern Company</v>
          </cell>
          <cell r="E7943" t="str">
            <v>Coal</v>
          </cell>
          <cell r="G7943">
            <v>1501</v>
          </cell>
          <cell r="H7943" t="str">
            <v>Regulated</v>
          </cell>
        </row>
        <row r="7944">
          <cell r="D7944" t="str">
            <v>Brookfield Renewable Energy Partners L.P.</v>
          </cell>
          <cell r="E7944" t="str">
            <v>Water</v>
          </cell>
          <cell r="G7944" t="str">
            <v>NA</v>
          </cell>
          <cell r="H7944" t="str">
            <v>Merchant Unregulated</v>
          </cell>
        </row>
        <row r="7945">
          <cell r="D7945" t="str">
            <v>Brookfield Asset Management Inc.</v>
          </cell>
          <cell r="E7945" t="str">
            <v>Water</v>
          </cell>
          <cell r="G7945" t="str">
            <v>NA</v>
          </cell>
          <cell r="H7945" t="str">
            <v>Merchant Unregulated</v>
          </cell>
        </row>
        <row r="7946">
          <cell r="D7946" t="str">
            <v>EIF Management, LLC</v>
          </cell>
          <cell r="E7946" t="str">
            <v>Water</v>
          </cell>
          <cell r="G7946" t="str">
            <v>NA</v>
          </cell>
          <cell r="H7946" t="str">
            <v>Merchant Unregulated</v>
          </cell>
        </row>
        <row r="7947">
          <cell r="D7947" t="str">
            <v>Brookfield Renewable Energy Partners L.P.</v>
          </cell>
          <cell r="E7947" t="str">
            <v>Water</v>
          </cell>
          <cell r="G7947" t="str">
            <v>NA</v>
          </cell>
          <cell r="H7947" t="str">
            <v>Merchant Unregulated</v>
          </cell>
        </row>
        <row r="7948">
          <cell r="D7948" t="str">
            <v>Brookfield Asset Management Inc.</v>
          </cell>
          <cell r="E7948" t="str">
            <v>Water</v>
          </cell>
          <cell r="G7948" t="str">
            <v>NA</v>
          </cell>
          <cell r="H7948" t="str">
            <v>Merchant Unregulated</v>
          </cell>
        </row>
        <row r="7949">
          <cell r="D7949" t="str">
            <v>Exelon Corporation</v>
          </cell>
          <cell r="E7949" t="str">
            <v>Oil</v>
          </cell>
          <cell r="G7949">
            <v>727</v>
          </cell>
          <cell r="H7949" t="str">
            <v>Merchant Unregulated</v>
          </cell>
        </row>
        <row r="7950">
          <cell r="D7950" t="str">
            <v>GDF Suez SA</v>
          </cell>
          <cell r="E7950" t="str">
            <v>Water</v>
          </cell>
          <cell r="G7950" t="str">
            <v>NA</v>
          </cell>
          <cell r="H7950" t="str">
            <v>Merchant Unregulated</v>
          </cell>
        </row>
        <row r="7951">
          <cell r="D7951" t="str">
            <v>Nevada Irrigation District</v>
          </cell>
          <cell r="E7951" t="str">
            <v>Water</v>
          </cell>
          <cell r="G7951" t="str">
            <v>NA</v>
          </cell>
          <cell r="H7951" t="str">
            <v>Merchant Unregulated</v>
          </cell>
        </row>
        <row r="7952">
          <cell r="D7952" t="str">
            <v>Hudson Clean Energy Partners LP</v>
          </cell>
          <cell r="E7952" t="str">
            <v>Water</v>
          </cell>
          <cell r="G7952" t="str">
            <v>NA</v>
          </cell>
          <cell r="H7952" t="str">
            <v>Merchant Unregulated</v>
          </cell>
        </row>
        <row r="7953">
          <cell r="D7953" t="str">
            <v>Western Sugar Cooperative</v>
          </cell>
          <cell r="E7953" t="str">
            <v>Coal</v>
          </cell>
          <cell r="G7953" t="str">
            <v>NA</v>
          </cell>
          <cell r="H7953" t="str">
            <v>Merchant Unregulated</v>
          </cell>
        </row>
        <row r="7954">
          <cell r="D7954" t="str">
            <v>Pinnacle West Capital Corporation</v>
          </cell>
          <cell r="E7954" t="str">
            <v>Solar</v>
          </cell>
          <cell r="G7954">
            <v>630</v>
          </cell>
          <cell r="H7954" t="str">
            <v>Regulated</v>
          </cell>
        </row>
        <row r="7955">
          <cell r="D7955" t="str">
            <v>EIF Management, LLC</v>
          </cell>
          <cell r="E7955" t="str">
            <v>Coal</v>
          </cell>
          <cell r="G7955" t="str">
            <v>NA</v>
          </cell>
          <cell r="H7955" t="str">
            <v>Merchant Unregulated</v>
          </cell>
        </row>
        <row r="7956">
          <cell r="D7956" t="str">
            <v>EIF Management, LLC</v>
          </cell>
          <cell r="E7956" t="str">
            <v>Coal</v>
          </cell>
          <cell r="G7956" t="str">
            <v>NA</v>
          </cell>
          <cell r="H7956" t="str">
            <v>Merchant Unregulated</v>
          </cell>
        </row>
        <row r="7957">
          <cell r="D7957" t="str">
            <v>ArcLight Capital Partners LLC</v>
          </cell>
          <cell r="E7957" t="str">
            <v>Coal</v>
          </cell>
          <cell r="G7957" t="str">
            <v>NA</v>
          </cell>
          <cell r="H7957" t="str">
            <v>Merchant Unregulated</v>
          </cell>
        </row>
        <row r="7958">
          <cell r="D7958" t="str">
            <v>Invenergy LLC</v>
          </cell>
          <cell r="E7958" t="str">
            <v>Wind</v>
          </cell>
          <cell r="G7958">
            <v>410498</v>
          </cell>
          <cell r="H7958" t="str">
            <v>Merchant Unregulated</v>
          </cell>
        </row>
        <row r="7959">
          <cell r="D7959" t="str">
            <v>Sea Park East LP</v>
          </cell>
          <cell r="E7959" t="str">
            <v>Gas</v>
          </cell>
          <cell r="G7959" t="str">
            <v>NA</v>
          </cell>
          <cell r="H7959" t="str">
            <v>Merchant Unregulated</v>
          </cell>
        </row>
        <row r="7960">
          <cell r="D7960" t="str">
            <v>NextEra Energy, Inc.</v>
          </cell>
          <cell r="E7960" t="str">
            <v>Nuclear</v>
          </cell>
          <cell r="G7960">
            <v>7225312</v>
          </cell>
          <cell r="H7960" t="str">
            <v>Regulated</v>
          </cell>
        </row>
        <row r="7961">
          <cell r="D7961" t="str">
            <v>Taunton City of</v>
          </cell>
          <cell r="E7961" t="str">
            <v>Nuclear</v>
          </cell>
          <cell r="G7961">
            <v>8188</v>
          </cell>
          <cell r="H7961" t="str">
            <v>Regulated</v>
          </cell>
        </row>
        <row r="7962">
          <cell r="D7962" t="str">
            <v>Massachusetts Municipal Wholesale Electric Company</v>
          </cell>
          <cell r="E7962" t="str">
            <v>Nuclear</v>
          </cell>
          <cell r="G7962">
            <v>949127</v>
          </cell>
          <cell r="H7962" t="str">
            <v>Regulated</v>
          </cell>
        </row>
        <row r="7963">
          <cell r="D7963" t="str">
            <v>Hudson Town of</v>
          </cell>
          <cell r="E7963" t="str">
            <v>Nuclear</v>
          </cell>
          <cell r="G7963">
            <v>6552</v>
          </cell>
          <cell r="H7963" t="str">
            <v>Regulated</v>
          </cell>
        </row>
        <row r="7964">
          <cell r="D7964" t="str">
            <v>DCO Energy LLC</v>
          </cell>
          <cell r="E7964" t="str">
            <v>Solar</v>
          </cell>
          <cell r="G7964" t="str">
            <v>NA</v>
          </cell>
          <cell r="H7964" t="str">
            <v>Merchant Unregulated</v>
          </cell>
        </row>
        <row r="7965">
          <cell r="D7965" t="str">
            <v>South Jersey Industries, Inc.</v>
          </cell>
          <cell r="E7965" t="str">
            <v>Solar</v>
          </cell>
          <cell r="G7965" t="str">
            <v>NA</v>
          </cell>
          <cell r="H7965" t="str">
            <v>Merchant Unregulated</v>
          </cell>
        </row>
        <row r="7966">
          <cell r="D7966" t="str">
            <v>Dow Chemical Company</v>
          </cell>
          <cell r="E7966" t="str">
            <v>Gas</v>
          </cell>
          <cell r="G7966" t="str">
            <v>NA</v>
          </cell>
          <cell r="H7966" t="str">
            <v>Merchant Unregulated</v>
          </cell>
        </row>
        <row r="7967">
          <cell r="D7967" t="str">
            <v>Carbide/Graphite Group, Inc.</v>
          </cell>
          <cell r="E7967" t="str">
            <v>Coal</v>
          </cell>
          <cell r="G7967" t="str">
            <v>NA</v>
          </cell>
          <cell r="H7967" t="str">
            <v>Merchant Unregulated</v>
          </cell>
        </row>
        <row r="7968">
          <cell r="D7968" t="str">
            <v>Koch Industries, Inc.</v>
          </cell>
          <cell r="E7968" t="str">
            <v>Coal</v>
          </cell>
          <cell r="G7968" t="str">
            <v>NA</v>
          </cell>
          <cell r="H7968" t="str">
            <v>Merchant Unregulated</v>
          </cell>
        </row>
        <row r="7969">
          <cell r="D7969" t="str">
            <v>Seaford City of</v>
          </cell>
          <cell r="E7969" t="str">
            <v>Oil</v>
          </cell>
          <cell r="G7969" t="str">
            <v>NA</v>
          </cell>
          <cell r="H7969" t="str">
            <v>Regulated</v>
          </cell>
        </row>
        <row r="7970">
          <cell r="D7970" t="str">
            <v>SunEdison, Inc.</v>
          </cell>
          <cell r="E7970" t="str">
            <v>Solar</v>
          </cell>
          <cell r="G7970" t="str">
            <v>NA</v>
          </cell>
          <cell r="H7970" t="str">
            <v>Merchant Unregulated</v>
          </cell>
        </row>
        <row r="7971">
          <cell r="D7971" t="str">
            <v>Seaman Energy LLC</v>
          </cell>
          <cell r="E7971" t="str">
            <v>Biomass</v>
          </cell>
          <cell r="G7971" t="str">
            <v>NA</v>
          </cell>
          <cell r="H7971" t="str">
            <v>Merchant Unregulated</v>
          </cell>
        </row>
        <row r="7972">
          <cell r="D7972" t="str">
            <v>Seaman Energy LLC</v>
          </cell>
          <cell r="E7972" t="str">
            <v>Biomass</v>
          </cell>
          <cell r="G7972" t="str">
            <v>NA</v>
          </cell>
          <cell r="H7972" t="str">
            <v>Merchant Unregulated</v>
          </cell>
        </row>
        <row r="7973">
          <cell r="D7973" t="str">
            <v>Rock Island City of</v>
          </cell>
          <cell r="E7973" t="str">
            <v>Water</v>
          </cell>
          <cell r="G7973" t="str">
            <v>NA</v>
          </cell>
          <cell r="H7973" t="str">
            <v>Merchant Unregulated</v>
          </cell>
        </row>
        <row r="7974">
          <cell r="D7974" t="str">
            <v>TransCanada Corporation</v>
          </cell>
          <cell r="E7974" t="str">
            <v>Water</v>
          </cell>
          <cell r="G7974" t="str">
            <v>NA</v>
          </cell>
          <cell r="H7974" t="str">
            <v>Merchant Unregulated</v>
          </cell>
        </row>
        <row r="7975">
          <cell r="D7975" t="str">
            <v>Gaz Métro Limited Partnership</v>
          </cell>
          <cell r="E7975" t="str">
            <v>Wind</v>
          </cell>
          <cell r="G7975">
            <v>12172</v>
          </cell>
          <cell r="H7975" t="str">
            <v>Regulated</v>
          </cell>
        </row>
        <row r="7976">
          <cell r="D7976" t="str">
            <v>ConocoPhillips Company</v>
          </cell>
          <cell r="E7976" t="str">
            <v>Gas</v>
          </cell>
          <cell r="G7976" t="str">
            <v>NA</v>
          </cell>
          <cell r="H7976" t="str">
            <v>Merchant Unregulated</v>
          </cell>
        </row>
        <row r="7977">
          <cell r="D7977" t="str">
            <v>Ampersand Energy Partners LLC</v>
          </cell>
          <cell r="E7977" t="str">
            <v>Water</v>
          </cell>
          <cell r="G7977" t="str">
            <v>NA</v>
          </cell>
          <cell r="H7977" t="str">
            <v>Merchant Unregulated</v>
          </cell>
        </row>
        <row r="7978">
          <cell r="D7978" t="str">
            <v>United Parcel Service Incorporated</v>
          </cell>
          <cell r="E7978" t="str">
            <v>Solar</v>
          </cell>
          <cell r="G7978" t="str">
            <v>NA</v>
          </cell>
          <cell r="H7978" t="str">
            <v>Merchant Unregulated</v>
          </cell>
        </row>
        <row r="7979">
          <cell r="D7979" t="str">
            <v>Southeastern Chester County Refuse Authority</v>
          </cell>
          <cell r="E7979" t="str">
            <v>Biomass</v>
          </cell>
          <cell r="G7979" t="str">
            <v>NA</v>
          </cell>
          <cell r="H7979" t="str">
            <v>Merchant Unregulated</v>
          </cell>
        </row>
        <row r="7980">
          <cell r="D7980" t="str">
            <v>Ormat Industries Ltd.</v>
          </cell>
          <cell r="E7980" t="str">
            <v>Geothermal</v>
          </cell>
          <cell r="G7980" t="str">
            <v>NA</v>
          </cell>
          <cell r="H7980" t="str">
            <v>Merchant Unregulated</v>
          </cell>
        </row>
        <row r="7981">
          <cell r="D7981" t="str">
            <v>Ormat Technologies, Inc.</v>
          </cell>
          <cell r="E7981" t="str">
            <v>Geothermal</v>
          </cell>
          <cell r="G7981" t="str">
            <v>NA</v>
          </cell>
          <cell r="H7981" t="str">
            <v>Merchant Unregulated</v>
          </cell>
        </row>
        <row r="7982">
          <cell r="D7982" t="str">
            <v>JPMorgan Chase &amp; Co.</v>
          </cell>
          <cell r="E7982" t="str">
            <v>Geothermal</v>
          </cell>
          <cell r="G7982" t="str">
            <v>NA</v>
          </cell>
          <cell r="H7982" t="str">
            <v>Merchant Unregulated</v>
          </cell>
        </row>
        <row r="7983">
          <cell r="D7983" t="str">
            <v>Boyce Hydro Power LLC</v>
          </cell>
          <cell r="E7983" t="str">
            <v>Water</v>
          </cell>
          <cell r="G7983" t="str">
            <v>NA</v>
          </cell>
          <cell r="H7983" t="str">
            <v>Merchant Unregulated</v>
          </cell>
        </row>
        <row r="7984">
          <cell r="D7984" t="str">
            <v>Montauk Energy Holdings, LLC</v>
          </cell>
          <cell r="E7984" t="str">
            <v>Biomass</v>
          </cell>
          <cell r="G7984" t="str">
            <v>NA</v>
          </cell>
          <cell r="H7984" t="str">
            <v>Merchant Unregulated</v>
          </cell>
        </row>
        <row r="7985">
          <cell r="D7985" t="str">
            <v>Hosken Consolidated Investments Limited</v>
          </cell>
          <cell r="E7985" t="str">
            <v>Biomass</v>
          </cell>
          <cell r="G7985" t="str">
            <v>NA</v>
          </cell>
          <cell r="H7985" t="str">
            <v>Merchant Unregulated</v>
          </cell>
        </row>
        <row r="7986">
          <cell r="D7986" t="str">
            <v>South Carolina Public Service Authority</v>
          </cell>
          <cell r="E7986" t="str">
            <v>Oil</v>
          </cell>
          <cell r="G7986" t="str">
            <v>NA</v>
          </cell>
          <cell r="H7986" t="str">
            <v>Regulated</v>
          </cell>
        </row>
        <row r="7987">
          <cell r="D7987" t="str">
            <v>Carlyle Group L.P.</v>
          </cell>
          <cell r="E7987" t="str">
            <v>Solar</v>
          </cell>
          <cell r="G7987" t="str">
            <v>NA</v>
          </cell>
          <cell r="H7987" t="str">
            <v>Merchant Unregulated</v>
          </cell>
        </row>
        <row r="7988">
          <cell r="D7988" t="str">
            <v>Carlyle Group L.P.</v>
          </cell>
          <cell r="E7988" t="str">
            <v>Solar</v>
          </cell>
          <cell r="G7988" t="str">
            <v>NA</v>
          </cell>
          <cell r="H7988" t="str">
            <v>Merchant Unregulated</v>
          </cell>
        </row>
        <row r="7989">
          <cell r="D7989" t="str">
            <v>Fortress Investment Group LLC</v>
          </cell>
          <cell r="E7989" t="str">
            <v>Solar</v>
          </cell>
          <cell r="G7989">
            <v>36887</v>
          </cell>
          <cell r="H7989" t="str">
            <v>Merchant Unregulated</v>
          </cell>
        </row>
        <row r="7990">
          <cell r="D7990" t="str">
            <v>NextEra Energy, Inc.</v>
          </cell>
          <cell r="E7990" t="str">
            <v>Solar</v>
          </cell>
          <cell r="G7990">
            <v>34050</v>
          </cell>
          <cell r="H7990" t="str">
            <v>Merchant Unregulated</v>
          </cell>
        </row>
        <row r="7991">
          <cell r="D7991" t="str">
            <v>Exelon Corporation</v>
          </cell>
          <cell r="E7991" t="str">
            <v>Solar</v>
          </cell>
          <cell r="G7991" t="str">
            <v>NA</v>
          </cell>
          <cell r="H7991" t="str">
            <v>Merchant Unregulated</v>
          </cell>
        </row>
        <row r="7992">
          <cell r="D7992" t="str">
            <v>Fortress Investment Group LLC</v>
          </cell>
          <cell r="E7992" t="str">
            <v>Solar</v>
          </cell>
          <cell r="G7992" t="str">
            <v>NA</v>
          </cell>
          <cell r="H7992" t="str">
            <v>Merchant Unregulated</v>
          </cell>
        </row>
        <row r="7993">
          <cell r="D7993" t="str">
            <v>NextEra Energy, Inc.</v>
          </cell>
          <cell r="E7993" t="str">
            <v>Solar</v>
          </cell>
          <cell r="G7993" t="str">
            <v>NA</v>
          </cell>
          <cell r="H7993" t="str">
            <v>Merchant Unregulated</v>
          </cell>
        </row>
        <row r="7994">
          <cell r="D7994" t="str">
            <v>ArcLight Capital Holdings, LLC</v>
          </cell>
          <cell r="E7994" t="str">
            <v>Solar</v>
          </cell>
          <cell r="G7994">
            <v>69580</v>
          </cell>
          <cell r="H7994" t="str">
            <v>Merchant Unregulated</v>
          </cell>
        </row>
        <row r="7995">
          <cell r="D7995" t="str">
            <v>Global Infrastructure Management, LLC</v>
          </cell>
          <cell r="E7995" t="str">
            <v>Solar</v>
          </cell>
          <cell r="G7995">
            <v>42648</v>
          </cell>
          <cell r="H7995" t="str">
            <v>Merchant Unregulated</v>
          </cell>
        </row>
        <row r="7996">
          <cell r="D7996" t="str">
            <v>NextEra Energy, Inc.</v>
          </cell>
          <cell r="E7996" t="str">
            <v>Solar</v>
          </cell>
          <cell r="G7996">
            <v>112232</v>
          </cell>
          <cell r="H7996" t="str">
            <v>Merchant Unregulated</v>
          </cell>
        </row>
        <row r="7997">
          <cell r="D7997" t="str">
            <v>Exelon Corporation</v>
          </cell>
          <cell r="E7997" t="str">
            <v>Solar</v>
          </cell>
          <cell r="G7997" t="str">
            <v>NA</v>
          </cell>
          <cell r="H7997" t="str">
            <v>Merchant Unregulated</v>
          </cell>
        </row>
        <row r="7998">
          <cell r="D7998" t="str">
            <v>Fortress Investment Group LLC</v>
          </cell>
          <cell r="E7998" t="str">
            <v>Solar</v>
          </cell>
          <cell r="G7998" t="str">
            <v>NA</v>
          </cell>
          <cell r="H7998" t="str">
            <v>Merchant Unregulated</v>
          </cell>
        </row>
        <row r="7999">
          <cell r="D7999" t="str">
            <v>NextEra Energy, Inc.</v>
          </cell>
          <cell r="E7999" t="str">
            <v>Solar</v>
          </cell>
          <cell r="G7999" t="str">
            <v>NA</v>
          </cell>
          <cell r="H7999" t="str">
            <v>Merchant Unregulated</v>
          </cell>
        </row>
        <row r="8000">
          <cell r="D8000" t="str">
            <v>Exelon Corporation</v>
          </cell>
          <cell r="E8000" t="str">
            <v>Solar</v>
          </cell>
          <cell r="G8000" t="str">
            <v>NA</v>
          </cell>
          <cell r="H8000" t="str">
            <v>Merchant Unregulated</v>
          </cell>
        </row>
        <row r="8001">
          <cell r="D8001" t="str">
            <v>Fortress Investment Group LLC</v>
          </cell>
          <cell r="E8001" t="str">
            <v>Solar</v>
          </cell>
          <cell r="G8001" t="str">
            <v>NA</v>
          </cell>
          <cell r="H8001" t="str">
            <v>Merchant Unregulated</v>
          </cell>
        </row>
        <row r="8002">
          <cell r="D8002" t="str">
            <v>NextEra Energy, Inc.</v>
          </cell>
          <cell r="E8002" t="str">
            <v>Solar</v>
          </cell>
          <cell r="G8002" t="str">
            <v>NA</v>
          </cell>
          <cell r="H8002" t="str">
            <v>Merchant Unregulated</v>
          </cell>
        </row>
        <row r="8003">
          <cell r="D8003" t="str">
            <v>Fortress Investment Group LLC</v>
          </cell>
          <cell r="E8003" t="str">
            <v>Solar</v>
          </cell>
          <cell r="G8003">
            <v>40541</v>
          </cell>
          <cell r="H8003" t="str">
            <v>Merchant Unregulated</v>
          </cell>
        </row>
        <row r="8004">
          <cell r="D8004" t="str">
            <v>NextEra Energy, Inc.</v>
          </cell>
          <cell r="E8004" t="str">
            <v>Solar</v>
          </cell>
          <cell r="G8004">
            <v>37421</v>
          </cell>
          <cell r="H8004" t="str">
            <v>Merchant Unregulated</v>
          </cell>
        </row>
        <row r="8005">
          <cell r="D8005" t="str">
            <v>ArcLight Capital Holdings, LLC</v>
          </cell>
          <cell r="E8005" t="str">
            <v>Solar</v>
          </cell>
          <cell r="G8005">
            <v>62662</v>
          </cell>
          <cell r="H8005" t="str">
            <v>Merchant Unregulated</v>
          </cell>
        </row>
        <row r="8006">
          <cell r="D8006" t="str">
            <v>Global Infrastructure Management, LLC</v>
          </cell>
          <cell r="E8006" t="str">
            <v>Solar</v>
          </cell>
          <cell r="G8006">
            <v>38404</v>
          </cell>
          <cell r="H8006" t="str">
            <v>Merchant Unregulated</v>
          </cell>
        </row>
        <row r="8007">
          <cell r="D8007" t="str">
            <v>NextEra Energy, Inc.</v>
          </cell>
          <cell r="E8007" t="str">
            <v>Solar</v>
          </cell>
          <cell r="G8007">
            <v>101068</v>
          </cell>
          <cell r="H8007" t="str">
            <v>Merchant Unregulated</v>
          </cell>
        </row>
        <row r="8008">
          <cell r="D8008" t="str">
            <v>Seguin City of</v>
          </cell>
          <cell r="E8008" t="str">
            <v>Water</v>
          </cell>
          <cell r="G8008" t="str">
            <v>NA</v>
          </cell>
          <cell r="H8008" t="str">
            <v>Regulated</v>
          </cell>
        </row>
        <row r="8009">
          <cell r="D8009" t="str">
            <v>Seguin City of</v>
          </cell>
          <cell r="E8009" t="str">
            <v>Oil</v>
          </cell>
          <cell r="G8009" t="str">
            <v>NA</v>
          </cell>
          <cell r="H8009" t="str">
            <v>Regulated</v>
          </cell>
        </row>
        <row r="8010">
          <cell r="D8010" t="str">
            <v>Alaska Village Electric Cooperative, Inc.</v>
          </cell>
          <cell r="E8010" t="str">
            <v>Oil</v>
          </cell>
          <cell r="G8010" t="str">
            <v>NA</v>
          </cell>
          <cell r="H8010" t="str">
            <v>Merchant Unregulated</v>
          </cell>
        </row>
        <row r="8011">
          <cell r="D8011" t="str">
            <v>Homer Electric Association, Inc.</v>
          </cell>
          <cell r="E8011" t="str">
            <v>Oil</v>
          </cell>
          <cell r="G8011" t="str">
            <v>NA</v>
          </cell>
          <cell r="H8011" t="str">
            <v>Merchant Unregulated</v>
          </cell>
        </row>
        <row r="8012">
          <cell r="D8012" t="str">
            <v>Manitoba Hydro</v>
          </cell>
          <cell r="E8012" t="str">
            <v>Gas</v>
          </cell>
          <cell r="G8012" t="str">
            <v>NA</v>
          </cell>
          <cell r="H8012" t="str">
            <v>Foreign</v>
          </cell>
        </row>
        <row r="8013">
          <cell r="D8013" t="str">
            <v>EIF Management, LLC</v>
          </cell>
          <cell r="E8013" t="str">
            <v>Gas</v>
          </cell>
          <cell r="G8013">
            <v>140693</v>
          </cell>
          <cell r="H8013" t="str">
            <v>Merchant Unregulated</v>
          </cell>
        </row>
        <row r="8014">
          <cell r="D8014" t="str">
            <v>EIF Management, LLC</v>
          </cell>
          <cell r="E8014" t="str">
            <v>Gas</v>
          </cell>
          <cell r="G8014">
            <v>549779</v>
          </cell>
          <cell r="H8014" t="str">
            <v>Merchant Unregulated</v>
          </cell>
        </row>
        <row r="8015">
          <cell r="D8015" t="str">
            <v>Atlantic Power Corporation</v>
          </cell>
          <cell r="E8015" t="str">
            <v>Gas</v>
          </cell>
          <cell r="G8015">
            <v>294702</v>
          </cell>
          <cell r="H8015" t="str">
            <v>Merchant Unregulated</v>
          </cell>
        </row>
        <row r="8016">
          <cell r="D8016" t="str">
            <v>Osaka Gas Company, Ltd.</v>
          </cell>
          <cell r="E8016" t="str">
            <v>Gas</v>
          </cell>
          <cell r="G8016">
            <v>388442</v>
          </cell>
          <cell r="H8016" t="str">
            <v>Merchant Unregulated</v>
          </cell>
        </row>
        <row r="8017">
          <cell r="D8017" t="str">
            <v>RCM Selkirk, LP</v>
          </cell>
          <cell r="E8017" t="str">
            <v>Gas</v>
          </cell>
          <cell r="G8017">
            <v>291374</v>
          </cell>
          <cell r="H8017" t="str">
            <v>Merchant Unregulated</v>
          </cell>
        </row>
        <row r="8018">
          <cell r="D8018" t="str">
            <v>Covanta Holding Corporation</v>
          </cell>
          <cell r="E8018" t="str">
            <v>Biomass</v>
          </cell>
          <cell r="G8018">
            <v>600665</v>
          </cell>
          <cell r="H8018" t="str">
            <v>Merchant Unregulated</v>
          </cell>
        </row>
        <row r="8019">
          <cell r="D8019" t="str">
            <v>United States Government</v>
          </cell>
          <cell r="E8019" t="str">
            <v>Water</v>
          </cell>
          <cell r="G8019">
            <v>118345</v>
          </cell>
          <cell r="H8019" t="str">
            <v>Merchant Unregulated</v>
          </cell>
        </row>
        <row r="8020">
          <cell r="D8020" t="str">
            <v>Seminole Electric Cooperative Inc.</v>
          </cell>
          <cell r="E8020" t="str">
            <v>Coal</v>
          </cell>
          <cell r="G8020">
            <v>7593188</v>
          </cell>
          <cell r="H8020" t="str">
            <v>Merchant Unregulated</v>
          </cell>
        </row>
        <row r="8021">
          <cell r="D8021" t="str">
            <v>OGE Energy Corp.</v>
          </cell>
          <cell r="E8021" t="str">
            <v>Gas</v>
          </cell>
          <cell r="G8021">
            <v>310</v>
          </cell>
          <cell r="H8021" t="str">
            <v>Regulated</v>
          </cell>
        </row>
        <row r="8022">
          <cell r="D8022" t="str">
            <v>Enpower Corp.</v>
          </cell>
          <cell r="E8022" t="str">
            <v>Biomass</v>
          </cell>
          <cell r="G8022" t="str">
            <v>NA</v>
          </cell>
          <cell r="H8022" t="str">
            <v>Merchant Unregulated</v>
          </cell>
        </row>
        <row r="8023">
          <cell r="D8023" t="str">
            <v>EIF Management, LLC</v>
          </cell>
          <cell r="E8023" t="str">
            <v>Biomass</v>
          </cell>
          <cell r="G8023" t="str">
            <v>NA</v>
          </cell>
          <cell r="H8023" t="str">
            <v>Merchant Unregulated</v>
          </cell>
        </row>
        <row r="8024">
          <cell r="D8024" t="str">
            <v>Rock-Tenn Co</v>
          </cell>
          <cell r="E8024" t="str">
            <v>Gas</v>
          </cell>
          <cell r="G8024" t="str">
            <v>NA</v>
          </cell>
          <cell r="H8024" t="str">
            <v>Merchant Unregulated</v>
          </cell>
        </row>
        <row r="8025">
          <cell r="D8025" t="str">
            <v>Dekalb County</v>
          </cell>
          <cell r="E8025" t="str">
            <v>Biomass</v>
          </cell>
          <cell r="G8025" t="str">
            <v>NA</v>
          </cell>
          <cell r="H8025" t="str">
            <v>Merchant Unregulated</v>
          </cell>
        </row>
        <row r="8026">
          <cell r="D8026" t="str">
            <v>OGE Energy Corp.</v>
          </cell>
          <cell r="E8026" t="str">
            <v>Gas</v>
          </cell>
          <cell r="G8026">
            <v>3099024</v>
          </cell>
          <cell r="H8026" t="str">
            <v>Regulated</v>
          </cell>
        </row>
        <row r="8027">
          <cell r="D8027" t="str">
            <v>Emera Incorporated</v>
          </cell>
          <cell r="E8027" t="str">
            <v>Wind</v>
          </cell>
          <cell r="G8027" t="str">
            <v>NA</v>
          </cell>
          <cell r="H8027" t="str">
            <v>Merchant Unregulated</v>
          </cell>
        </row>
        <row r="8028">
          <cell r="D8028" t="str">
            <v>Algonquin Power &amp; Utilities Corp.</v>
          </cell>
          <cell r="E8028" t="str">
            <v>Wind</v>
          </cell>
          <cell r="G8028" t="str">
            <v>NA</v>
          </cell>
          <cell r="H8028" t="str">
            <v>Merchant Unregulated</v>
          </cell>
        </row>
        <row r="8029">
          <cell r="D8029" t="str">
            <v>Gamesa Corporacion Tecnologica S.A.</v>
          </cell>
          <cell r="E8029" t="str">
            <v>Wind</v>
          </cell>
          <cell r="G8029" t="str">
            <v>NA</v>
          </cell>
          <cell r="H8029" t="str">
            <v>Merchant Unregulated</v>
          </cell>
        </row>
        <row r="8030">
          <cell r="D8030" t="str">
            <v>United States Government</v>
          </cell>
          <cell r="E8030" t="str">
            <v>Water</v>
          </cell>
          <cell r="G8030" t="str">
            <v>NA</v>
          </cell>
          <cell r="H8030" t="str">
            <v>Merchant Unregulated</v>
          </cell>
        </row>
        <row r="8031">
          <cell r="D8031" t="str">
            <v>FirstEnergy Corp.</v>
          </cell>
          <cell r="E8031" t="str">
            <v>Water</v>
          </cell>
          <cell r="G8031">
            <v>448970</v>
          </cell>
          <cell r="H8031" t="str">
            <v>Merchant Unregulated</v>
          </cell>
        </row>
        <row r="8032">
          <cell r="D8032" t="str">
            <v>Seneca Sawmill Company</v>
          </cell>
          <cell r="E8032" t="str">
            <v>Biomass</v>
          </cell>
          <cell r="G8032" t="str">
            <v>NA</v>
          </cell>
          <cell r="H8032" t="str">
            <v>Merchant Unregulated</v>
          </cell>
        </row>
        <row r="8033">
          <cell r="D8033" t="str">
            <v>Enpower Corp.</v>
          </cell>
          <cell r="E8033" t="str">
            <v>Biomass</v>
          </cell>
          <cell r="G8033" t="str">
            <v>NA</v>
          </cell>
          <cell r="H8033" t="str">
            <v>Merchant Unregulated</v>
          </cell>
        </row>
        <row r="8034">
          <cell r="D8034" t="str">
            <v>EIF Management, LLC</v>
          </cell>
          <cell r="E8034" t="str">
            <v>Biomass</v>
          </cell>
          <cell r="G8034" t="str">
            <v>NA</v>
          </cell>
          <cell r="H8034" t="str">
            <v>Merchant Unregulated</v>
          </cell>
        </row>
        <row r="8035">
          <cell r="D8035" t="str">
            <v>Innovative Energy Systems Inc.</v>
          </cell>
          <cell r="E8035" t="str">
            <v>Biomass</v>
          </cell>
          <cell r="G8035" t="str">
            <v>NA</v>
          </cell>
          <cell r="H8035" t="str">
            <v>Merchant Unregulated</v>
          </cell>
        </row>
        <row r="8036">
          <cell r="D8036" t="str">
            <v>American Energy Solutions Inc</v>
          </cell>
          <cell r="E8036" t="str">
            <v>Water</v>
          </cell>
          <cell r="G8036" t="str">
            <v>NA</v>
          </cell>
          <cell r="H8036" t="str">
            <v>Merchant Unregulated</v>
          </cell>
        </row>
        <row r="8037">
          <cell r="D8037" t="str">
            <v>South Jersey Industries, Inc.</v>
          </cell>
          <cell r="E8037" t="str">
            <v>Gas</v>
          </cell>
          <cell r="G8037" t="str">
            <v>NA</v>
          </cell>
          <cell r="H8037" t="str">
            <v>Merchant Unregulated</v>
          </cell>
        </row>
        <row r="8038">
          <cell r="D8038" t="str">
            <v>DCO Energy LLC</v>
          </cell>
          <cell r="E8038" t="str">
            <v>Gas</v>
          </cell>
          <cell r="G8038" t="str">
            <v>NA</v>
          </cell>
          <cell r="H8038" t="str">
            <v>Merchant Unregulated</v>
          </cell>
        </row>
        <row r="8039">
          <cell r="D8039" t="str">
            <v>Metropolitan Water District of Southern California</v>
          </cell>
          <cell r="E8039" t="str">
            <v>Water</v>
          </cell>
          <cell r="G8039" t="str">
            <v>NA</v>
          </cell>
          <cell r="H8039" t="str">
            <v>Merchant Unregulated</v>
          </cell>
        </row>
        <row r="8040">
          <cell r="D8040" t="str">
            <v>Tennessee Valley Authority</v>
          </cell>
          <cell r="E8040" t="str">
            <v>Nuclear</v>
          </cell>
          <cell r="G8040">
            <v>16585630</v>
          </cell>
          <cell r="H8040" t="str">
            <v>Merchant Unregulated</v>
          </cell>
        </row>
        <row r="8041">
          <cell r="D8041" t="str">
            <v>SCA Tissue North America LLC</v>
          </cell>
          <cell r="E8041" t="str">
            <v>Solar</v>
          </cell>
          <cell r="G8041" t="str">
            <v>NA</v>
          </cell>
          <cell r="H8041" t="str">
            <v>Merchant Unregulated</v>
          </cell>
        </row>
        <row r="8042">
          <cell r="D8042" t="str">
            <v>Waste Management, Inc.</v>
          </cell>
          <cell r="E8042" t="str">
            <v>Biomass</v>
          </cell>
          <cell r="G8042" t="str">
            <v>NA</v>
          </cell>
          <cell r="H8042" t="str">
            <v>Merchant Unregulated</v>
          </cell>
        </row>
        <row r="8043">
          <cell r="D8043" t="str">
            <v>JPMorgan Chase &amp; Co.</v>
          </cell>
          <cell r="E8043" t="str">
            <v>Wind</v>
          </cell>
          <cell r="G8043">
            <v>30177</v>
          </cell>
          <cell r="H8043" t="str">
            <v>Merchant Unregulated</v>
          </cell>
        </row>
        <row r="8044">
          <cell r="D8044" t="str">
            <v>E.ON SE</v>
          </cell>
          <cell r="E8044" t="str">
            <v>Wind</v>
          </cell>
          <cell r="G8044">
            <v>132816</v>
          </cell>
          <cell r="H8044" t="str">
            <v>Merchant Unregulated</v>
          </cell>
        </row>
        <row r="8045">
          <cell r="D8045" t="str">
            <v>Wells Fargo &amp; Company</v>
          </cell>
          <cell r="E8045" t="str">
            <v>Wind</v>
          </cell>
          <cell r="G8045">
            <v>102637</v>
          </cell>
          <cell r="H8045" t="str">
            <v>Merchant Unregulated</v>
          </cell>
        </row>
        <row r="8046">
          <cell r="D8046" t="str">
            <v>Dairyland Power Co-op</v>
          </cell>
          <cell r="E8046" t="str">
            <v>Biomass</v>
          </cell>
          <cell r="G8046" t="str">
            <v>NA</v>
          </cell>
          <cell r="H8046" t="str">
            <v>Merchant Unregulated</v>
          </cell>
        </row>
        <row r="8047">
          <cell r="D8047" t="str">
            <v>Berkshire Hathaway Inc.</v>
          </cell>
          <cell r="E8047" t="str">
            <v>Wind</v>
          </cell>
          <cell r="G8047">
            <v>372446</v>
          </cell>
          <cell r="H8047" t="str">
            <v>Regulated</v>
          </cell>
        </row>
        <row r="8048">
          <cell r="D8048" t="str">
            <v>MidAmerican Energy Holdings Company</v>
          </cell>
          <cell r="E8048" t="str">
            <v>Wind</v>
          </cell>
          <cell r="G8048">
            <v>42304</v>
          </cell>
          <cell r="H8048" t="str">
            <v>Regulated</v>
          </cell>
        </row>
        <row r="8049">
          <cell r="D8049" t="str">
            <v>Manitoba Hydro</v>
          </cell>
          <cell r="E8049" t="str">
            <v>Water</v>
          </cell>
          <cell r="G8049" t="str">
            <v>NA</v>
          </cell>
          <cell r="H8049" t="str">
            <v>Foreign</v>
          </cell>
        </row>
        <row r="8050">
          <cell r="D8050" t="str">
            <v>American Municipal Power, Inc.</v>
          </cell>
          <cell r="E8050" t="str">
            <v>Oil</v>
          </cell>
          <cell r="G8050" t="str">
            <v>NA</v>
          </cell>
          <cell r="H8050" t="str">
            <v>Merchant Unregulated</v>
          </cell>
        </row>
        <row r="8051">
          <cell r="D8051" t="str">
            <v>Brookfield Renewable Energy Partners L.P.</v>
          </cell>
          <cell r="E8051" t="str">
            <v>Water</v>
          </cell>
          <cell r="G8051" t="str">
            <v>NA</v>
          </cell>
          <cell r="H8051" t="str">
            <v>Merchant Unregulated</v>
          </cell>
        </row>
        <row r="8052">
          <cell r="D8052" t="str">
            <v>Brookfield Asset Management Inc.</v>
          </cell>
          <cell r="E8052" t="str">
            <v>Water</v>
          </cell>
          <cell r="G8052" t="str">
            <v>NA</v>
          </cell>
          <cell r="H8052" t="str">
            <v>Merchant Unregulated</v>
          </cell>
        </row>
        <row r="8053">
          <cell r="D8053" t="str">
            <v>NRG Energy, Inc.</v>
          </cell>
          <cell r="E8053" t="str">
            <v>Coal</v>
          </cell>
          <cell r="G8053">
            <v>35564</v>
          </cell>
          <cell r="H8053" t="str">
            <v>Merchant Unregulated</v>
          </cell>
        </row>
        <row r="8054">
          <cell r="D8054" t="str">
            <v>Seward City of AK</v>
          </cell>
          <cell r="E8054" t="str">
            <v>Oil</v>
          </cell>
          <cell r="G8054" t="str">
            <v>NA</v>
          </cell>
          <cell r="H8054" t="str">
            <v>Regulated</v>
          </cell>
        </row>
        <row r="8055">
          <cell r="D8055" t="str">
            <v>Public Service Enterprise Group Incorporated</v>
          </cell>
          <cell r="E8055" t="str">
            <v>Gas</v>
          </cell>
          <cell r="G8055">
            <v>69441</v>
          </cell>
          <cell r="H8055" t="str">
            <v>Merchant Unregulated</v>
          </cell>
        </row>
        <row r="8056">
          <cell r="D8056" t="str">
            <v>Public Service Enterprise Group Incorporated</v>
          </cell>
          <cell r="E8056" t="str">
            <v>Oil</v>
          </cell>
          <cell r="G8056">
            <v>-682</v>
          </cell>
          <cell r="H8056" t="str">
            <v>Merchant Unregulated</v>
          </cell>
        </row>
        <row r="8057">
          <cell r="D8057" t="str">
            <v>Smarr EMC</v>
          </cell>
          <cell r="E8057" t="str">
            <v>Gas</v>
          </cell>
          <cell r="G8057">
            <v>290157</v>
          </cell>
          <cell r="H8057" t="str">
            <v>Merchant Unregulated</v>
          </cell>
        </row>
        <row r="8058">
          <cell r="D8058" t="str">
            <v>Granger Electric Co</v>
          </cell>
          <cell r="E8058" t="str">
            <v>Biomass</v>
          </cell>
          <cell r="G8058" t="str">
            <v>NA</v>
          </cell>
          <cell r="H8058" t="str">
            <v>Merchant Unregulated</v>
          </cell>
        </row>
        <row r="8059">
          <cell r="D8059" t="str">
            <v>SF Phosphates Ltd Co</v>
          </cell>
          <cell r="E8059" t="str">
            <v>Other Nonrenewable</v>
          </cell>
          <cell r="G8059" t="str">
            <v>NA</v>
          </cell>
          <cell r="H8059" t="str">
            <v>Merchant Unregulated</v>
          </cell>
        </row>
        <row r="8060">
          <cell r="D8060" t="str">
            <v>San Francisco City &amp; County of</v>
          </cell>
          <cell r="E8060" t="str">
            <v>Biomass</v>
          </cell>
          <cell r="G8060" t="str">
            <v>NA</v>
          </cell>
          <cell r="H8060" t="str">
            <v>Regulated</v>
          </cell>
        </row>
        <row r="8061">
          <cell r="D8061" t="str">
            <v>General Electric Company</v>
          </cell>
          <cell r="E8061" t="str">
            <v>Gas</v>
          </cell>
          <cell r="G8061">
            <v>771297</v>
          </cell>
          <cell r="H8061" t="str">
            <v>Merchant Unregulated</v>
          </cell>
        </row>
        <row r="8062">
          <cell r="D8062" t="str">
            <v>Algonquin Power &amp; Utilities Corp.</v>
          </cell>
          <cell r="E8062" t="str">
            <v>Wind</v>
          </cell>
          <cell r="G8062" t="str">
            <v>NA</v>
          </cell>
          <cell r="H8062" t="str">
            <v>Merchant Unregulated</v>
          </cell>
        </row>
        <row r="8063">
          <cell r="D8063" t="str">
            <v>Emera Incorporated</v>
          </cell>
          <cell r="E8063" t="str">
            <v>Wind</v>
          </cell>
          <cell r="G8063" t="str">
            <v>NA</v>
          </cell>
          <cell r="H8063" t="str">
            <v>Merchant Unregulated</v>
          </cell>
        </row>
        <row r="8064">
          <cell r="D8064" t="str">
            <v>AES Corporation</v>
          </cell>
          <cell r="E8064" t="str">
            <v>Coal</v>
          </cell>
          <cell r="G8064">
            <v>1783020</v>
          </cell>
          <cell r="H8064" t="str">
            <v>Merchant Unregulated</v>
          </cell>
        </row>
        <row r="8065">
          <cell r="D8065" t="str">
            <v>Alaska Village Electric Cooperative, Inc.</v>
          </cell>
          <cell r="E8065" t="str">
            <v>Oil</v>
          </cell>
          <cell r="G8065" t="str">
            <v>NA</v>
          </cell>
          <cell r="H8065" t="str">
            <v>Merchant Unregulated</v>
          </cell>
        </row>
        <row r="8066">
          <cell r="D8066" t="str">
            <v>Shakopee Mdewakanton Sioux Community</v>
          </cell>
          <cell r="E8066" t="str">
            <v>Wind</v>
          </cell>
          <cell r="G8066" t="str">
            <v>NA</v>
          </cell>
          <cell r="H8066" t="str">
            <v>Merchant Unregulated</v>
          </cell>
        </row>
        <row r="8067">
          <cell r="D8067" t="str">
            <v>Alaska Village Electric Cooperative, Inc.</v>
          </cell>
          <cell r="E8067" t="str">
            <v>Oil</v>
          </cell>
          <cell r="G8067" t="str">
            <v>NA</v>
          </cell>
          <cell r="H8067" t="str">
            <v>Merchant Unregulated</v>
          </cell>
        </row>
        <row r="8068">
          <cell r="D8068" t="str">
            <v>Manitoba Hydro</v>
          </cell>
          <cell r="E8068" t="str">
            <v>Oil</v>
          </cell>
          <cell r="G8068" t="str">
            <v>NA</v>
          </cell>
          <cell r="H8068" t="str">
            <v>Foreign</v>
          </cell>
        </row>
        <row r="8069">
          <cell r="D8069" t="str">
            <v>Exelon Corporation</v>
          </cell>
          <cell r="E8069" t="str">
            <v>Wind</v>
          </cell>
          <cell r="G8069" t="str">
            <v>NA</v>
          </cell>
          <cell r="H8069" t="str">
            <v>Merchant Unregulated</v>
          </cell>
        </row>
        <row r="8070">
          <cell r="D8070" t="str">
            <v>Exelon Corporation</v>
          </cell>
          <cell r="E8070" t="str">
            <v>Wind</v>
          </cell>
          <cell r="G8070" t="str">
            <v>NA</v>
          </cell>
          <cell r="H8070" t="str">
            <v>Merchant Unregulated</v>
          </cell>
        </row>
        <row r="8071">
          <cell r="D8071" t="str">
            <v>Strata Solar LLC</v>
          </cell>
          <cell r="E8071" t="str">
            <v>Solar</v>
          </cell>
          <cell r="G8071" t="str">
            <v>NA</v>
          </cell>
          <cell r="H8071" t="str">
            <v>Merchant Unregulated</v>
          </cell>
        </row>
        <row r="8072">
          <cell r="D8072" t="str">
            <v>CRT Wind LLC</v>
          </cell>
          <cell r="E8072" t="str">
            <v>Wind</v>
          </cell>
          <cell r="G8072" t="str">
            <v>NA</v>
          </cell>
          <cell r="H8072" t="str">
            <v>Merchant Unregulated</v>
          </cell>
        </row>
        <row r="8073">
          <cell r="D8073" t="str">
            <v>Wind Energy America, Inc.</v>
          </cell>
          <cell r="E8073" t="str">
            <v>Wind</v>
          </cell>
          <cell r="G8073" t="str">
            <v>NA</v>
          </cell>
          <cell r="H8073" t="str">
            <v>Merchant Unregulated</v>
          </cell>
        </row>
        <row r="8074">
          <cell r="D8074" t="str">
            <v>Sharon Springs City of</v>
          </cell>
          <cell r="E8074" t="str">
            <v>Gas</v>
          </cell>
          <cell r="G8074" t="str">
            <v>NA</v>
          </cell>
          <cell r="H8074" t="str">
            <v>Regulated</v>
          </cell>
        </row>
        <row r="8075">
          <cell r="D8075" t="str">
            <v>Blue Ridge Electric Membership Corporation</v>
          </cell>
          <cell r="E8075" t="str">
            <v>Water</v>
          </cell>
          <cell r="G8075" t="str">
            <v>NA</v>
          </cell>
          <cell r="H8075" t="str">
            <v>Merchant Unregulated</v>
          </cell>
        </row>
        <row r="8076">
          <cell r="D8076" t="str">
            <v>Kansas Electric Power Cooperative, Inc.</v>
          </cell>
          <cell r="E8076" t="str">
            <v>Oil</v>
          </cell>
          <cell r="G8076" t="str">
            <v>NA</v>
          </cell>
          <cell r="H8076" t="str">
            <v>Merchant Unregulated</v>
          </cell>
        </row>
        <row r="8077">
          <cell r="D8077" t="str">
            <v>United States Government</v>
          </cell>
          <cell r="E8077" t="str">
            <v>Water</v>
          </cell>
          <cell r="G8077">
            <v>1827639</v>
          </cell>
          <cell r="H8077" t="str">
            <v>Merchant Unregulated</v>
          </cell>
        </row>
        <row r="8078">
          <cell r="D8078" t="str">
            <v>Hudson Clean Energy Partners LP</v>
          </cell>
          <cell r="E8078" t="str">
            <v>Water</v>
          </cell>
          <cell r="G8078" t="str">
            <v>NA</v>
          </cell>
          <cell r="H8078" t="str">
            <v>Merchant Unregulated</v>
          </cell>
        </row>
        <row r="8079">
          <cell r="D8079" t="str">
            <v>Brookfield Renewable Energy Partners L.P.</v>
          </cell>
          <cell r="E8079" t="str">
            <v>Water</v>
          </cell>
          <cell r="G8079" t="str">
            <v>NA</v>
          </cell>
          <cell r="H8079" t="str">
            <v>Merchant Unregulated</v>
          </cell>
        </row>
        <row r="8080">
          <cell r="D8080" t="str">
            <v>Brookfield Asset Management Inc.</v>
          </cell>
          <cell r="E8080" t="str">
            <v>Water</v>
          </cell>
          <cell r="G8080" t="str">
            <v>NA</v>
          </cell>
          <cell r="H8080" t="str">
            <v>Merchant Unregulated</v>
          </cell>
        </row>
        <row r="8081">
          <cell r="D8081" t="str">
            <v>Tennessee Valley Authority</v>
          </cell>
          <cell r="E8081" t="str">
            <v>Coal</v>
          </cell>
          <cell r="G8081">
            <v>6971038</v>
          </cell>
          <cell r="H8081" t="str">
            <v>Merchant Unregulated</v>
          </cell>
        </row>
        <row r="8082">
          <cell r="D8082" t="str">
            <v>NRG Energy, Inc.</v>
          </cell>
          <cell r="E8082" t="str">
            <v>Oil</v>
          </cell>
          <cell r="G8082" t="str">
            <v>NA</v>
          </cell>
          <cell r="H8082" t="str">
            <v>Merchant Unregulated</v>
          </cell>
        </row>
        <row r="8083">
          <cell r="D8083" t="str">
            <v>NRG Energy, Inc.</v>
          </cell>
          <cell r="E8083" t="str">
            <v>Coal</v>
          </cell>
          <cell r="G8083" t="str">
            <v>NA</v>
          </cell>
          <cell r="H8083" t="str">
            <v>Merchant Unregulated</v>
          </cell>
        </row>
        <row r="8084">
          <cell r="D8084" t="str">
            <v>NRG Energy, Inc.</v>
          </cell>
          <cell r="E8084" t="str">
            <v>Oil</v>
          </cell>
          <cell r="G8084" t="str">
            <v>NA</v>
          </cell>
          <cell r="H8084" t="str">
            <v>Merchant Unregulated</v>
          </cell>
        </row>
        <row r="8085">
          <cell r="D8085" t="str">
            <v>Duke Energy Corporation</v>
          </cell>
          <cell r="E8085" t="str">
            <v>Nuclear</v>
          </cell>
          <cell r="G8085">
            <v>3495016</v>
          </cell>
          <cell r="H8085" t="str">
            <v>Regulated</v>
          </cell>
        </row>
        <row r="8086">
          <cell r="D8086" t="str">
            <v>North Carolina Eastern M P A</v>
          </cell>
          <cell r="E8086" t="str">
            <v>Nuclear</v>
          </cell>
          <cell r="G8086">
            <v>1150394</v>
          </cell>
          <cell r="H8086" t="str">
            <v>Regulated</v>
          </cell>
        </row>
        <row r="8087">
          <cell r="D8087" t="str">
            <v>Alliant Energy Corporation</v>
          </cell>
          <cell r="E8087" t="str">
            <v>Gas</v>
          </cell>
          <cell r="G8087">
            <v>87637</v>
          </cell>
          <cell r="H8087" t="str">
            <v>Regulated</v>
          </cell>
        </row>
        <row r="8088">
          <cell r="D8088" t="str">
            <v>Sheep Creek Hydro Inc</v>
          </cell>
          <cell r="E8088" t="str">
            <v>Water</v>
          </cell>
          <cell r="G8088" t="str">
            <v>NA</v>
          </cell>
          <cell r="H8088" t="str">
            <v>Merchant Unregulated</v>
          </cell>
        </row>
        <row r="8089">
          <cell r="D8089" t="str">
            <v>Alliant Energy Corporation</v>
          </cell>
          <cell r="E8089" t="str">
            <v>Gas</v>
          </cell>
          <cell r="G8089">
            <v>1938</v>
          </cell>
          <cell r="H8089" t="str">
            <v>Regulated</v>
          </cell>
        </row>
        <row r="8090">
          <cell r="D8090" t="str">
            <v>Emera Incorporated</v>
          </cell>
          <cell r="E8090" t="str">
            <v>Wind</v>
          </cell>
          <cell r="G8090">
            <v>18117</v>
          </cell>
          <cell r="H8090" t="str">
            <v>Merchant Unregulated</v>
          </cell>
        </row>
        <row r="8091">
          <cell r="D8091" t="str">
            <v>First Wind Holdings Inc.</v>
          </cell>
          <cell r="E8091" t="str">
            <v>Wind</v>
          </cell>
          <cell r="G8091">
            <v>18857</v>
          </cell>
          <cell r="H8091" t="str">
            <v>Merchant Unregulated</v>
          </cell>
        </row>
        <row r="8092">
          <cell r="D8092" t="str">
            <v>Shelbina City of</v>
          </cell>
          <cell r="E8092" t="str">
            <v>Oil</v>
          </cell>
          <cell r="G8092" t="str">
            <v>NA</v>
          </cell>
          <cell r="H8092" t="str">
            <v>Regulated</v>
          </cell>
        </row>
        <row r="8093">
          <cell r="D8093" t="str">
            <v>Shelbina City of</v>
          </cell>
          <cell r="E8093" t="str">
            <v>Oil</v>
          </cell>
          <cell r="G8093" t="str">
            <v>NA</v>
          </cell>
          <cell r="H8093" t="str">
            <v>Regulated</v>
          </cell>
        </row>
        <row r="8094">
          <cell r="D8094" t="str">
            <v>Shelbina City of</v>
          </cell>
          <cell r="E8094" t="str">
            <v>Oil</v>
          </cell>
          <cell r="G8094" t="str">
            <v>NA</v>
          </cell>
          <cell r="H8094" t="str">
            <v>Regulated</v>
          </cell>
        </row>
        <row r="8095">
          <cell r="D8095" t="str">
            <v>NRG Energy, Inc.</v>
          </cell>
          <cell r="E8095" t="str">
            <v>Gas</v>
          </cell>
          <cell r="G8095" t="str">
            <v>NA</v>
          </cell>
          <cell r="H8095" t="str">
            <v>Merchant Unregulated</v>
          </cell>
        </row>
        <row r="8096">
          <cell r="D8096" t="str">
            <v>Independence County</v>
          </cell>
          <cell r="E8096" t="str">
            <v>Water</v>
          </cell>
          <cell r="G8096" t="str">
            <v>NA</v>
          </cell>
          <cell r="H8096" t="str">
            <v>Merchant Unregulated</v>
          </cell>
        </row>
        <row r="8097">
          <cell r="D8097" t="str">
            <v>Shelby City of OH</v>
          </cell>
          <cell r="E8097" t="str">
            <v>Oil</v>
          </cell>
          <cell r="G8097" t="str">
            <v>NA</v>
          </cell>
          <cell r="H8097" t="str">
            <v>Regulated</v>
          </cell>
        </row>
        <row r="8098">
          <cell r="D8098" t="str">
            <v>Shelby City of OH</v>
          </cell>
          <cell r="E8098" t="str">
            <v>Coal</v>
          </cell>
          <cell r="G8098" t="str">
            <v>NA</v>
          </cell>
          <cell r="H8098" t="str">
            <v>Regulated</v>
          </cell>
        </row>
        <row r="8099">
          <cell r="D8099" t="str">
            <v>American Municipal Power, Inc.</v>
          </cell>
          <cell r="E8099" t="str">
            <v>Oil</v>
          </cell>
          <cell r="G8099" t="str">
            <v>NA</v>
          </cell>
          <cell r="H8099" t="str">
            <v>Merchant Unregulated</v>
          </cell>
        </row>
        <row r="8100">
          <cell r="D8100" t="str">
            <v>Duke Energy Corporation</v>
          </cell>
          <cell r="E8100" t="str">
            <v>Solar</v>
          </cell>
          <cell r="G8100" t="str">
            <v>NA</v>
          </cell>
          <cell r="H8100" t="str">
            <v>Merchant Unregulated</v>
          </cell>
        </row>
        <row r="8101">
          <cell r="D8101" t="str">
            <v>American Municipal Power, Inc.</v>
          </cell>
          <cell r="E8101" t="str">
            <v>Oil</v>
          </cell>
          <cell r="G8101" t="str">
            <v>NA</v>
          </cell>
          <cell r="H8101" t="str">
            <v>Merchant Unregulated</v>
          </cell>
        </row>
        <row r="8102">
          <cell r="D8102" t="str">
            <v>North Carolina Municipal Power Agency Number 1</v>
          </cell>
          <cell r="E8102" t="str">
            <v>Oil</v>
          </cell>
          <cell r="G8102" t="str">
            <v>NA</v>
          </cell>
          <cell r="H8102" t="str">
            <v>Regulated</v>
          </cell>
        </row>
        <row r="8103">
          <cell r="D8103" t="str">
            <v>Nebraska Public Power District</v>
          </cell>
          <cell r="E8103" t="str">
            <v>Coal</v>
          </cell>
          <cell r="G8103">
            <v>1029087</v>
          </cell>
          <cell r="H8103" t="str">
            <v>Regulated</v>
          </cell>
        </row>
        <row r="8104">
          <cell r="D8104" t="str">
            <v>Enel S.p.A.</v>
          </cell>
          <cell r="E8104" t="str">
            <v>Water</v>
          </cell>
          <cell r="G8104" t="str">
            <v>NA</v>
          </cell>
          <cell r="H8104" t="str">
            <v>Merchant Unregulated</v>
          </cell>
        </row>
        <row r="8105">
          <cell r="D8105" t="str">
            <v>Air Liquide America Corp.</v>
          </cell>
          <cell r="E8105" t="str">
            <v>Gas</v>
          </cell>
          <cell r="G8105" t="str">
            <v>NA</v>
          </cell>
          <cell r="H8105" t="str">
            <v>Merchant Unregulated</v>
          </cell>
        </row>
        <row r="8106">
          <cell r="D8106" t="str">
            <v>Royal Dutch Shell plc</v>
          </cell>
          <cell r="E8106" t="str">
            <v>Gas</v>
          </cell>
          <cell r="G8106">
            <v>1177991</v>
          </cell>
          <cell r="H8106" t="str">
            <v>Merchant Unregulated</v>
          </cell>
        </row>
        <row r="8107">
          <cell r="D8107" t="str">
            <v>Royal Dutch Shell plc</v>
          </cell>
          <cell r="E8107" t="str">
            <v>Other Nonrenewable</v>
          </cell>
          <cell r="G8107">
            <v>135912</v>
          </cell>
          <cell r="H8107" t="str">
            <v>Merchant Unregulated</v>
          </cell>
        </row>
        <row r="8108">
          <cell r="D8108" t="str">
            <v>Martinez Refining Co</v>
          </cell>
          <cell r="E8108" t="str">
            <v>Gas</v>
          </cell>
          <cell r="G8108" t="str">
            <v>NA</v>
          </cell>
          <cell r="H8108" t="str">
            <v>Merchant Unregulated</v>
          </cell>
        </row>
        <row r="8109">
          <cell r="D8109" t="str">
            <v>Berkshire Hathaway Inc.</v>
          </cell>
          <cell r="E8109" t="str">
            <v>Oil</v>
          </cell>
          <cell r="G8109" t="str">
            <v>NA</v>
          </cell>
          <cell r="H8109" t="str">
            <v>Regulated</v>
          </cell>
        </row>
        <row r="8110">
          <cell r="D8110" t="str">
            <v>MidAmerican Energy Holdings Company</v>
          </cell>
          <cell r="E8110" t="str">
            <v>Oil</v>
          </cell>
          <cell r="G8110" t="str">
            <v>NA</v>
          </cell>
          <cell r="H8110" t="str">
            <v>Regulated</v>
          </cell>
        </row>
        <row r="8111">
          <cell r="D8111" t="str">
            <v>FirstEnergy Corp.</v>
          </cell>
          <cell r="E8111" t="str">
            <v>Water</v>
          </cell>
          <cell r="G8111" t="str">
            <v>NA</v>
          </cell>
          <cell r="H8111" t="str">
            <v>Merchant Unregulated</v>
          </cell>
        </row>
        <row r="8112">
          <cell r="D8112" t="str">
            <v>GDF Suez SA</v>
          </cell>
          <cell r="E8112" t="str">
            <v>Water</v>
          </cell>
          <cell r="G8112" t="str">
            <v>NA</v>
          </cell>
          <cell r="H8112" t="str">
            <v>Merchant Unregulated</v>
          </cell>
        </row>
        <row r="8113">
          <cell r="D8113" t="str">
            <v>Shepherd Center</v>
          </cell>
          <cell r="E8113" t="str">
            <v>Oil</v>
          </cell>
          <cell r="G8113" t="str">
            <v>NA</v>
          </cell>
          <cell r="H8113" t="str">
            <v>Merchant Unregulated</v>
          </cell>
        </row>
        <row r="8114">
          <cell r="D8114" t="str">
            <v>General Electric Company</v>
          </cell>
          <cell r="E8114" t="str">
            <v>Wind</v>
          </cell>
          <cell r="G8114">
            <v>72960</v>
          </cell>
          <cell r="H8114" t="str">
            <v>Merchant Unregulated</v>
          </cell>
        </row>
        <row r="8115">
          <cell r="D8115" t="str">
            <v>Caithness Energy LLC</v>
          </cell>
          <cell r="E8115" t="str">
            <v>Wind</v>
          </cell>
          <cell r="G8115">
            <v>21459</v>
          </cell>
          <cell r="H8115" t="str">
            <v>Merchant Unregulated</v>
          </cell>
        </row>
        <row r="8116">
          <cell r="D8116" t="str">
            <v>ITOCHU Corporation</v>
          </cell>
          <cell r="E8116" t="str">
            <v>Wind</v>
          </cell>
          <cell r="G8116">
            <v>48067</v>
          </cell>
          <cell r="H8116" t="str">
            <v>Merchant Unregulated</v>
          </cell>
        </row>
        <row r="8117">
          <cell r="D8117" t="str">
            <v>Google Inc.</v>
          </cell>
          <cell r="E8117" t="str">
            <v>Wind</v>
          </cell>
          <cell r="G8117">
            <v>24034</v>
          </cell>
          <cell r="H8117" t="str">
            <v>Merchant Unregulated</v>
          </cell>
        </row>
        <row r="8118">
          <cell r="D8118" t="str">
            <v>Sumitomo Corporation</v>
          </cell>
          <cell r="E8118" t="str">
            <v>Wind</v>
          </cell>
          <cell r="G8118">
            <v>48067</v>
          </cell>
          <cell r="H8118" t="str">
            <v>Merchant Unregulated</v>
          </cell>
        </row>
        <row r="8119">
          <cell r="D8119" t="str">
            <v>General Electric Company</v>
          </cell>
          <cell r="E8119" t="str">
            <v>Wind</v>
          </cell>
          <cell r="G8119">
            <v>164370</v>
          </cell>
          <cell r="H8119" t="str">
            <v>Merchant Unregulated</v>
          </cell>
        </row>
        <row r="8120">
          <cell r="D8120" t="str">
            <v>Caithness Energy LLC</v>
          </cell>
          <cell r="E8120" t="str">
            <v>Wind</v>
          </cell>
          <cell r="G8120">
            <v>48344</v>
          </cell>
          <cell r="H8120" t="str">
            <v>Merchant Unregulated</v>
          </cell>
        </row>
        <row r="8121">
          <cell r="D8121" t="str">
            <v>ITOCHU Corporation</v>
          </cell>
          <cell r="E8121" t="str">
            <v>Wind</v>
          </cell>
          <cell r="G8121">
            <v>108292</v>
          </cell>
          <cell r="H8121" t="str">
            <v>Merchant Unregulated</v>
          </cell>
        </row>
        <row r="8122">
          <cell r="D8122" t="str">
            <v>Google Inc.</v>
          </cell>
          <cell r="E8122" t="str">
            <v>Wind</v>
          </cell>
          <cell r="G8122">
            <v>54145</v>
          </cell>
          <cell r="H8122" t="str">
            <v>Merchant Unregulated</v>
          </cell>
        </row>
        <row r="8123">
          <cell r="D8123" t="str">
            <v>Sumitomo Corporation</v>
          </cell>
          <cell r="E8123" t="str">
            <v>Wind</v>
          </cell>
          <cell r="G8123">
            <v>108292</v>
          </cell>
          <cell r="H8123" t="str">
            <v>Merchant Unregulated</v>
          </cell>
        </row>
        <row r="8124">
          <cell r="D8124" t="str">
            <v>General Electric Company</v>
          </cell>
          <cell r="E8124" t="str">
            <v>Wind</v>
          </cell>
          <cell r="G8124">
            <v>64139</v>
          </cell>
          <cell r="H8124" t="str">
            <v>Merchant Unregulated</v>
          </cell>
        </row>
        <row r="8125">
          <cell r="D8125" t="str">
            <v>Caithness Energy LLC</v>
          </cell>
          <cell r="E8125" t="str">
            <v>Wind</v>
          </cell>
          <cell r="G8125">
            <v>18865</v>
          </cell>
          <cell r="H8125" t="str">
            <v>Merchant Unregulated</v>
          </cell>
        </row>
        <row r="8126">
          <cell r="D8126" t="str">
            <v>ITOCHU Corporation</v>
          </cell>
          <cell r="E8126" t="str">
            <v>Wind</v>
          </cell>
          <cell r="G8126">
            <v>42256</v>
          </cell>
          <cell r="H8126" t="str">
            <v>Merchant Unregulated</v>
          </cell>
        </row>
        <row r="8127">
          <cell r="D8127" t="str">
            <v>Google Inc.</v>
          </cell>
          <cell r="E8127" t="str">
            <v>Wind</v>
          </cell>
          <cell r="G8127">
            <v>21128</v>
          </cell>
          <cell r="H8127" t="str">
            <v>Merchant Unregulated</v>
          </cell>
        </row>
        <row r="8128">
          <cell r="D8128" t="str">
            <v>Sumitomo Corporation</v>
          </cell>
          <cell r="E8128" t="str">
            <v>Wind</v>
          </cell>
          <cell r="G8128">
            <v>42256</v>
          </cell>
          <cell r="H8128" t="str">
            <v>Merchant Unregulated</v>
          </cell>
        </row>
        <row r="8129">
          <cell r="D8129" t="str">
            <v>Alliance Power, Inc.</v>
          </cell>
          <cell r="E8129" t="str">
            <v>Gas</v>
          </cell>
          <cell r="G8129" t="str">
            <v>NA</v>
          </cell>
          <cell r="H8129" t="str">
            <v>Merchant Unregulated</v>
          </cell>
        </row>
        <row r="8130">
          <cell r="D8130" t="str">
            <v>BP plc</v>
          </cell>
          <cell r="E8130" t="str">
            <v>Wind</v>
          </cell>
          <cell r="G8130">
            <v>239436</v>
          </cell>
          <cell r="H8130" t="str">
            <v>Merchant Unregulated</v>
          </cell>
        </row>
        <row r="8131">
          <cell r="D8131" t="str">
            <v>NRG Energy, Inc.</v>
          </cell>
          <cell r="E8131" t="str">
            <v>Wind</v>
          </cell>
          <cell r="G8131">
            <v>239436</v>
          </cell>
          <cell r="H8131" t="str">
            <v>Merchant Unregulated</v>
          </cell>
        </row>
        <row r="8132">
          <cell r="D8132" t="str">
            <v>BP plc</v>
          </cell>
          <cell r="E8132" t="str">
            <v>Wind</v>
          </cell>
          <cell r="G8132">
            <v>438489</v>
          </cell>
          <cell r="H8132" t="str">
            <v>Merchant Unregulated</v>
          </cell>
        </row>
        <row r="8133">
          <cell r="D8133" t="str">
            <v>Southern Minnesota Municipal Power Agency</v>
          </cell>
          <cell r="E8133" t="str">
            <v>Coal</v>
          </cell>
          <cell r="G8133">
            <v>1329051</v>
          </cell>
          <cell r="H8133" t="str">
            <v>Regulated</v>
          </cell>
        </row>
        <row r="8134">
          <cell r="D8134" t="str">
            <v>Xcel Energy Inc.</v>
          </cell>
          <cell r="E8134" t="str">
            <v>Coal</v>
          </cell>
          <cell r="G8134">
            <v>6905467</v>
          </cell>
          <cell r="H8134" t="str">
            <v>Regulated</v>
          </cell>
        </row>
        <row r="8135">
          <cell r="D8135" t="str">
            <v>TransCanada Corporation</v>
          </cell>
          <cell r="E8135" t="str">
            <v>Water</v>
          </cell>
          <cell r="G8135" t="str">
            <v>NA</v>
          </cell>
          <cell r="H8135" t="str">
            <v>Merchant Unregulated</v>
          </cell>
        </row>
        <row r="8136">
          <cell r="D8136" t="str">
            <v>Calpine Corporation</v>
          </cell>
          <cell r="E8136" t="str">
            <v>Gas</v>
          </cell>
          <cell r="G8136" t="str">
            <v>NA</v>
          </cell>
          <cell r="H8136" t="str">
            <v>Merchant Unregulated</v>
          </cell>
        </row>
        <row r="8137">
          <cell r="D8137" t="str">
            <v>Brookfield Renewable Energy Partners L.P.</v>
          </cell>
          <cell r="E8137" t="str">
            <v>Water</v>
          </cell>
          <cell r="G8137" t="str">
            <v>NA</v>
          </cell>
          <cell r="H8137" t="str">
            <v>Merchant Unregulated</v>
          </cell>
        </row>
        <row r="8138">
          <cell r="D8138" t="str">
            <v>Brookfield Asset Management Inc.</v>
          </cell>
          <cell r="E8138" t="str">
            <v>Water</v>
          </cell>
          <cell r="G8138" t="str">
            <v>NA</v>
          </cell>
          <cell r="H8138" t="str">
            <v>Merchant Unregulated</v>
          </cell>
        </row>
        <row r="8139">
          <cell r="D8139" t="str">
            <v>Glencore Xstrata Plc</v>
          </cell>
          <cell r="E8139" t="str">
            <v>Other Nonrenewable</v>
          </cell>
          <cell r="G8139" t="str">
            <v>NA</v>
          </cell>
          <cell r="H8139" t="str">
            <v>Merchant Unregulated</v>
          </cell>
        </row>
        <row r="8140">
          <cell r="D8140" t="str">
            <v>Duke Energy Corporation</v>
          </cell>
          <cell r="E8140" t="str">
            <v>Gas</v>
          </cell>
          <cell r="G8140">
            <v>885001</v>
          </cell>
          <cell r="H8140" t="str">
            <v>Regulated</v>
          </cell>
        </row>
        <row r="8141">
          <cell r="D8141" t="str">
            <v>Duke Energy Corporation</v>
          </cell>
          <cell r="E8141" t="str">
            <v>Gas</v>
          </cell>
          <cell r="G8141">
            <v>3745175</v>
          </cell>
          <cell r="H8141" t="str">
            <v>Regulated</v>
          </cell>
        </row>
        <row r="8142">
          <cell r="D8142" t="str">
            <v>EDF Group</v>
          </cell>
          <cell r="E8142" t="str">
            <v>Wind</v>
          </cell>
          <cell r="G8142">
            <v>428448</v>
          </cell>
          <cell r="H8142" t="str">
            <v>Merchant Unregulated</v>
          </cell>
        </row>
        <row r="8143">
          <cell r="D8143" t="str">
            <v>EDF Group</v>
          </cell>
          <cell r="E8143" t="str">
            <v>Wind</v>
          </cell>
          <cell r="G8143">
            <v>277352</v>
          </cell>
          <cell r="H8143" t="str">
            <v>Merchant Unregulated</v>
          </cell>
        </row>
        <row r="8144">
          <cell r="D8144" t="str">
            <v>EDF Group</v>
          </cell>
          <cell r="E8144" t="str">
            <v>Wind</v>
          </cell>
          <cell r="G8144" t="str">
            <v>NA</v>
          </cell>
          <cell r="H8144" t="str">
            <v>Merchant Unregulated</v>
          </cell>
        </row>
        <row r="8145">
          <cell r="D8145" t="str">
            <v>Iberdrola, S.A.</v>
          </cell>
          <cell r="E8145" t="str">
            <v>Wind</v>
          </cell>
          <cell r="G8145">
            <v>430270</v>
          </cell>
          <cell r="H8145" t="str">
            <v>Merchant Unregulated</v>
          </cell>
        </row>
        <row r="8146">
          <cell r="D8146" t="str">
            <v>PPL Corporation</v>
          </cell>
          <cell r="E8146" t="str">
            <v>Biomass</v>
          </cell>
          <cell r="G8146" t="str">
            <v>NA</v>
          </cell>
          <cell r="H8146" t="str">
            <v>Merchant Unregulated</v>
          </cell>
        </row>
        <row r="8147">
          <cell r="D8147" t="str">
            <v>Marquette City of</v>
          </cell>
          <cell r="E8147" t="str">
            <v>Coal</v>
          </cell>
          <cell r="G8147" t="str">
            <v>NA</v>
          </cell>
          <cell r="H8147" t="str">
            <v>Regulated</v>
          </cell>
        </row>
        <row r="8148">
          <cell r="D8148" t="str">
            <v>EEW Services, LLC</v>
          </cell>
          <cell r="E8148" t="str">
            <v>Wind</v>
          </cell>
          <cell r="G8148" t="str">
            <v>NA</v>
          </cell>
          <cell r="H8148" t="str">
            <v>Merchant Unregulated</v>
          </cell>
        </row>
        <row r="8149">
          <cell r="D8149" t="str">
            <v>Duke Energy Corporation</v>
          </cell>
          <cell r="E8149" t="str">
            <v>Wind</v>
          </cell>
          <cell r="G8149" t="str">
            <v>NA</v>
          </cell>
          <cell r="H8149" t="str">
            <v>Merchant Unregulated</v>
          </cell>
        </row>
        <row r="8150">
          <cell r="D8150" t="str">
            <v>Alaska Village Electric Cooperative, Inc.</v>
          </cell>
          <cell r="E8150" t="str">
            <v>Oil</v>
          </cell>
          <cell r="G8150" t="str">
            <v>NA</v>
          </cell>
          <cell r="H8150" t="str">
            <v>Merchant Unregulated</v>
          </cell>
        </row>
        <row r="8151">
          <cell r="D8151" t="str">
            <v>Alliance Energy Group LLC</v>
          </cell>
          <cell r="E8151" t="str">
            <v>Oil</v>
          </cell>
          <cell r="G8151" t="str">
            <v>NA</v>
          </cell>
          <cell r="H8151" t="str">
            <v>Merchant Unregulated</v>
          </cell>
        </row>
        <row r="8152">
          <cell r="D8152" t="str">
            <v>Citizens Energy Corporation</v>
          </cell>
          <cell r="E8152" t="str">
            <v>Solar</v>
          </cell>
          <cell r="G8152" t="str">
            <v>NA</v>
          </cell>
          <cell r="H8152" t="str">
            <v>Merchant Unregulated</v>
          </cell>
        </row>
        <row r="8153">
          <cell r="D8153" t="str">
            <v>Rivermoor Energy</v>
          </cell>
          <cell r="E8153" t="str">
            <v>Solar</v>
          </cell>
          <cell r="G8153" t="str">
            <v>NA</v>
          </cell>
          <cell r="H8153" t="str">
            <v>Merchant Unregulated</v>
          </cell>
        </row>
        <row r="8154">
          <cell r="D8154" t="str">
            <v>Exelon Corporation</v>
          </cell>
          <cell r="E8154" t="str">
            <v>Wind</v>
          </cell>
          <cell r="G8154">
            <v>68401</v>
          </cell>
          <cell r="H8154" t="str">
            <v>Merchant Unregulated</v>
          </cell>
        </row>
        <row r="8155">
          <cell r="D8155" t="str">
            <v>Shore Point Distributing Company, Inc.</v>
          </cell>
          <cell r="E8155" t="str">
            <v>Solar</v>
          </cell>
          <cell r="G8155" t="str">
            <v>NA</v>
          </cell>
          <cell r="H8155" t="str">
            <v>Merchant Unregulated</v>
          </cell>
        </row>
        <row r="8156">
          <cell r="D8156" t="str">
            <v>National Grid plc</v>
          </cell>
          <cell r="E8156" t="str">
            <v>Oil</v>
          </cell>
          <cell r="G8156" t="str">
            <v>NA</v>
          </cell>
          <cell r="H8156" t="str">
            <v>Merchant Unregulated</v>
          </cell>
        </row>
        <row r="8157">
          <cell r="D8157" t="str">
            <v>Manulife Financial Corporation</v>
          </cell>
          <cell r="E8157" t="str">
            <v>Oil</v>
          </cell>
          <cell r="G8157" t="str">
            <v>NA</v>
          </cell>
          <cell r="H8157" t="str">
            <v>Merchant Unregulated</v>
          </cell>
        </row>
        <row r="8158">
          <cell r="D8158" t="str">
            <v>Electric Power Development Co. Ltd.</v>
          </cell>
          <cell r="E8158" t="str">
            <v>Oil</v>
          </cell>
          <cell r="G8158" t="str">
            <v>NA</v>
          </cell>
          <cell r="H8158" t="str">
            <v>Merchant Unregulated</v>
          </cell>
        </row>
        <row r="8159">
          <cell r="D8159" t="str">
            <v>Long Island Power Authority</v>
          </cell>
          <cell r="E8159" t="str">
            <v>Wind</v>
          </cell>
          <cell r="G8159" t="str">
            <v>NA</v>
          </cell>
          <cell r="H8159" t="str">
            <v>Merchant Unregulated</v>
          </cell>
        </row>
        <row r="8160">
          <cell r="D8160" t="str">
            <v>Emerald People's Utility District</v>
          </cell>
          <cell r="E8160" t="str">
            <v>Biomass</v>
          </cell>
          <cell r="G8160" t="str">
            <v>NA</v>
          </cell>
          <cell r="H8160" t="str">
            <v>Regulated</v>
          </cell>
        </row>
        <row r="8161">
          <cell r="D8161" t="str">
            <v>Xcel Energy Inc.</v>
          </cell>
          <cell r="E8161" t="str">
            <v>Water</v>
          </cell>
          <cell r="G8161">
            <v>59999</v>
          </cell>
          <cell r="H8161" t="str">
            <v>Regulated</v>
          </cell>
        </row>
        <row r="8162">
          <cell r="D8162" t="str">
            <v>United States Government</v>
          </cell>
          <cell r="E8162" t="str">
            <v>Water</v>
          </cell>
          <cell r="G8162">
            <v>16000</v>
          </cell>
          <cell r="H8162" t="str">
            <v>Merchant Unregulated</v>
          </cell>
        </row>
        <row r="8163">
          <cell r="D8163" t="str">
            <v>IDACORP, Inc.</v>
          </cell>
          <cell r="E8163" t="str">
            <v>Water</v>
          </cell>
          <cell r="G8163">
            <v>65937</v>
          </cell>
          <cell r="H8163" t="str">
            <v>Regulated</v>
          </cell>
        </row>
        <row r="8164">
          <cell r="D8164" t="str">
            <v>Shrewsbury Town of</v>
          </cell>
          <cell r="E8164" t="str">
            <v>Oil</v>
          </cell>
          <cell r="G8164" t="str">
            <v>NA</v>
          </cell>
          <cell r="H8164" t="str">
            <v>Regulated</v>
          </cell>
        </row>
        <row r="8165">
          <cell r="D8165" t="str">
            <v>Consolidated Edison, Inc.</v>
          </cell>
          <cell r="E8165" t="str">
            <v>Solar</v>
          </cell>
          <cell r="G8165" t="str">
            <v>NA</v>
          </cell>
          <cell r="H8165" t="str">
            <v>Merchant Unregulated</v>
          </cell>
        </row>
        <row r="8166">
          <cell r="D8166" t="str">
            <v>Alaska Village Electric Cooperative, Inc.</v>
          </cell>
          <cell r="E8166" t="str">
            <v>Oil</v>
          </cell>
          <cell r="G8166" t="str">
            <v>NA</v>
          </cell>
          <cell r="H8166" t="str">
            <v>Merchant Unregulated</v>
          </cell>
        </row>
        <row r="8167">
          <cell r="D8167" t="str">
            <v>Exxon Mobil Corporation</v>
          </cell>
          <cell r="E8167" t="str">
            <v>Other Nonrenewable</v>
          </cell>
          <cell r="G8167">
            <v>670192</v>
          </cell>
          <cell r="H8167" t="str">
            <v>Merchant Unregulated</v>
          </cell>
        </row>
        <row r="8168">
          <cell r="D8168" t="str">
            <v>Great Plains Energy Inc.</v>
          </cell>
          <cell r="E8168" t="str">
            <v>Coal</v>
          </cell>
          <cell r="G8168">
            <v>2210495</v>
          </cell>
          <cell r="H8168" t="str">
            <v>Regulated</v>
          </cell>
        </row>
        <row r="8169">
          <cell r="D8169" t="str">
            <v>Navitas Energy, Inc.</v>
          </cell>
          <cell r="E8169" t="str">
            <v>Wind</v>
          </cell>
          <cell r="G8169" t="str">
            <v>NA</v>
          </cell>
          <cell r="H8169" t="str">
            <v>Merchant Unregulated</v>
          </cell>
        </row>
        <row r="8170">
          <cell r="D8170" t="str">
            <v>Gamesa Corporacion Tecnologica S.A.</v>
          </cell>
          <cell r="E8170" t="str">
            <v>Wind</v>
          </cell>
          <cell r="G8170" t="str">
            <v>NA</v>
          </cell>
          <cell r="H8170" t="str">
            <v>Merchant Unregulated</v>
          </cell>
        </row>
        <row r="8171">
          <cell r="D8171" t="str">
            <v>Augusta Canal Authority</v>
          </cell>
          <cell r="E8171" t="str">
            <v>Water</v>
          </cell>
          <cell r="G8171" t="str">
            <v>NA</v>
          </cell>
          <cell r="H8171" t="str">
            <v>Merchant Unregulated</v>
          </cell>
        </row>
        <row r="8172">
          <cell r="D8172" t="str">
            <v>Sibley City of</v>
          </cell>
          <cell r="E8172" t="str">
            <v>Oil</v>
          </cell>
          <cell r="G8172" t="str">
            <v>NA</v>
          </cell>
          <cell r="H8172" t="str">
            <v>Regulated</v>
          </cell>
        </row>
        <row r="8173">
          <cell r="D8173" t="str">
            <v>Sibley City of</v>
          </cell>
          <cell r="E8173" t="str">
            <v>Oil</v>
          </cell>
          <cell r="G8173" t="str">
            <v>NA</v>
          </cell>
          <cell r="H8173" t="str">
            <v>Regulated</v>
          </cell>
        </row>
        <row r="8174">
          <cell r="D8174" t="str">
            <v>Navitas Energy, Inc.</v>
          </cell>
          <cell r="E8174" t="str">
            <v>Wind</v>
          </cell>
          <cell r="G8174" t="str">
            <v>NA</v>
          </cell>
          <cell r="H8174" t="str">
            <v>Merchant Unregulated</v>
          </cell>
        </row>
        <row r="8175">
          <cell r="D8175" t="str">
            <v>Gamesa Corporacion Tecnologica S.A.</v>
          </cell>
          <cell r="E8175" t="str">
            <v>Wind</v>
          </cell>
          <cell r="G8175" t="str">
            <v>NA</v>
          </cell>
          <cell r="H8175" t="str">
            <v>Merchant Unregulated</v>
          </cell>
        </row>
        <row r="8176">
          <cell r="D8176" t="str">
            <v>SunEdison, Inc.</v>
          </cell>
          <cell r="E8176" t="str">
            <v>Solar</v>
          </cell>
          <cell r="G8176" t="str">
            <v>NA</v>
          </cell>
          <cell r="H8176" t="str">
            <v>Merchant Unregulated</v>
          </cell>
        </row>
        <row r="8177">
          <cell r="D8177" t="str">
            <v>AES Corporation</v>
          </cell>
          <cell r="E8177" t="str">
            <v>Oil</v>
          </cell>
          <cell r="G8177">
            <v>100</v>
          </cell>
          <cell r="H8177" t="str">
            <v>Regulated</v>
          </cell>
        </row>
        <row r="8178">
          <cell r="D8178" t="str">
            <v>Dominion Resources, Inc.</v>
          </cell>
          <cell r="E8178" t="str">
            <v>Water</v>
          </cell>
          <cell r="G8178">
            <v>169987</v>
          </cell>
          <cell r="H8178" t="str">
            <v>Merchant Unregulated</v>
          </cell>
        </row>
        <row r="8179">
          <cell r="D8179" t="str">
            <v>Brookfield Asset Management Inc.</v>
          </cell>
          <cell r="E8179" t="str">
            <v>Water</v>
          </cell>
          <cell r="G8179">
            <v>509959</v>
          </cell>
          <cell r="H8179" t="str">
            <v>Merchant Unregulated</v>
          </cell>
        </row>
        <row r="8180">
          <cell r="D8180" t="str">
            <v>American Crystal Sugar Company</v>
          </cell>
          <cell r="E8180" t="str">
            <v>Coal</v>
          </cell>
          <cell r="G8180" t="str">
            <v>NA</v>
          </cell>
          <cell r="H8180" t="str">
            <v>Merchant Unregulated</v>
          </cell>
        </row>
        <row r="8181">
          <cell r="D8181" t="str">
            <v>Sidney City of</v>
          </cell>
          <cell r="E8181" t="str">
            <v>Gas</v>
          </cell>
          <cell r="G8181" t="str">
            <v>NA</v>
          </cell>
          <cell r="H8181" t="str">
            <v>Regulated</v>
          </cell>
        </row>
        <row r="8182">
          <cell r="D8182" t="str">
            <v>Edison International</v>
          </cell>
          <cell r="E8182" t="str">
            <v>Water</v>
          </cell>
          <cell r="G8182">
            <v>1634</v>
          </cell>
          <cell r="H8182" t="str">
            <v>Regulated</v>
          </cell>
        </row>
        <row r="8183">
          <cell r="D8183" t="str">
            <v>PG&amp;E Corporation</v>
          </cell>
          <cell r="E8183" t="str">
            <v>Oil</v>
          </cell>
          <cell r="G8183">
            <v>0</v>
          </cell>
          <cell r="H8183" t="str">
            <v>Regulated</v>
          </cell>
        </row>
        <row r="8184">
          <cell r="D8184" t="str">
            <v>Sierra Nevada Brewing Co.</v>
          </cell>
          <cell r="E8184" t="str">
            <v>Biomass</v>
          </cell>
          <cell r="G8184" t="str">
            <v>NA</v>
          </cell>
          <cell r="H8184" t="str">
            <v>Merchant Unregulated</v>
          </cell>
        </row>
        <row r="8185">
          <cell r="D8185" t="str">
            <v>Sierra Pacific Industries, Inc.</v>
          </cell>
          <cell r="E8185" t="str">
            <v>Biomass</v>
          </cell>
          <cell r="G8185" t="str">
            <v>NA</v>
          </cell>
          <cell r="H8185" t="str">
            <v>Merchant Unregulated</v>
          </cell>
        </row>
        <row r="8186">
          <cell r="D8186" t="str">
            <v>Sierra Pacific Industries, Inc.</v>
          </cell>
          <cell r="E8186" t="str">
            <v>Biomass</v>
          </cell>
          <cell r="G8186" t="str">
            <v>NA</v>
          </cell>
          <cell r="H8186" t="str">
            <v>Merchant Unregulated</v>
          </cell>
        </row>
        <row r="8187">
          <cell r="D8187" t="str">
            <v>Sierra Power Corp</v>
          </cell>
          <cell r="E8187" t="str">
            <v>Biomass</v>
          </cell>
          <cell r="G8187" t="str">
            <v>NA</v>
          </cell>
          <cell r="H8187" t="str">
            <v>Merchant Unregulated</v>
          </cell>
        </row>
        <row r="8188">
          <cell r="D8188" t="str">
            <v>eSolar Inc.</v>
          </cell>
          <cell r="E8188" t="str">
            <v>Solar</v>
          </cell>
          <cell r="G8188" t="str">
            <v>NA</v>
          </cell>
          <cell r="H8188" t="str">
            <v>Merchant Unregulated</v>
          </cell>
        </row>
        <row r="8189">
          <cell r="D8189" t="str">
            <v>Sietsema Farms Feeds, LLC</v>
          </cell>
          <cell r="E8189" t="str">
            <v>Biomass</v>
          </cell>
          <cell r="G8189" t="str">
            <v>NA</v>
          </cell>
          <cell r="H8189" t="str">
            <v>Merchant Unregulated</v>
          </cell>
        </row>
        <row r="8190">
          <cell r="D8190" t="str">
            <v>Signal Hill Petroleum</v>
          </cell>
          <cell r="E8190" t="str">
            <v>Other Nonrenewable</v>
          </cell>
          <cell r="G8190" t="str">
            <v>NA</v>
          </cell>
          <cell r="H8190" t="str">
            <v>Merchant Unregulated</v>
          </cell>
        </row>
        <row r="8191">
          <cell r="D8191" t="str">
            <v>Sikeston City of</v>
          </cell>
          <cell r="E8191" t="str">
            <v>Coal</v>
          </cell>
          <cell r="G8191">
            <v>1532178</v>
          </cell>
          <cell r="H8191" t="str">
            <v>Regulated</v>
          </cell>
        </row>
        <row r="8192">
          <cell r="D8192" t="str">
            <v>Brownsville Public Utilities Board</v>
          </cell>
          <cell r="E8192" t="str">
            <v>Gas</v>
          </cell>
          <cell r="G8192" t="str">
            <v>NA</v>
          </cell>
          <cell r="H8192" t="str">
            <v>Regulated</v>
          </cell>
        </row>
        <row r="8193">
          <cell r="D8193" t="str">
            <v>Brownsville Public Utilities Board</v>
          </cell>
          <cell r="E8193" t="str">
            <v>Gas</v>
          </cell>
          <cell r="G8193" t="str">
            <v>NA</v>
          </cell>
          <cell r="H8193" t="str">
            <v>Regulated</v>
          </cell>
        </row>
        <row r="8194">
          <cell r="D8194" t="str">
            <v>Brownsville Public Utilities Board</v>
          </cell>
          <cell r="E8194" t="str">
            <v>Oil</v>
          </cell>
          <cell r="G8194" t="str">
            <v>NA</v>
          </cell>
          <cell r="H8194" t="str">
            <v>Regulated</v>
          </cell>
        </row>
        <row r="8195">
          <cell r="D8195" t="str">
            <v>Cliffs Natural Resources, Inc.</v>
          </cell>
          <cell r="E8195" t="str">
            <v>Coal</v>
          </cell>
          <cell r="G8195" t="str">
            <v>NA</v>
          </cell>
          <cell r="H8195" t="str">
            <v>Merchant Unregulated</v>
          </cell>
        </row>
        <row r="8196">
          <cell r="D8196" t="str">
            <v>Affordable Solar</v>
          </cell>
          <cell r="E8196" t="str">
            <v>Solar</v>
          </cell>
          <cell r="G8196" t="str">
            <v>NA</v>
          </cell>
          <cell r="H8196" t="str">
            <v>Merchant Unregulated</v>
          </cell>
        </row>
        <row r="8197">
          <cell r="D8197" t="str">
            <v>South Mississippi Electric Power Association</v>
          </cell>
          <cell r="E8197" t="str">
            <v>Gas</v>
          </cell>
          <cell r="G8197">
            <v>29585</v>
          </cell>
          <cell r="H8197" t="str">
            <v>Merchant Unregulated</v>
          </cell>
        </row>
        <row r="8198">
          <cell r="D8198" t="str">
            <v>Morganton City of</v>
          </cell>
          <cell r="E8198" t="str">
            <v>Oil</v>
          </cell>
          <cell r="G8198" t="str">
            <v>NA</v>
          </cell>
          <cell r="H8198" t="str">
            <v>Regulated</v>
          </cell>
        </row>
        <row r="8199">
          <cell r="D8199" t="str">
            <v>Rochester Public Utilities</v>
          </cell>
          <cell r="E8199" t="str">
            <v>Coal</v>
          </cell>
          <cell r="G8199" t="str">
            <v>NA</v>
          </cell>
          <cell r="H8199" t="str">
            <v>Regulated</v>
          </cell>
        </row>
        <row r="8200">
          <cell r="D8200" t="str">
            <v>Gaz Métro Limited Partnership</v>
          </cell>
          <cell r="E8200" t="str">
            <v>Water</v>
          </cell>
          <cell r="G8200" t="str">
            <v>NA</v>
          </cell>
          <cell r="H8200" t="str">
            <v>Regulated</v>
          </cell>
        </row>
        <row r="8201">
          <cell r="D8201" t="str">
            <v>Public Service Enterprise Group Incorporated</v>
          </cell>
          <cell r="E8201" t="str">
            <v>Solar</v>
          </cell>
          <cell r="G8201" t="str">
            <v>NA</v>
          </cell>
          <cell r="H8201" t="str">
            <v>Regulated</v>
          </cell>
        </row>
        <row r="8202">
          <cell r="D8202" t="str">
            <v>Northeast Utilities</v>
          </cell>
          <cell r="E8202" t="str">
            <v>Solar</v>
          </cell>
          <cell r="G8202">
            <v>2215</v>
          </cell>
          <cell r="H8202" t="str">
            <v>Regulated</v>
          </cell>
        </row>
        <row r="8203">
          <cell r="D8203" t="str">
            <v>Duke Energy Corporation</v>
          </cell>
          <cell r="E8203" t="str">
            <v>Wind</v>
          </cell>
          <cell r="G8203">
            <v>130709</v>
          </cell>
          <cell r="H8203" t="str">
            <v>Merchant Unregulated</v>
          </cell>
        </row>
        <row r="8204">
          <cell r="D8204" t="str">
            <v>BP plc</v>
          </cell>
          <cell r="E8204" t="str">
            <v>Wind</v>
          </cell>
          <cell r="G8204">
            <v>186150</v>
          </cell>
          <cell r="H8204" t="str">
            <v>Merchant Unregulated</v>
          </cell>
        </row>
        <row r="8205">
          <cell r="D8205" t="str">
            <v>Enbridge Inc.</v>
          </cell>
          <cell r="E8205" t="str">
            <v>Solar</v>
          </cell>
          <cell r="G8205" t="str">
            <v>NA</v>
          </cell>
          <cell r="H8205" t="str">
            <v>Merchant Unregulated</v>
          </cell>
        </row>
        <row r="8206">
          <cell r="D8206" t="str">
            <v>NV Energy, Inc.</v>
          </cell>
          <cell r="E8206" t="str">
            <v>Gas</v>
          </cell>
          <cell r="G8206">
            <v>1339648</v>
          </cell>
          <cell r="H8206" t="str">
            <v>Regulated</v>
          </cell>
        </row>
        <row r="8207">
          <cell r="D8207" t="str">
            <v>Southern Nevada Water Authority</v>
          </cell>
          <cell r="E8207" t="str">
            <v>Gas</v>
          </cell>
          <cell r="G8207">
            <v>446550</v>
          </cell>
          <cell r="H8207" t="str">
            <v>Regulated</v>
          </cell>
        </row>
        <row r="8208">
          <cell r="D8208" t="str">
            <v>Ketchikan Public Utilities</v>
          </cell>
          <cell r="E8208" t="str">
            <v>Water</v>
          </cell>
          <cell r="G8208" t="str">
            <v>NA</v>
          </cell>
          <cell r="H8208" t="str">
            <v>Regulated</v>
          </cell>
        </row>
        <row r="8209">
          <cell r="D8209" t="str">
            <v>Lower Colorado River Authority</v>
          </cell>
          <cell r="E8209" t="str">
            <v>Gas</v>
          </cell>
          <cell r="G8209">
            <v>306069</v>
          </cell>
          <cell r="H8209" t="str">
            <v>Merchant Unregulated</v>
          </cell>
        </row>
        <row r="8210">
          <cell r="D8210" t="str">
            <v>Waste Management, Inc.</v>
          </cell>
          <cell r="E8210" t="str">
            <v>Biomass</v>
          </cell>
          <cell r="G8210" t="str">
            <v>NA</v>
          </cell>
          <cell r="H8210" t="str">
            <v>Merchant Unregulated</v>
          </cell>
        </row>
        <row r="8211">
          <cell r="D8211" t="str">
            <v>Simplot Leasing Corp</v>
          </cell>
          <cell r="E8211" t="str">
            <v>Other Nonrenewable</v>
          </cell>
          <cell r="G8211" t="str">
            <v>NA</v>
          </cell>
          <cell r="H8211" t="str">
            <v>Merchant Unregulated</v>
          </cell>
        </row>
        <row r="8212">
          <cell r="D8212" t="str">
            <v>Simpson Investment Company</v>
          </cell>
          <cell r="E8212" t="str">
            <v>Biomass</v>
          </cell>
          <cell r="G8212">
            <v>265151</v>
          </cell>
          <cell r="H8212" t="str">
            <v>Merchant Unregulated</v>
          </cell>
        </row>
        <row r="8213">
          <cell r="D8213" t="str">
            <v>Southern Company</v>
          </cell>
          <cell r="E8213" t="str">
            <v>Water</v>
          </cell>
          <cell r="G8213">
            <v>27429</v>
          </cell>
          <cell r="H8213" t="str">
            <v>Regulated</v>
          </cell>
        </row>
        <row r="8214">
          <cell r="D8214" t="str">
            <v>Sinclair Oil Corp.</v>
          </cell>
          <cell r="E8214" t="str">
            <v>Gas</v>
          </cell>
          <cell r="G8214" t="str">
            <v>NA</v>
          </cell>
          <cell r="H8214" t="str">
            <v>Merchant Unregulated</v>
          </cell>
        </row>
        <row r="8215">
          <cell r="D8215" t="str">
            <v>Sinclair Oil Corp.</v>
          </cell>
          <cell r="E8215" t="str">
            <v>Oil</v>
          </cell>
          <cell r="G8215" t="str">
            <v>NA</v>
          </cell>
          <cell r="H8215" t="str">
            <v>Merchant Unregulated</v>
          </cell>
        </row>
        <row r="8216">
          <cell r="D8216" t="str">
            <v>Ameren Corporation</v>
          </cell>
          <cell r="E8216" t="str">
            <v>Coal</v>
          </cell>
          <cell r="G8216">
            <v>4905611</v>
          </cell>
          <cell r="H8216" t="str">
            <v>Regulated</v>
          </cell>
        </row>
        <row r="8217">
          <cell r="D8217" t="str">
            <v>Yuma County Water Users Association</v>
          </cell>
          <cell r="E8217" t="str">
            <v>Water</v>
          </cell>
          <cell r="G8217" t="str">
            <v>NA</v>
          </cell>
          <cell r="H8217" t="str">
            <v>Merchant Unregulated</v>
          </cell>
        </row>
        <row r="8218">
          <cell r="D8218" t="str">
            <v>Central Oregon Irrigation Dist</v>
          </cell>
          <cell r="E8218" t="str">
            <v>Water</v>
          </cell>
          <cell r="G8218" t="str">
            <v>NA</v>
          </cell>
          <cell r="H8218" t="str">
            <v>Merchant Unregulated</v>
          </cell>
        </row>
        <row r="8219">
          <cell r="D8219" t="str">
            <v>Boralex Inc.</v>
          </cell>
          <cell r="E8219" t="str">
            <v>Water</v>
          </cell>
          <cell r="G8219" t="str">
            <v>NA</v>
          </cell>
          <cell r="H8219" t="str">
            <v>Merchant Unregulated</v>
          </cell>
        </row>
        <row r="8220">
          <cell r="D8220" t="str">
            <v>Sisters of St. Joseph</v>
          </cell>
          <cell r="E8220" t="str">
            <v>Gas</v>
          </cell>
          <cell r="G8220" t="str">
            <v>NA</v>
          </cell>
          <cell r="H8220" t="str">
            <v>Merchant Unregulated</v>
          </cell>
        </row>
        <row r="8221">
          <cell r="D8221" t="str">
            <v>Madera-Chowchilla Power Authority</v>
          </cell>
          <cell r="E8221" t="str">
            <v>Water</v>
          </cell>
          <cell r="G8221" t="str">
            <v>NA</v>
          </cell>
          <cell r="H8221" t="str">
            <v>Merchant Unregulated</v>
          </cell>
        </row>
        <row r="8222">
          <cell r="D8222" t="str">
            <v>Southern Illinois University</v>
          </cell>
          <cell r="E8222" t="str">
            <v>Coal</v>
          </cell>
          <cell r="G8222" t="str">
            <v>NA</v>
          </cell>
          <cell r="H8222" t="str">
            <v>Merchant Unregulated</v>
          </cell>
        </row>
        <row r="8223">
          <cell r="D8223" t="str">
            <v>Southern Illinois University</v>
          </cell>
          <cell r="E8223" t="str">
            <v>Oil</v>
          </cell>
          <cell r="G8223" t="str">
            <v>NA</v>
          </cell>
          <cell r="H8223" t="str">
            <v>Merchant Unregulated</v>
          </cell>
        </row>
        <row r="8224">
          <cell r="D8224" t="str">
            <v>Alaska Power &amp; Telephone Co.</v>
          </cell>
          <cell r="E8224" t="str">
            <v>Water</v>
          </cell>
          <cell r="G8224" t="str">
            <v>NA</v>
          </cell>
          <cell r="H8224" t="str">
            <v>Merchant Unregulated</v>
          </cell>
        </row>
        <row r="8225">
          <cell r="D8225" t="str">
            <v>Alaska Energy &amp; Resources Company</v>
          </cell>
          <cell r="E8225" t="str">
            <v>Water</v>
          </cell>
          <cell r="G8225" t="str">
            <v>NA</v>
          </cell>
          <cell r="H8225" t="str">
            <v>Merchant Unregulated</v>
          </cell>
        </row>
        <row r="8226">
          <cell r="D8226" t="str">
            <v>Alaska Power &amp; Telephone Co.</v>
          </cell>
          <cell r="E8226" t="str">
            <v>Oil</v>
          </cell>
          <cell r="G8226" t="str">
            <v>NA</v>
          </cell>
          <cell r="H8226" t="str">
            <v>Merchant Unregulated</v>
          </cell>
        </row>
        <row r="8227">
          <cell r="D8227" t="str">
            <v>Alaska Energy &amp; Resources Company</v>
          </cell>
          <cell r="E8227" t="str">
            <v>Oil</v>
          </cell>
          <cell r="G8227" t="str">
            <v>NA</v>
          </cell>
          <cell r="H8227" t="str">
            <v>Merchant Unregulated</v>
          </cell>
        </row>
        <row r="8228">
          <cell r="D8228" t="str">
            <v>Brookfield Renewable Energy Partners L.P.</v>
          </cell>
          <cell r="E8228" t="str">
            <v>Water</v>
          </cell>
          <cell r="G8228" t="str">
            <v>NA</v>
          </cell>
          <cell r="H8228" t="str">
            <v>Merchant Unregulated</v>
          </cell>
        </row>
        <row r="8229">
          <cell r="D8229" t="str">
            <v>Brookfield Asset Management Inc.</v>
          </cell>
          <cell r="E8229" t="str">
            <v>Water</v>
          </cell>
          <cell r="G8229" t="str">
            <v>NA</v>
          </cell>
          <cell r="H8229" t="str">
            <v>Merchant Unregulated</v>
          </cell>
        </row>
        <row r="8230">
          <cell r="D8230" t="str">
            <v>Holyoke City of MA</v>
          </cell>
          <cell r="E8230" t="str">
            <v>Water</v>
          </cell>
          <cell r="G8230" t="str">
            <v>NA</v>
          </cell>
          <cell r="H8230" t="str">
            <v>Regulated</v>
          </cell>
        </row>
        <row r="8231">
          <cell r="D8231" t="str">
            <v>TransAlta Corporation</v>
          </cell>
          <cell r="E8231" t="str">
            <v>Water</v>
          </cell>
          <cell r="G8231" t="str">
            <v>NA</v>
          </cell>
          <cell r="H8231" t="str">
            <v>Merchant Unregulated</v>
          </cell>
        </row>
        <row r="8232">
          <cell r="D8232" t="str">
            <v>NextEra Energy, Inc.</v>
          </cell>
          <cell r="E8232" t="str">
            <v>Wind</v>
          </cell>
          <cell r="G8232">
            <v>110279</v>
          </cell>
          <cell r="H8232" t="str">
            <v>Merchant Unregulated</v>
          </cell>
        </row>
        <row r="8233">
          <cell r="D8233" t="str">
            <v>Portland General Electric Company</v>
          </cell>
          <cell r="E8233" t="str">
            <v>Oil</v>
          </cell>
          <cell r="G8233">
            <v>22</v>
          </cell>
          <cell r="H8233" t="str">
            <v>Regulated</v>
          </cell>
        </row>
        <row r="8234">
          <cell r="D8234" t="str">
            <v>Waste Management, Inc.</v>
          </cell>
          <cell r="E8234" t="str">
            <v>Biomass</v>
          </cell>
          <cell r="G8234" t="str">
            <v>NA</v>
          </cell>
          <cell r="H8234" t="str">
            <v>Merchant Unregulated</v>
          </cell>
        </row>
        <row r="8235">
          <cell r="D8235" t="str">
            <v>Enel S.p.A.</v>
          </cell>
          <cell r="E8235" t="str">
            <v>Water</v>
          </cell>
          <cell r="G8235" t="str">
            <v>NA</v>
          </cell>
          <cell r="H8235" t="str">
            <v>Merchant Unregulated</v>
          </cell>
        </row>
        <row r="8236">
          <cell r="D8236" t="str">
            <v>Manitoba Hydro</v>
          </cell>
          <cell r="E8236" t="str">
            <v>Water</v>
          </cell>
          <cell r="G8236" t="str">
            <v>NA</v>
          </cell>
          <cell r="H8236" t="str">
            <v>Foreign</v>
          </cell>
        </row>
        <row r="8237">
          <cell r="D8237" t="str">
            <v>Ecos Energy LLC</v>
          </cell>
          <cell r="E8237" t="str">
            <v>Solar</v>
          </cell>
          <cell r="G8237" t="str">
            <v>NA</v>
          </cell>
          <cell r="H8237" t="str">
            <v>Merchant Unregulated</v>
          </cell>
        </row>
        <row r="8238">
          <cell r="D8238" t="str">
            <v>Allco Renewable Energy Group Limited</v>
          </cell>
          <cell r="E8238" t="str">
            <v>Solar</v>
          </cell>
          <cell r="G8238" t="str">
            <v>NA</v>
          </cell>
          <cell r="H8238" t="str">
            <v>Merchant Unregulated</v>
          </cell>
        </row>
        <row r="8239">
          <cell r="D8239" t="str">
            <v>Edison International</v>
          </cell>
          <cell r="E8239" t="str">
            <v>Wind</v>
          </cell>
          <cell r="G8239">
            <v>306298</v>
          </cell>
          <cell r="H8239" t="str">
            <v>Merchant Unregulated</v>
          </cell>
        </row>
        <row r="8240">
          <cell r="D8240" t="str">
            <v>Sleepy Eye Public Utility Comm</v>
          </cell>
          <cell r="E8240" t="str">
            <v>Oil</v>
          </cell>
          <cell r="G8240" t="str">
            <v>NA</v>
          </cell>
          <cell r="H8240" t="str">
            <v>Regulated</v>
          </cell>
        </row>
        <row r="8241">
          <cell r="D8241" t="str">
            <v>Berkshire Hathaway Inc.</v>
          </cell>
          <cell r="E8241" t="str">
            <v>Water</v>
          </cell>
          <cell r="G8241">
            <v>86771</v>
          </cell>
          <cell r="H8241" t="str">
            <v>Regulated</v>
          </cell>
        </row>
        <row r="8242">
          <cell r="D8242" t="str">
            <v>MidAmerican Energy Holdings Company</v>
          </cell>
          <cell r="E8242" t="str">
            <v>Water</v>
          </cell>
          <cell r="G8242">
            <v>9856</v>
          </cell>
          <cell r="H8242" t="str">
            <v>Regulated</v>
          </cell>
        </row>
        <row r="8243">
          <cell r="D8243" t="str">
            <v>DTE Energy Company</v>
          </cell>
          <cell r="E8243" t="str">
            <v>Oil</v>
          </cell>
          <cell r="G8243">
            <v>-5</v>
          </cell>
          <cell r="H8243" t="str">
            <v>Regulated</v>
          </cell>
        </row>
        <row r="8244">
          <cell r="D8244" t="str">
            <v>Walter Coke, Inc.</v>
          </cell>
          <cell r="E8244" t="str">
            <v>Other Nonrenewable</v>
          </cell>
          <cell r="G8244" t="str">
            <v>NA</v>
          </cell>
          <cell r="H8244" t="str">
            <v>Merchant Unregulated</v>
          </cell>
        </row>
        <row r="8245">
          <cell r="D8245" t="str">
            <v>South Feather Water &amp; Power Agency</v>
          </cell>
          <cell r="E8245" t="str">
            <v>Water</v>
          </cell>
          <cell r="G8245" t="str">
            <v>NA</v>
          </cell>
          <cell r="H8245" t="str">
            <v>Merchant Unregulated</v>
          </cell>
        </row>
        <row r="8246">
          <cell r="D8246" t="str">
            <v>Boyce Hydro Power LLC</v>
          </cell>
          <cell r="E8246" t="str">
            <v>Water</v>
          </cell>
          <cell r="G8246" t="str">
            <v>NA</v>
          </cell>
          <cell r="H8246" t="str">
            <v>Merchant Unregulated</v>
          </cell>
        </row>
        <row r="8247">
          <cell r="D8247" t="str">
            <v>Smarr EMC</v>
          </cell>
          <cell r="E8247" t="str">
            <v>Gas</v>
          </cell>
          <cell r="G8247">
            <v>129830</v>
          </cell>
          <cell r="H8247" t="str">
            <v>Merchant Unregulated</v>
          </cell>
        </row>
        <row r="8248">
          <cell r="D8248" t="str">
            <v>Smart Papers, LLC</v>
          </cell>
          <cell r="E8248" t="str">
            <v>Coal</v>
          </cell>
          <cell r="G8248" t="str">
            <v>NA</v>
          </cell>
          <cell r="H8248" t="str">
            <v>Merchant Unregulated</v>
          </cell>
        </row>
        <row r="8249">
          <cell r="D8249" t="str">
            <v>Northeast Utilities</v>
          </cell>
          <cell r="E8249" t="str">
            <v>Water</v>
          </cell>
          <cell r="G8249">
            <v>100511</v>
          </cell>
          <cell r="H8249" t="str">
            <v>Regulated</v>
          </cell>
        </row>
        <row r="8250">
          <cell r="D8250" t="str">
            <v>Eugene City of</v>
          </cell>
          <cell r="E8250" t="str">
            <v>Water</v>
          </cell>
          <cell r="G8250" t="str">
            <v>NA</v>
          </cell>
          <cell r="H8250" t="str">
            <v>Regulated</v>
          </cell>
        </row>
        <row r="8251">
          <cell r="D8251" t="str">
            <v>A &amp; N Electric Cooperative</v>
          </cell>
          <cell r="E8251" t="str">
            <v>Oil</v>
          </cell>
          <cell r="G8251" t="str">
            <v>NA</v>
          </cell>
          <cell r="H8251" t="str">
            <v>Merchant Unregulated</v>
          </cell>
        </row>
        <row r="8252">
          <cell r="D8252" t="str">
            <v>American Electric Power Company, Inc.</v>
          </cell>
          <cell r="E8252" t="str">
            <v>Water</v>
          </cell>
          <cell r="G8252">
            <v>-62050</v>
          </cell>
          <cell r="H8252" t="str">
            <v>Regulated</v>
          </cell>
        </row>
        <row r="8253">
          <cell r="D8253" t="str">
            <v>American Electric Power Company, Inc.</v>
          </cell>
          <cell r="E8253" t="str">
            <v>Water</v>
          </cell>
          <cell r="G8253">
            <v>320601</v>
          </cell>
          <cell r="H8253" t="str">
            <v>Regulated</v>
          </cell>
        </row>
        <row r="8254">
          <cell r="D8254" t="str">
            <v>New Smyrna Beach Utilities Commission</v>
          </cell>
          <cell r="E8254" t="str">
            <v>Oil</v>
          </cell>
          <cell r="G8254" t="str">
            <v>NA</v>
          </cell>
          <cell r="H8254" t="str">
            <v>Regulated</v>
          </cell>
        </row>
        <row r="8255">
          <cell r="D8255" t="str">
            <v>Smithfield Foods, Inc.</v>
          </cell>
          <cell r="E8255" t="str">
            <v>Oil</v>
          </cell>
          <cell r="G8255" t="str">
            <v>NA</v>
          </cell>
          <cell r="H8255" t="str">
            <v>Merchant Unregulated</v>
          </cell>
        </row>
        <row r="8256">
          <cell r="D8256" t="str">
            <v>DTE Energy Company</v>
          </cell>
          <cell r="E8256" t="str">
            <v>Biomass</v>
          </cell>
          <cell r="G8256" t="str">
            <v>NA</v>
          </cell>
          <cell r="H8256" t="str">
            <v>Merchant Unregulated</v>
          </cell>
        </row>
        <row r="8257">
          <cell r="D8257" t="str">
            <v>Southern Minnesota Municipal Power Agency</v>
          </cell>
          <cell r="E8257" t="str">
            <v>Biomass</v>
          </cell>
          <cell r="G8257" t="str">
            <v>NA</v>
          </cell>
          <cell r="H8257" t="str">
            <v>Regulated</v>
          </cell>
        </row>
        <row r="8258">
          <cell r="D8258" t="str">
            <v>Enel S.p.A.</v>
          </cell>
          <cell r="E8258" t="str">
            <v>Wind</v>
          </cell>
          <cell r="G8258">
            <v>487664</v>
          </cell>
          <cell r="H8258" t="str">
            <v>Merchant Unregulated</v>
          </cell>
        </row>
        <row r="8259">
          <cell r="D8259" t="str">
            <v>Enel S.p.A.</v>
          </cell>
          <cell r="E8259" t="str">
            <v>Wind</v>
          </cell>
          <cell r="G8259">
            <v>352083</v>
          </cell>
          <cell r="H8259" t="str">
            <v>Merchant Unregulated</v>
          </cell>
        </row>
        <row r="8260">
          <cell r="D8260" t="str">
            <v>Clean Energy Collective, LLC</v>
          </cell>
          <cell r="E8260" t="str">
            <v>Solar</v>
          </cell>
          <cell r="G8260" t="str">
            <v>NA</v>
          </cell>
          <cell r="H8260" t="str">
            <v>Merchant Unregulated</v>
          </cell>
        </row>
        <row r="8261">
          <cell r="D8261" t="str">
            <v>Sacramento Municipal Utility District</v>
          </cell>
          <cell r="E8261" t="str">
            <v>Solar</v>
          </cell>
          <cell r="G8261">
            <v>151</v>
          </cell>
          <cell r="H8261" t="str">
            <v>Regulated</v>
          </cell>
        </row>
        <row r="8262">
          <cell r="D8262" t="str">
            <v>Schneider Electric SA</v>
          </cell>
          <cell r="E8262" t="str">
            <v>Solar</v>
          </cell>
          <cell r="G8262" t="str">
            <v>NA</v>
          </cell>
          <cell r="H8262" t="str">
            <v>Merchant Unregulated</v>
          </cell>
        </row>
        <row r="8263">
          <cell r="D8263" t="str">
            <v>Heber Light &amp; Power Company</v>
          </cell>
          <cell r="E8263" t="str">
            <v>Water</v>
          </cell>
          <cell r="G8263" t="str">
            <v>NA</v>
          </cell>
          <cell r="H8263" t="str">
            <v>Regulated</v>
          </cell>
        </row>
        <row r="8264">
          <cell r="D8264" t="str">
            <v>Heber Light &amp; Power Company</v>
          </cell>
          <cell r="E8264" t="str">
            <v>Water</v>
          </cell>
          <cell r="G8264" t="str">
            <v>NA</v>
          </cell>
          <cell r="H8264" t="str">
            <v>Regulated</v>
          </cell>
        </row>
        <row r="8265">
          <cell r="D8265" t="str">
            <v>Nome Joint Utility Systems</v>
          </cell>
          <cell r="E8265" t="str">
            <v>Oil</v>
          </cell>
          <cell r="G8265" t="str">
            <v>NA</v>
          </cell>
          <cell r="H8265" t="str">
            <v>Regulated</v>
          </cell>
        </row>
        <row r="8266">
          <cell r="D8266" t="str">
            <v>Alaska Industrial Development and Export Authority</v>
          </cell>
          <cell r="E8266" t="str">
            <v>Water</v>
          </cell>
          <cell r="G8266">
            <v>290422</v>
          </cell>
          <cell r="H8266" t="str">
            <v>Merchant Unregulated</v>
          </cell>
        </row>
        <row r="8267">
          <cell r="D8267" t="str">
            <v>Snider Industries Inc</v>
          </cell>
          <cell r="E8267" t="str">
            <v>Biomass</v>
          </cell>
          <cell r="G8267" t="str">
            <v>NA</v>
          </cell>
          <cell r="H8267" t="str">
            <v>Merchant Unregulated</v>
          </cell>
        </row>
        <row r="8268">
          <cell r="D8268" t="str">
            <v>Tulalip Tribes of Washington</v>
          </cell>
          <cell r="E8268" t="str">
            <v>Biomass</v>
          </cell>
          <cell r="G8268" t="str">
            <v>NA</v>
          </cell>
          <cell r="H8268" t="str">
            <v>Merchant Unregulated</v>
          </cell>
        </row>
        <row r="8269">
          <cell r="D8269" t="str">
            <v>Puget Holdings LLC</v>
          </cell>
          <cell r="E8269" t="str">
            <v>Water</v>
          </cell>
          <cell r="G8269">
            <v>-1203</v>
          </cell>
          <cell r="H8269" t="str">
            <v>Regulated</v>
          </cell>
        </row>
        <row r="8270">
          <cell r="D8270" t="str">
            <v>Puget Holdings LLC</v>
          </cell>
          <cell r="E8270" t="str">
            <v>Water</v>
          </cell>
          <cell r="G8270">
            <v>-636</v>
          </cell>
          <cell r="H8270" t="str">
            <v>Regulated</v>
          </cell>
        </row>
        <row r="8271">
          <cell r="D8271" t="str">
            <v>Snow Hill Solar, LLC</v>
          </cell>
          <cell r="E8271" t="str">
            <v>Solar</v>
          </cell>
          <cell r="G8271" t="str">
            <v>NA</v>
          </cell>
          <cell r="H8271" t="str">
            <v>Merchant Unregulated</v>
          </cell>
        </row>
        <row r="8272">
          <cell r="D8272" t="str">
            <v>Snow Hill Solar 2 LLC</v>
          </cell>
          <cell r="E8272" t="str">
            <v>Solar</v>
          </cell>
          <cell r="G8272" t="str">
            <v>NA</v>
          </cell>
          <cell r="H8272" t="str">
            <v>Merchant Unregulated</v>
          </cell>
        </row>
        <row r="8273">
          <cell r="D8273" t="str">
            <v>Long Peak Partners Power Co</v>
          </cell>
          <cell r="E8273" t="str">
            <v>Gas</v>
          </cell>
          <cell r="G8273" t="str">
            <v>NA</v>
          </cell>
          <cell r="H8273" t="str">
            <v>Merchant Unregulated</v>
          </cell>
        </row>
        <row r="8274">
          <cell r="D8274" t="str">
            <v>Bedford City of</v>
          </cell>
          <cell r="E8274" t="str">
            <v>Water</v>
          </cell>
          <cell r="G8274" t="str">
            <v>NA</v>
          </cell>
          <cell r="H8274" t="str">
            <v>Regulated</v>
          </cell>
        </row>
        <row r="8275">
          <cell r="D8275" t="str">
            <v>Catalyst Paper Corporation</v>
          </cell>
          <cell r="E8275" t="str">
            <v>Coal</v>
          </cell>
          <cell r="G8275" t="str">
            <v>NA</v>
          </cell>
          <cell r="H8275" t="str">
            <v>Merchant Unregulated</v>
          </cell>
        </row>
        <row r="8276">
          <cell r="D8276" t="str">
            <v>Novo Power, LLC</v>
          </cell>
          <cell r="E8276" t="str">
            <v>Biomass</v>
          </cell>
          <cell r="G8276" t="str">
            <v>NA</v>
          </cell>
          <cell r="H8276" t="str">
            <v>Merchant Unregulated</v>
          </cell>
        </row>
        <row r="8277">
          <cell r="D8277" t="str">
            <v>KDL Investments LLC</v>
          </cell>
          <cell r="E8277" t="str">
            <v>Biomass</v>
          </cell>
          <cell r="G8277" t="str">
            <v>NA</v>
          </cell>
          <cell r="H8277" t="str">
            <v>Merchant Unregulated</v>
          </cell>
        </row>
        <row r="8278">
          <cell r="D8278" t="str">
            <v>Enel S.p.A.</v>
          </cell>
          <cell r="E8278" t="str">
            <v>Wind</v>
          </cell>
          <cell r="G8278" t="str">
            <v>NA</v>
          </cell>
          <cell r="H8278" t="str">
            <v>Merchant Unregulated</v>
          </cell>
        </row>
        <row r="8279">
          <cell r="D8279" t="str">
            <v>Berkshire Hathaway Inc.</v>
          </cell>
          <cell r="E8279" t="str">
            <v>Water</v>
          </cell>
          <cell r="G8279">
            <v>17981</v>
          </cell>
          <cell r="H8279" t="str">
            <v>Regulated</v>
          </cell>
        </row>
        <row r="8280">
          <cell r="D8280" t="str">
            <v>MidAmerican Energy Holdings Company</v>
          </cell>
          <cell r="E8280" t="str">
            <v>Water</v>
          </cell>
          <cell r="G8280">
            <v>2042</v>
          </cell>
          <cell r="H8280" t="str">
            <v>Regulated</v>
          </cell>
        </row>
        <row r="8281">
          <cell r="D8281" t="str">
            <v>Alterra Power Corp.</v>
          </cell>
          <cell r="E8281" t="str">
            <v>Geothermal</v>
          </cell>
          <cell r="G8281">
            <v>64421</v>
          </cell>
          <cell r="H8281" t="str">
            <v>Merchant Unregulated</v>
          </cell>
        </row>
        <row r="8282">
          <cell r="D8282" t="str">
            <v>Berkshire Hathaway Inc.</v>
          </cell>
          <cell r="E8282" t="str">
            <v>Water</v>
          </cell>
          <cell r="G8282">
            <v>45386</v>
          </cell>
          <cell r="H8282" t="str">
            <v>Regulated</v>
          </cell>
        </row>
        <row r="8283">
          <cell r="D8283" t="str">
            <v>MidAmerican Energy Holdings Company</v>
          </cell>
          <cell r="E8283" t="str">
            <v>Water</v>
          </cell>
          <cell r="G8283">
            <v>5155</v>
          </cell>
          <cell r="H8283" t="str">
            <v>Regulated</v>
          </cell>
        </row>
        <row r="8284">
          <cell r="D8284" t="str">
            <v>Soda Springs City of</v>
          </cell>
          <cell r="E8284" t="str">
            <v>Water</v>
          </cell>
          <cell r="G8284" t="str">
            <v>NA</v>
          </cell>
          <cell r="H8284" t="str">
            <v>Regulated</v>
          </cell>
        </row>
        <row r="8285">
          <cell r="D8285" t="str">
            <v>Soda Springs City of</v>
          </cell>
          <cell r="E8285" t="str">
            <v>Water</v>
          </cell>
          <cell r="G8285" t="str">
            <v>NA</v>
          </cell>
          <cell r="H8285" t="str">
            <v>Regulated</v>
          </cell>
        </row>
        <row r="8286">
          <cell r="D8286" t="str">
            <v>Brookfield Renewable Energy Partners L.P.</v>
          </cell>
          <cell r="E8286" t="str">
            <v>Water</v>
          </cell>
          <cell r="G8286" t="str">
            <v>NA</v>
          </cell>
          <cell r="H8286" t="str">
            <v>Merchant Unregulated</v>
          </cell>
        </row>
        <row r="8287">
          <cell r="D8287" t="str">
            <v>Brookfield Asset Management Inc.</v>
          </cell>
          <cell r="E8287" t="str">
            <v>Water</v>
          </cell>
          <cell r="G8287" t="str">
            <v>NA</v>
          </cell>
          <cell r="H8287" t="str">
            <v>Merchant Unregulated</v>
          </cell>
        </row>
        <row r="8288">
          <cell r="D8288" t="str">
            <v>Portland General Electric Company</v>
          </cell>
          <cell r="E8288" t="str">
            <v>Oil</v>
          </cell>
          <cell r="G8288">
            <v>15</v>
          </cell>
          <cell r="H8288" t="str">
            <v>Regulated</v>
          </cell>
        </row>
        <row r="8289">
          <cell r="D8289" t="str">
            <v>Meyer Corporation</v>
          </cell>
          <cell r="E8289" t="str">
            <v>Solar</v>
          </cell>
          <cell r="G8289" t="str">
            <v>NA</v>
          </cell>
          <cell r="H8289" t="str">
            <v>Merchant Unregulated</v>
          </cell>
        </row>
        <row r="8290">
          <cell r="D8290" t="str">
            <v>Solano County</v>
          </cell>
          <cell r="E8290" t="str">
            <v>Gas</v>
          </cell>
          <cell r="G8290" t="str">
            <v>NA</v>
          </cell>
          <cell r="H8290" t="str">
            <v>Merchant Unregulated</v>
          </cell>
        </row>
        <row r="8291">
          <cell r="D8291" t="str">
            <v>Sacramento Municipal Utility District</v>
          </cell>
          <cell r="E8291" t="str">
            <v>Wind</v>
          </cell>
          <cell r="G8291" t="str">
            <v>NA</v>
          </cell>
          <cell r="H8291" t="str">
            <v>Regulated</v>
          </cell>
        </row>
        <row r="8292">
          <cell r="D8292" t="str">
            <v>Citigroup Inc.</v>
          </cell>
          <cell r="E8292" t="str">
            <v>Wind</v>
          </cell>
          <cell r="G8292">
            <v>42906</v>
          </cell>
          <cell r="H8292" t="str">
            <v>Merchant Unregulated</v>
          </cell>
        </row>
        <row r="8293">
          <cell r="D8293" t="str">
            <v>Edison International</v>
          </cell>
          <cell r="E8293" t="str">
            <v>Solar</v>
          </cell>
          <cell r="G8293">
            <v>4719</v>
          </cell>
          <cell r="H8293" t="str">
            <v>Regulated</v>
          </cell>
        </row>
        <row r="8294">
          <cell r="D8294" t="str">
            <v>Edison International</v>
          </cell>
          <cell r="E8294" t="str">
            <v>Solar</v>
          </cell>
          <cell r="G8294" t="str">
            <v>NA</v>
          </cell>
          <cell r="H8294" t="str">
            <v>Regulated</v>
          </cell>
        </row>
        <row r="8295">
          <cell r="D8295" t="str">
            <v>ClearEdge Power</v>
          </cell>
          <cell r="E8295" t="str">
            <v>Solar</v>
          </cell>
          <cell r="G8295" t="str">
            <v>NA</v>
          </cell>
          <cell r="H8295" t="str">
            <v>Merchant Unregulated</v>
          </cell>
        </row>
        <row r="8296">
          <cell r="D8296" t="str">
            <v>Morgan Stanley</v>
          </cell>
          <cell r="E8296" t="str">
            <v>Solar</v>
          </cell>
          <cell r="G8296" t="str">
            <v>NA</v>
          </cell>
          <cell r="H8296" t="str">
            <v>Merchant Unregulated</v>
          </cell>
        </row>
        <row r="8297">
          <cell r="D8297" t="str">
            <v>Morgan Stanley</v>
          </cell>
          <cell r="E8297" t="str">
            <v>Solar</v>
          </cell>
          <cell r="G8297" t="str">
            <v>NA</v>
          </cell>
          <cell r="H8297" t="str">
            <v>Merchant Unregulated</v>
          </cell>
        </row>
        <row r="8298">
          <cell r="D8298" t="str">
            <v>Morgan Stanley</v>
          </cell>
          <cell r="E8298" t="str">
            <v>Solar</v>
          </cell>
          <cell r="G8298" t="str">
            <v>NA</v>
          </cell>
          <cell r="H8298" t="str">
            <v>Merchant Unregulated</v>
          </cell>
        </row>
        <row r="8299">
          <cell r="D8299" t="str">
            <v>Morgan Stanley</v>
          </cell>
          <cell r="E8299" t="str">
            <v>Solar</v>
          </cell>
          <cell r="G8299" t="str">
            <v>NA</v>
          </cell>
          <cell r="H8299" t="str">
            <v>Merchant Unregulated</v>
          </cell>
        </row>
        <row r="8300">
          <cell r="D8300" t="str">
            <v>General Electric Company</v>
          </cell>
          <cell r="E8300" t="str">
            <v>Solar</v>
          </cell>
          <cell r="G8300" t="str">
            <v>NA</v>
          </cell>
          <cell r="H8300" t="str">
            <v>Merchant Unregulated</v>
          </cell>
        </row>
        <row r="8301">
          <cell r="D8301" t="str">
            <v>General Electric Company</v>
          </cell>
          <cell r="E8301" t="str">
            <v>Solar</v>
          </cell>
          <cell r="G8301" t="str">
            <v>NA</v>
          </cell>
          <cell r="H8301" t="str">
            <v>Merchant Unregulated</v>
          </cell>
        </row>
        <row r="8302">
          <cell r="D8302" t="str">
            <v>General Electric Company</v>
          </cell>
          <cell r="E8302" t="str">
            <v>Solar</v>
          </cell>
          <cell r="G8302" t="str">
            <v>NA</v>
          </cell>
          <cell r="H8302" t="str">
            <v>Merchant Unregulated</v>
          </cell>
        </row>
        <row r="8303">
          <cell r="D8303" t="str">
            <v>General Electric Company</v>
          </cell>
          <cell r="E8303" t="str">
            <v>Solar</v>
          </cell>
          <cell r="G8303" t="str">
            <v>NA</v>
          </cell>
          <cell r="H8303" t="str">
            <v>Merchant Unregulated</v>
          </cell>
        </row>
        <row r="8304">
          <cell r="D8304" t="str">
            <v>Solar Star TM Innovation</v>
          </cell>
          <cell r="E8304" t="str">
            <v>Solar</v>
          </cell>
          <cell r="G8304" t="str">
            <v>NA</v>
          </cell>
          <cell r="H8304" t="str">
            <v>Merchant Unregulated</v>
          </cell>
        </row>
        <row r="8305">
          <cell r="D8305" t="str">
            <v>General Electric Company</v>
          </cell>
          <cell r="E8305" t="str">
            <v>Solar</v>
          </cell>
          <cell r="G8305" t="str">
            <v>NA</v>
          </cell>
          <cell r="H8305" t="str">
            <v>Merchant Unregulated</v>
          </cell>
        </row>
        <row r="8306">
          <cell r="D8306" t="str">
            <v>Morgan Stanley</v>
          </cell>
          <cell r="E8306" t="str">
            <v>Solar</v>
          </cell>
          <cell r="G8306" t="str">
            <v>NA</v>
          </cell>
          <cell r="H8306" t="str">
            <v>Merchant Unregulated</v>
          </cell>
        </row>
        <row r="8307">
          <cell r="D8307" t="str">
            <v>Morgan Stanley</v>
          </cell>
          <cell r="E8307" t="str">
            <v>Solar</v>
          </cell>
          <cell r="G8307" t="str">
            <v>NA</v>
          </cell>
          <cell r="H8307" t="str">
            <v>Merchant Unregulated</v>
          </cell>
        </row>
        <row r="8308">
          <cell r="D8308" t="str">
            <v>Portland General Electric Company</v>
          </cell>
          <cell r="E8308" t="str">
            <v>Oil</v>
          </cell>
          <cell r="G8308">
            <v>39</v>
          </cell>
          <cell r="H8308" t="str">
            <v>Regulated</v>
          </cell>
        </row>
        <row r="8309">
          <cell r="D8309" t="str">
            <v>Navitas Energy, Inc.</v>
          </cell>
          <cell r="E8309" t="str">
            <v>Wind</v>
          </cell>
          <cell r="G8309" t="str">
            <v>NA</v>
          </cell>
          <cell r="H8309" t="str">
            <v>Merchant Unregulated</v>
          </cell>
        </row>
        <row r="8310">
          <cell r="D8310" t="str">
            <v>Gamesa Corporacion Tecnologica S.A.</v>
          </cell>
          <cell r="E8310" t="str">
            <v>Wind</v>
          </cell>
          <cell r="G8310" t="str">
            <v>NA</v>
          </cell>
          <cell r="H8310" t="str">
            <v>Merchant Unregulated</v>
          </cell>
        </row>
        <row r="8311">
          <cell r="D8311" t="str">
            <v>Enel S.p.A.</v>
          </cell>
          <cell r="E8311" t="str">
            <v>Wind</v>
          </cell>
          <cell r="G8311" t="str">
            <v>NA</v>
          </cell>
          <cell r="H8311" t="str">
            <v>Merchant Unregulated</v>
          </cell>
        </row>
        <row r="8312">
          <cell r="D8312" t="str">
            <v>Copper Valley Elec Assn Inc</v>
          </cell>
          <cell r="E8312" t="str">
            <v>Water</v>
          </cell>
          <cell r="G8312" t="str">
            <v>NA</v>
          </cell>
          <cell r="H8312" t="str">
            <v>Merchant Unregulated</v>
          </cell>
        </row>
        <row r="8313">
          <cell r="D8313" t="str">
            <v>Dahlberg Light &amp; Power Co</v>
          </cell>
          <cell r="E8313" t="str">
            <v>Oil</v>
          </cell>
          <cell r="G8313" t="str">
            <v>NA</v>
          </cell>
          <cell r="H8313" t="str">
            <v>Merchant Unregulated</v>
          </cell>
        </row>
        <row r="8314">
          <cell r="D8314" t="str">
            <v>Ascend Performance Materials LLC</v>
          </cell>
          <cell r="E8314" t="str">
            <v>Gas</v>
          </cell>
          <cell r="G8314">
            <v>42982</v>
          </cell>
          <cell r="H8314" t="str">
            <v>Merchant Unregulated</v>
          </cell>
        </row>
        <row r="8315">
          <cell r="D8315" t="str">
            <v>Ascend Performance Materials LLC</v>
          </cell>
          <cell r="E8315" t="str">
            <v>Gas</v>
          </cell>
          <cell r="G8315">
            <v>645759</v>
          </cell>
          <cell r="H8315" t="str">
            <v>Merchant Unregulated</v>
          </cell>
        </row>
        <row r="8316">
          <cell r="D8316" t="str">
            <v>Otter Tail Corporation</v>
          </cell>
          <cell r="E8316" t="str">
            <v>Gas</v>
          </cell>
          <cell r="G8316">
            <v>53965</v>
          </cell>
          <cell r="H8316" t="str">
            <v>Regulated</v>
          </cell>
        </row>
        <row r="8317">
          <cell r="D8317" t="str">
            <v>Otter Tail Corporation</v>
          </cell>
          <cell r="E8317" t="str">
            <v>Oil</v>
          </cell>
          <cell r="G8317" t="str">
            <v>NA</v>
          </cell>
          <cell r="H8317" t="str">
            <v>Regulated</v>
          </cell>
        </row>
        <row r="8318">
          <cell r="D8318" t="str">
            <v>Chesapeake Renewable Energy LLC</v>
          </cell>
          <cell r="E8318" t="str">
            <v>Solar</v>
          </cell>
          <cell r="G8318" t="str">
            <v>NA</v>
          </cell>
          <cell r="H8318" t="str">
            <v>Merchant Unregulated</v>
          </cell>
        </row>
        <row r="8319">
          <cell r="D8319" t="str">
            <v>SunEdison, Inc.</v>
          </cell>
          <cell r="E8319" t="str">
            <v>Solar</v>
          </cell>
          <cell r="G8319" t="str">
            <v>NA</v>
          </cell>
          <cell r="H8319" t="str">
            <v>Merchant Unregulated</v>
          </cell>
        </row>
        <row r="8320">
          <cell r="D8320" t="str">
            <v>Goldman Sachs Group, Inc.</v>
          </cell>
          <cell r="E8320" t="str">
            <v>Solar</v>
          </cell>
          <cell r="G8320" t="str">
            <v>NA</v>
          </cell>
          <cell r="H8320" t="str">
            <v>Merchant Unregulated</v>
          </cell>
        </row>
        <row r="8321">
          <cell r="D8321" t="str">
            <v>Upstate New York Power Producers Inc.</v>
          </cell>
          <cell r="E8321" t="str">
            <v>Coal</v>
          </cell>
          <cell r="G8321">
            <v>1656911</v>
          </cell>
          <cell r="H8321" t="str">
            <v>Merchant Unregulated</v>
          </cell>
        </row>
        <row r="8322">
          <cell r="D8322" t="str">
            <v>NextEra Energy, Inc.</v>
          </cell>
          <cell r="E8322" t="str">
            <v>Wind</v>
          </cell>
          <cell r="G8322" t="str">
            <v>NA</v>
          </cell>
          <cell r="H8322" t="str">
            <v>Merchant Unregulated</v>
          </cell>
        </row>
        <row r="8323">
          <cell r="D8323" t="str">
            <v>Sappi Fine Paper PLC</v>
          </cell>
          <cell r="E8323" t="str">
            <v>Biomass</v>
          </cell>
          <cell r="G8323">
            <v>619700</v>
          </cell>
          <cell r="H8323" t="str">
            <v>Merchant Unregulated</v>
          </cell>
        </row>
        <row r="8324">
          <cell r="D8324" t="str">
            <v>General Electric Company</v>
          </cell>
          <cell r="E8324" t="str">
            <v>Water</v>
          </cell>
          <cell r="G8324" t="str">
            <v>NA</v>
          </cell>
          <cell r="H8324" t="str">
            <v>Merchant Unregulated</v>
          </cell>
        </row>
        <row r="8325">
          <cell r="D8325" t="str">
            <v>Enel S.p.A.</v>
          </cell>
          <cell r="E8325" t="str">
            <v>Water</v>
          </cell>
          <cell r="G8325" t="str">
            <v>NA</v>
          </cell>
          <cell r="H8325" t="str">
            <v>Merchant Unregulated</v>
          </cell>
        </row>
        <row r="8326">
          <cell r="D8326" t="str">
            <v>Sonoco Products Company</v>
          </cell>
          <cell r="E8326" t="str">
            <v>Coal</v>
          </cell>
          <cell r="G8326">
            <v>79998</v>
          </cell>
          <cell r="H8326" t="str">
            <v>Merchant Unregulated</v>
          </cell>
        </row>
        <row r="8327">
          <cell r="D8327" t="str">
            <v>Calpine Corporation</v>
          </cell>
          <cell r="E8327" t="str">
            <v>Geothermal</v>
          </cell>
          <cell r="G8327">
            <v>324758</v>
          </cell>
          <cell r="H8327" t="str">
            <v>Merchant Unregulated</v>
          </cell>
        </row>
        <row r="8328">
          <cell r="D8328" t="str">
            <v>Sonoma County Dept of Transportation</v>
          </cell>
          <cell r="E8328" t="str">
            <v>Biomass</v>
          </cell>
          <cell r="G8328" t="str">
            <v>NA</v>
          </cell>
          <cell r="H8328" t="str">
            <v>Merchant Unregulated</v>
          </cell>
        </row>
        <row r="8329">
          <cell r="D8329" t="str">
            <v>Sonoma County of</v>
          </cell>
          <cell r="E8329" t="str">
            <v>Gas</v>
          </cell>
          <cell r="G8329" t="str">
            <v>NA</v>
          </cell>
          <cell r="H8329" t="str">
            <v>Merchant Unregulated</v>
          </cell>
        </row>
        <row r="8330">
          <cell r="D8330" t="str">
            <v>Stellar Energy GP, Inc</v>
          </cell>
          <cell r="E8330" t="str">
            <v>Solar</v>
          </cell>
          <cell r="G8330" t="str">
            <v>NA</v>
          </cell>
          <cell r="H8330" t="str">
            <v>Merchant Unregulated</v>
          </cell>
        </row>
        <row r="8331">
          <cell r="D8331" t="str">
            <v>General Electric Company</v>
          </cell>
          <cell r="E8331" t="str">
            <v>Solar</v>
          </cell>
          <cell r="G8331" t="str">
            <v>NA</v>
          </cell>
          <cell r="H8331" t="str">
            <v>Merchant Unregulated</v>
          </cell>
        </row>
        <row r="8332">
          <cell r="D8332" t="str">
            <v>Sierra Pacific Industries, Inc.</v>
          </cell>
          <cell r="E8332" t="str">
            <v>Biomass</v>
          </cell>
          <cell r="G8332" t="str">
            <v>NA</v>
          </cell>
          <cell r="H8332" t="str">
            <v>Merchant Unregulated</v>
          </cell>
        </row>
        <row r="8333">
          <cell r="D8333" t="str">
            <v>OGE Energy Corp.</v>
          </cell>
          <cell r="E8333" t="str">
            <v>Coal</v>
          </cell>
          <cell r="G8333">
            <v>5766753</v>
          </cell>
          <cell r="H8333" t="str">
            <v>Regulated</v>
          </cell>
        </row>
        <row r="8334">
          <cell r="D8334" t="str">
            <v>BLU Leaf Energy, Inc.</v>
          </cell>
          <cell r="E8334" t="str">
            <v>Solar</v>
          </cell>
          <cell r="G8334" t="str">
            <v>NA</v>
          </cell>
          <cell r="H8334" t="str">
            <v>Merchant Unregulated</v>
          </cell>
        </row>
        <row r="8335">
          <cell r="D8335" t="str">
            <v>PG&amp;E Corporation</v>
          </cell>
          <cell r="E8335" t="str">
            <v>Water</v>
          </cell>
          <cell r="G8335">
            <v>40198</v>
          </cell>
          <cell r="H8335" t="str">
            <v>Regulated</v>
          </cell>
        </row>
        <row r="8336">
          <cell r="D8336" t="str">
            <v>TCW GRS Holdings Company</v>
          </cell>
          <cell r="E8336" t="str">
            <v>Biomass</v>
          </cell>
          <cell r="G8336" t="str">
            <v>NA</v>
          </cell>
          <cell r="H8336" t="str">
            <v>Merchant Unregulated</v>
          </cell>
        </row>
        <row r="8337">
          <cell r="D8337" t="str">
            <v>DCT Holdings LLC</v>
          </cell>
          <cell r="E8337" t="str">
            <v>Biomass</v>
          </cell>
          <cell r="G8337" t="str">
            <v>NA</v>
          </cell>
          <cell r="H8337" t="str">
            <v>Merchant Unregulated</v>
          </cell>
        </row>
        <row r="8338">
          <cell r="D8338" t="str">
            <v>Fortistar LLC</v>
          </cell>
          <cell r="E8338" t="str">
            <v>Biomass</v>
          </cell>
          <cell r="G8338" t="str">
            <v>NA</v>
          </cell>
          <cell r="H8338" t="str">
            <v>Merchant Unregulated</v>
          </cell>
        </row>
        <row r="8339">
          <cell r="D8339" t="str">
            <v>BioFuels Energy, LLC</v>
          </cell>
          <cell r="E8339" t="str">
            <v>Biomass</v>
          </cell>
          <cell r="G8339" t="str">
            <v>NA</v>
          </cell>
          <cell r="H8339" t="str">
            <v>Merchant Unregulated</v>
          </cell>
        </row>
        <row r="8340">
          <cell r="D8340" t="str">
            <v>New Energy Capital LLC</v>
          </cell>
          <cell r="E8340" t="str">
            <v>Biomass</v>
          </cell>
          <cell r="G8340" t="str">
            <v>NA</v>
          </cell>
          <cell r="H8340" t="str">
            <v>Merchant Unregulated</v>
          </cell>
        </row>
        <row r="8341">
          <cell r="D8341" t="str">
            <v>Exxon Mobil Corporation</v>
          </cell>
          <cell r="E8341" t="str">
            <v>Gas</v>
          </cell>
          <cell r="G8341" t="str">
            <v>NA</v>
          </cell>
          <cell r="H8341" t="str">
            <v>Merchant Unregulated</v>
          </cell>
        </row>
        <row r="8342">
          <cell r="D8342" t="str">
            <v>Royal Dutch Shell plc</v>
          </cell>
          <cell r="E8342" t="str">
            <v>Gas</v>
          </cell>
          <cell r="G8342" t="str">
            <v>NA</v>
          </cell>
          <cell r="H8342" t="str">
            <v>Merchant Unregulated</v>
          </cell>
        </row>
        <row r="8343">
          <cell r="D8343" t="str">
            <v>Public Service Enterprise Group Incorporated</v>
          </cell>
          <cell r="E8343" t="str">
            <v>Solar</v>
          </cell>
          <cell r="G8343" t="str">
            <v>NA</v>
          </cell>
          <cell r="H8343" t="str">
            <v>Regulated</v>
          </cell>
        </row>
        <row r="8344">
          <cell r="D8344" t="str">
            <v>Heller Industrial Parks Inc.</v>
          </cell>
          <cell r="E8344" t="str">
            <v>Solar</v>
          </cell>
          <cell r="G8344" t="str">
            <v>NA</v>
          </cell>
          <cell r="H8344" t="str">
            <v>Merchant Unregulated</v>
          </cell>
        </row>
        <row r="8345">
          <cell r="D8345" t="str">
            <v>Solaire Generation</v>
          </cell>
          <cell r="E8345" t="str">
            <v>Solar</v>
          </cell>
          <cell r="G8345" t="str">
            <v>NA</v>
          </cell>
          <cell r="H8345" t="str">
            <v>Merchant Unregulated</v>
          </cell>
        </row>
        <row r="8346">
          <cell r="D8346" t="str">
            <v>Chittenden County Solar Partners, LLC</v>
          </cell>
          <cell r="E8346" t="str">
            <v>Solar</v>
          </cell>
          <cell r="G8346" t="str">
            <v>NA</v>
          </cell>
          <cell r="H8346" t="str">
            <v>Merchant Unregulated</v>
          </cell>
        </row>
        <row r="8347">
          <cell r="D8347" t="str">
            <v>Fortis Inc.</v>
          </cell>
          <cell r="E8347" t="str">
            <v>Oil</v>
          </cell>
          <cell r="G8347" t="str">
            <v>NA</v>
          </cell>
          <cell r="H8347" t="str">
            <v>Regulated</v>
          </cell>
        </row>
        <row r="8348">
          <cell r="D8348" t="str">
            <v>FLS Energy Inc.</v>
          </cell>
          <cell r="E8348" t="str">
            <v>Solar</v>
          </cell>
          <cell r="G8348" t="str">
            <v>NA</v>
          </cell>
          <cell r="H8348" t="str">
            <v>Merchant Unregulated</v>
          </cell>
        </row>
        <row r="8349">
          <cell r="D8349" t="str">
            <v>Dow Chemical Company</v>
          </cell>
          <cell r="E8349" t="str">
            <v>Coal</v>
          </cell>
          <cell r="G8349" t="str">
            <v>NA</v>
          </cell>
          <cell r="H8349" t="str">
            <v>Merchant Unregulated</v>
          </cell>
        </row>
        <row r="8350">
          <cell r="D8350" t="str">
            <v>Iberdrola, S.A.</v>
          </cell>
          <cell r="E8350" t="str">
            <v>Wind</v>
          </cell>
          <cell r="G8350">
            <v>84095</v>
          </cell>
          <cell r="H8350" t="str">
            <v>Merchant Unregulated</v>
          </cell>
        </row>
        <row r="8351">
          <cell r="D8351" t="str">
            <v>Brookfield Renewable Energy Partners L.P.</v>
          </cell>
          <cell r="E8351" t="str">
            <v>Water</v>
          </cell>
          <cell r="G8351" t="str">
            <v>NA</v>
          </cell>
          <cell r="H8351" t="str">
            <v>Merchant Unregulated</v>
          </cell>
        </row>
        <row r="8352">
          <cell r="D8352" t="str">
            <v>Brookfield Asset Management Inc.</v>
          </cell>
          <cell r="E8352" t="str">
            <v>Water</v>
          </cell>
          <cell r="G8352" t="str">
            <v>NA</v>
          </cell>
          <cell r="H8352" t="str">
            <v>Merchant Unregulated</v>
          </cell>
        </row>
        <row r="8353">
          <cell r="D8353" t="str">
            <v>Columbus Water Works</v>
          </cell>
          <cell r="E8353" t="str">
            <v>Biomass</v>
          </cell>
          <cell r="G8353" t="str">
            <v>NA</v>
          </cell>
          <cell r="H8353" t="str">
            <v>Merchant Unregulated</v>
          </cell>
        </row>
        <row r="8354">
          <cell r="D8354" t="str">
            <v>Salt River Project</v>
          </cell>
          <cell r="E8354" t="str">
            <v>Water</v>
          </cell>
          <cell r="G8354" t="str">
            <v>NA</v>
          </cell>
          <cell r="H8354" t="str">
            <v>Merchant Unregulated</v>
          </cell>
        </row>
        <row r="8355">
          <cell r="D8355" t="str">
            <v>NextEra Energy, Inc.</v>
          </cell>
          <cell r="E8355" t="str">
            <v>Wind</v>
          </cell>
          <cell r="G8355" t="str">
            <v>NA</v>
          </cell>
          <cell r="H8355" t="str">
            <v>Merchant Unregulated</v>
          </cell>
        </row>
        <row r="8356">
          <cell r="D8356" t="str">
            <v>Miami Dade Water &amp; Sewer Authority</v>
          </cell>
          <cell r="E8356" t="str">
            <v>Biomass</v>
          </cell>
          <cell r="G8356" t="str">
            <v>NA</v>
          </cell>
          <cell r="H8356" t="str">
            <v>Merchant Unregulated</v>
          </cell>
        </row>
        <row r="8357">
          <cell r="D8357" t="str">
            <v>Hydrodynamics Inc</v>
          </cell>
          <cell r="E8357" t="str">
            <v>Water</v>
          </cell>
          <cell r="G8357" t="str">
            <v>NA</v>
          </cell>
          <cell r="H8357" t="str">
            <v>Merchant Unregulated</v>
          </cell>
        </row>
        <row r="8358">
          <cell r="D8358" t="str">
            <v>Morgan Stanley</v>
          </cell>
          <cell r="E8358" t="str">
            <v>Gas</v>
          </cell>
          <cell r="G8358" t="str">
            <v>NA</v>
          </cell>
          <cell r="H8358" t="str">
            <v>Merchant Unregulated</v>
          </cell>
        </row>
        <row r="8359">
          <cell r="D8359" t="str">
            <v>Brookfield Renewable Energy Partners L.P.</v>
          </cell>
          <cell r="E8359" t="str">
            <v>Water</v>
          </cell>
          <cell r="G8359" t="str">
            <v>NA</v>
          </cell>
          <cell r="H8359" t="str">
            <v>Merchant Unregulated</v>
          </cell>
        </row>
        <row r="8360">
          <cell r="D8360" t="str">
            <v>Brookfield Asset Management Inc.</v>
          </cell>
          <cell r="E8360" t="str">
            <v>Water</v>
          </cell>
          <cell r="G8360" t="str">
            <v>NA</v>
          </cell>
          <cell r="H8360" t="str">
            <v>Merchant Unregulated</v>
          </cell>
        </row>
        <row r="8361">
          <cell r="D8361" t="str">
            <v>Gainesville Regional Utilities</v>
          </cell>
          <cell r="E8361" t="str">
            <v>Gas</v>
          </cell>
          <cell r="G8361" t="str">
            <v>NA</v>
          </cell>
          <cell r="H8361" t="str">
            <v>Regulated</v>
          </cell>
        </row>
        <row r="8362">
          <cell r="D8362" t="str">
            <v>WPPI Energy</v>
          </cell>
          <cell r="E8362" t="str">
            <v>Gas</v>
          </cell>
          <cell r="G8362">
            <v>9268</v>
          </cell>
          <cell r="H8362" t="str">
            <v>Regulated</v>
          </cell>
        </row>
        <row r="8363">
          <cell r="D8363" t="str">
            <v>Alliant Energy Corporation</v>
          </cell>
          <cell r="E8363" t="str">
            <v>Gas</v>
          </cell>
          <cell r="G8363">
            <v>9673</v>
          </cell>
          <cell r="H8363" t="str">
            <v>Regulated</v>
          </cell>
        </row>
        <row r="8364">
          <cell r="D8364" t="str">
            <v>Alaska Power &amp; Telephone Co.</v>
          </cell>
          <cell r="E8364" t="str">
            <v>Water</v>
          </cell>
          <cell r="G8364" t="str">
            <v>NA</v>
          </cell>
          <cell r="H8364" t="str">
            <v>Merchant Unregulated</v>
          </cell>
        </row>
        <row r="8365">
          <cell r="D8365" t="str">
            <v>Alaska Energy &amp; Resources Company</v>
          </cell>
          <cell r="E8365" t="str">
            <v>Water</v>
          </cell>
          <cell r="G8365" t="str">
            <v>NA</v>
          </cell>
          <cell r="H8365" t="str">
            <v>Merchant Unregulated</v>
          </cell>
        </row>
        <row r="8366">
          <cell r="D8366" t="str">
            <v>Seattle City Light</v>
          </cell>
          <cell r="E8366" t="str">
            <v>Water</v>
          </cell>
          <cell r="G8366" t="str">
            <v>NA</v>
          </cell>
          <cell r="H8366" t="str">
            <v>Regulated</v>
          </cell>
        </row>
        <row r="8367">
          <cell r="D8367" t="str">
            <v>IDACORP, Inc.</v>
          </cell>
          <cell r="E8367" t="str">
            <v>Water</v>
          </cell>
          <cell r="G8367" t="str">
            <v>NA</v>
          </cell>
          <cell r="H8367" t="str">
            <v>Merchant Unregulated</v>
          </cell>
        </row>
        <row r="8368">
          <cell r="D8368" t="str">
            <v>Twin Falls Canal Company</v>
          </cell>
          <cell r="E8368" t="str">
            <v>Water</v>
          </cell>
          <cell r="G8368" t="str">
            <v>NA</v>
          </cell>
          <cell r="H8368" t="str">
            <v>Merchant Unregulated</v>
          </cell>
        </row>
        <row r="8369">
          <cell r="D8369" t="str">
            <v>Redwood Falls Public Utility Commission</v>
          </cell>
          <cell r="E8369" t="str">
            <v>Oil</v>
          </cell>
          <cell r="G8369" t="str">
            <v>NA</v>
          </cell>
          <cell r="H8369" t="str">
            <v>Regulated</v>
          </cell>
        </row>
        <row r="8370">
          <cell r="D8370" t="str">
            <v>Lowndes County Hospital Authority</v>
          </cell>
          <cell r="E8370" t="str">
            <v>Oil</v>
          </cell>
          <cell r="G8370" t="str">
            <v>NA</v>
          </cell>
          <cell r="H8370" t="str">
            <v>Merchant Unregulated</v>
          </cell>
        </row>
        <row r="8371">
          <cell r="D8371" t="str">
            <v>Boralex Inc.</v>
          </cell>
          <cell r="E8371" t="str">
            <v>Water</v>
          </cell>
          <cell r="G8371" t="str">
            <v>NA</v>
          </cell>
          <cell r="H8371" t="str">
            <v>Merchant Unregulated</v>
          </cell>
        </row>
        <row r="8372">
          <cell r="D8372" t="str">
            <v>Great Plains Energy Inc.</v>
          </cell>
          <cell r="E8372" t="str">
            <v>Gas</v>
          </cell>
          <cell r="G8372">
            <v>141590</v>
          </cell>
          <cell r="H8372" t="str">
            <v>Regulated</v>
          </cell>
        </row>
        <row r="8373">
          <cell r="D8373" t="str">
            <v>Tennessee Valley Authority</v>
          </cell>
          <cell r="E8373" t="str">
            <v>Water</v>
          </cell>
          <cell r="G8373" t="str">
            <v>NA</v>
          </cell>
          <cell r="H8373" t="str">
            <v>Merchant Unregulated</v>
          </cell>
        </row>
        <row r="8374">
          <cell r="D8374" t="str">
            <v>Marathon Petroleum Corporation</v>
          </cell>
          <cell r="E8374" t="str">
            <v>Gas</v>
          </cell>
          <cell r="G8374" t="str">
            <v>NA</v>
          </cell>
          <cell r="H8374" t="str">
            <v>Merchant Unregulated</v>
          </cell>
        </row>
        <row r="8375">
          <cell r="D8375" t="str">
            <v>Marathon Petroleum Corporation</v>
          </cell>
          <cell r="E8375" t="str">
            <v>Gas</v>
          </cell>
          <cell r="G8375" t="str">
            <v>NA</v>
          </cell>
          <cell r="H8375" t="str">
            <v>Merchant Unregulated</v>
          </cell>
        </row>
        <row r="8376">
          <cell r="D8376" t="str">
            <v>Kent County of Michigan</v>
          </cell>
          <cell r="E8376" t="str">
            <v>Biomass</v>
          </cell>
          <cell r="G8376" t="str">
            <v>NA</v>
          </cell>
          <cell r="H8376" t="str">
            <v>Merchant Unregulated</v>
          </cell>
        </row>
        <row r="8377">
          <cell r="D8377" t="str">
            <v>Granger Electric of Byron Center, LLC</v>
          </cell>
          <cell r="E8377" t="str">
            <v>Biomass</v>
          </cell>
          <cell r="G8377" t="str">
            <v>NA</v>
          </cell>
          <cell r="H8377" t="str">
            <v>Merchant Unregulated</v>
          </cell>
        </row>
        <row r="8378">
          <cell r="D8378" t="str">
            <v>Rochelle Municipal Utilities</v>
          </cell>
          <cell r="E8378" t="str">
            <v>Gas</v>
          </cell>
          <cell r="G8378" t="str">
            <v>NA</v>
          </cell>
          <cell r="H8378" t="str">
            <v>Regulated</v>
          </cell>
        </row>
        <row r="8379">
          <cell r="D8379" t="str">
            <v>Connecticut Resources Recovery Authority</v>
          </cell>
          <cell r="E8379" t="str">
            <v>Oil</v>
          </cell>
          <cell r="G8379" t="str">
            <v>NA</v>
          </cell>
          <cell r="H8379" t="str">
            <v>Merchant Unregulated</v>
          </cell>
        </row>
        <row r="8380">
          <cell r="D8380" t="str">
            <v>South Norwalk City of</v>
          </cell>
          <cell r="E8380" t="str">
            <v>Oil</v>
          </cell>
          <cell r="G8380" t="str">
            <v>NA</v>
          </cell>
          <cell r="H8380" t="str">
            <v>Regulated</v>
          </cell>
        </row>
        <row r="8381">
          <cell r="D8381" t="str">
            <v>Wisconsin Energy Corporation</v>
          </cell>
          <cell r="E8381" t="str">
            <v>Coal</v>
          </cell>
          <cell r="G8381">
            <v>4003764</v>
          </cell>
          <cell r="H8381" t="str">
            <v>Regulated</v>
          </cell>
        </row>
        <row r="8382">
          <cell r="D8382" t="str">
            <v>South Oak Hospital</v>
          </cell>
          <cell r="E8382" t="str">
            <v>Gas</v>
          </cell>
          <cell r="G8382" t="str">
            <v>NA</v>
          </cell>
          <cell r="H8382" t="str">
            <v>Merchant Unregulated</v>
          </cell>
        </row>
        <row r="8383">
          <cell r="D8383" t="str">
            <v>Waverly Municipal Elec Utility</v>
          </cell>
          <cell r="E8383" t="str">
            <v>Oil</v>
          </cell>
          <cell r="G8383" t="str">
            <v>NA</v>
          </cell>
          <cell r="H8383" t="str">
            <v>Regulated</v>
          </cell>
        </row>
        <row r="8384">
          <cell r="D8384" t="str">
            <v>Calpine Corporation</v>
          </cell>
          <cell r="E8384" t="str">
            <v>Gas</v>
          </cell>
          <cell r="G8384">
            <v>1360093</v>
          </cell>
          <cell r="H8384" t="str">
            <v>Merchant Unregulated</v>
          </cell>
        </row>
        <row r="8385">
          <cell r="D8385" t="str">
            <v>Northwest Wind, LLC</v>
          </cell>
          <cell r="E8385" t="str">
            <v>Wind</v>
          </cell>
          <cell r="G8385" t="str">
            <v>NA</v>
          </cell>
          <cell r="H8385" t="str">
            <v>Merchant Unregulated</v>
          </cell>
        </row>
        <row r="8386">
          <cell r="D8386" t="str">
            <v>JJS Windpower, LLC</v>
          </cell>
          <cell r="E8386" t="str">
            <v>Wind</v>
          </cell>
          <cell r="G8386" t="str">
            <v>NA</v>
          </cell>
          <cell r="H8386" t="str">
            <v>Merchant Unregulated</v>
          </cell>
        </row>
        <row r="8387">
          <cell r="D8387" t="str">
            <v>Strata Solar LLC</v>
          </cell>
          <cell r="E8387" t="str">
            <v>Solar</v>
          </cell>
          <cell r="G8387" t="str">
            <v>NA</v>
          </cell>
          <cell r="H8387" t="str">
            <v>Merchant Unregulated</v>
          </cell>
        </row>
        <row r="8388">
          <cell r="D8388" t="str">
            <v>Strawberry Point City of</v>
          </cell>
          <cell r="E8388" t="str">
            <v>Oil</v>
          </cell>
          <cell r="G8388" t="str">
            <v>NA</v>
          </cell>
          <cell r="H8388" t="str">
            <v>Regulated</v>
          </cell>
        </row>
        <row r="8389">
          <cell r="D8389" t="str">
            <v>South Texas Electric Cooperative, Inc</v>
          </cell>
          <cell r="E8389" t="str">
            <v>Oil</v>
          </cell>
          <cell r="G8389" t="str">
            <v>NA</v>
          </cell>
          <cell r="H8389" t="str">
            <v>Merchant Unregulated</v>
          </cell>
        </row>
        <row r="8390">
          <cell r="D8390" t="str">
            <v>Toshiba Corporation</v>
          </cell>
          <cell r="E8390" t="str">
            <v>Nuclear</v>
          </cell>
          <cell r="G8390" t="str">
            <v>NA</v>
          </cell>
          <cell r="H8390" t="str">
            <v>Regulated</v>
          </cell>
        </row>
        <row r="8391">
          <cell r="D8391" t="str">
            <v>NRG Energy, Inc.</v>
          </cell>
          <cell r="E8391" t="str">
            <v>Nuclear</v>
          </cell>
          <cell r="G8391" t="str">
            <v>NA</v>
          </cell>
          <cell r="H8391" t="str">
            <v>Regulated</v>
          </cell>
        </row>
        <row r="8392">
          <cell r="D8392" t="str">
            <v>CPS Energy</v>
          </cell>
          <cell r="E8392" t="str">
            <v>Nuclear</v>
          </cell>
          <cell r="G8392">
            <v>7417638</v>
          </cell>
          <cell r="H8392" t="str">
            <v>Regulated</v>
          </cell>
        </row>
        <row r="8393">
          <cell r="D8393" t="str">
            <v>NRG Energy, Inc.</v>
          </cell>
          <cell r="E8393" t="str">
            <v>Nuclear</v>
          </cell>
          <cell r="G8393">
            <v>8159401</v>
          </cell>
          <cell r="H8393" t="str">
            <v>Regulated</v>
          </cell>
        </row>
        <row r="8394">
          <cell r="D8394" t="str">
            <v>Austin Energy</v>
          </cell>
          <cell r="E8394" t="str">
            <v>Nuclear</v>
          </cell>
          <cell r="G8394">
            <v>2967055</v>
          </cell>
          <cell r="H8394" t="str">
            <v>Regulated</v>
          </cell>
        </row>
        <row r="8395">
          <cell r="D8395" t="str">
            <v>NRG Energy, Inc.</v>
          </cell>
          <cell r="E8395" t="str">
            <v>Wind</v>
          </cell>
          <cell r="G8395">
            <v>229684</v>
          </cell>
          <cell r="H8395" t="str">
            <v>Merchant Unregulated</v>
          </cell>
        </row>
        <row r="8396">
          <cell r="D8396" t="str">
            <v>NRG Yield, Inc.</v>
          </cell>
          <cell r="E8396" t="str">
            <v>Wind</v>
          </cell>
          <cell r="G8396">
            <v>120982</v>
          </cell>
          <cell r="H8396" t="str">
            <v>Merchant Unregulated</v>
          </cell>
        </row>
        <row r="8397">
          <cell r="D8397" t="str">
            <v>Alcoa, Inc.</v>
          </cell>
          <cell r="E8397" t="str">
            <v>Water</v>
          </cell>
          <cell r="G8397" t="str">
            <v>NA</v>
          </cell>
          <cell r="H8397" t="str">
            <v>Merchant Unregulated</v>
          </cell>
        </row>
        <row r="8398">
          <cell r="D8398" t="str">
            <v>National Grid plc</v>
          </cell>
          <cell r="E8398" t="str">
            <v>Oil</v>
          </cell>
          <cell r="G8398" t="str">
            <v>NA</v>
          </cell>
          <cell r="H8398" t="str">
            <v>Merchant Unregulated</v>
          </cell>
        </row>
        <row r="8399">
          <cell r="D8399" t="str">
            <v>Long Island Power Authority</v>
          </cell>
          <cell r="E8399" t="str">
            <v>Wind</v>
          </cell>
          <cell r="G8399" t="str">
            <v>NA</v>
          </cell>
          <cell r="H8399" t="str">
            <v>Merchant Unregulated</v>
          </cell>
        </row>
        <row r="8400">
          <cell r="D8400" t="str">
            <v>Tennessee Valley Authority</v>
          </cell>
          <cell r="E8400" t="str">
            <v>Gas</v>
          </cell>
          <cell r="G8400">
            <v>4334898</v>
          </cell>
          <cell r="H8400" t="str">
            <v>Merchant Unregulated</v>
          </cell>
        </row>
        <row r="8401">
          <cell r="D8401" t="str">
            <v>AE Operations LLC</v>
          </cell>
          <cell r="E8401" t="str">
            <v>Gas</v>
          </cell>
          <cell r="G8401" t="str">
            <v>NA</v>
          </cell>
          <cell r="H8401" t="str">
            <v>Merchant Unregulated</v>
          </cell>
        </row>
        <row r="8402">
          <cell r="D8402" t="str">
            <v>National Grid plc</v>
          </cell>
          <cell r="E8402" t="str">
            <v>Oil</v>
          </cell>
          <cell r="G8402" t="str">
            <v>NA</v>
          </cell>
          <cell r="H8402" t="str">
            <v>Merchant Unregulated</v>
          </cell>
        </row>
        <row r="8403">
          <cell r="D8403" t="str">
            <v>New England Power Company</v>
          </cell>
          <cell r="E8403" t="str">
            <v>Oil</v>
          </cell>
          <cell r="G8403" t="str">
            <v>NA</v>
          </cell>
          <cell r="H8403" t="str">
            <v>Merchant Unregulated</v>
          </cell>
        </row>
        <row r="8404">
          <cell r="D8404" t="str">
            <v>Anchorage Municipal Light &amp; Power</v>
          </cell>
          <cell r="E8404" t="str">
            <v>Gas</v>
          </cell>
          <cell r="G8404" t="str">
            <v>NA</v>
          </cell>
          <cell r="H8404" t="str">
            <v>Regulated</v>
          </cell>
        </row>
        <row r="8405">
          <cell r="D8405" t="str">
            <v>Chugach Electric Association, Inc.</v>
          </cell>
          <cell r="E8405" t="str">
            <v>Gas</v>
          </cell>
          <cell r="G8405" t="str">
            <v>NA</v>
          </cell>
          <cell r="H8405" t="str">
            <v>Regulated</v>
          </cell>
        </row>
        <row r="8406">
          <cell r="D8406" t="str">
            <v>North American Natural Resources</v>
          </cell>
          <cell r="E8406" t="str">
            <v>Biomass</v>
          </cell>
          <cell r="G8406" t="str">
            <v>NA</v>
          </cell>
          <cell r="H8406" t="str">
            <v>Merchant Unregulated</v>
          </cell>
        </row>
        <row r="8407">
          <cell r="D8407" t="str">
            <v>Exelon Corporation</v>
          </cell>
          <cell r="E8407" t="str">
            <v>Gas</v>
          </cell>
          <cell r="G8407">
            <v>27543</v>
          </cell>
          <cell r="H8407" t="str">
            <v>Merchant Unregulated</v>
          </cell>
        </row>
        <row r="8408">
          <cell r="D8408" t="str">
            <v>Chevron Corporation</v>
          </cell>
          <cell r="E8408" t="str">
            <v>Gas</v>
          </cell>
          <cell r="G8408" t="str">
            <v>NA</v>
          </cell>
          <cell r="H8408" t="str">
            <v>Merchant Unregulated</v>
          </cell>
        </row>
        <row r="8409">
          <cell r="D8409" t="str">
            <v>Southeast Missouri State University</v>
          </cell>
          <cell r="E8409" t="str">
            <v>Oil</v>
          </cell>
          <cell r="G8409" t="str">
            <v>NA</v>
          </cell>
          <cell r="H8409" t="str">
            <v>Merchant Unregulated</v>
          </cell>
        </row>
        <row r="8410">
          <cell r="D8410" t="str">
            <v>Los Angeles County</v>
          </cell>
          <cell r="E8410" t="str">
            <v>Biomass</v>
          </cell>
          <cell r="G8410">
            <v>83999</v>
          </cell>
          <cell r="H8410" t="str">
            <v>Merchant Unregulated</v>
          </cell>
        </row>
        <row r="8411">
          <cell r="D8411" t="str">
            <v>Long Beach City of</v>
          </cell>
          <cell r="E8411" t="str">
            <v>Biomass</v>
          </cell>
          <cell r="G8411">
            <v>134176</v>
          </cell>
          <cell r="H8411" t="str">
            <v>Merchant Unregulated</v>
          </cell>
        </row>
        <row r="8412">
          <cell r="D8412" t="str">
            <v>University of Minnesota-Twin Cities</v>
          </cell>
          <cell r="E8412" t="str">
            <v>Gas</v>
          </cell>
          <cell r="G8412" t="str">
            <v>NA</v>
          </cell>
          <cell r="H8412" t="str">
            <v>Merchant Unregulated</v>
          </cell>
        </row>
        <row r="8413">
          <cell r="D8413" t="str">
            <v>Southern Minnesota Beet Sugar</v>
          </cell>
          <cell r="E8413" t="str">
            <v>Coal</v>
          </cell>
          <cell r="G8413" t="str">
            <v>NA</v>
          </cell>
          <cell r="H8413" t="str">
            <v>Merchant Unregulated</v>
          </cell>
        </row>
        <row r="8414">
          <cell r="D8414" t="str">
            <v>Corporación Gestamp</v>
          </cell>
          <cell r="E8414" t="str">
            <v>Solar</v>
          </cell>
          <cell r="G8414" t="str">
            <v>NA</v>
          </cell>
          <cell r="H8414" t="str">
            <v>Merchant Unregulated</v>
          </cell>
        </row>
        <row r="8415">
          <cell r="D8415" t="str">
            <v>Potlatch Corporation</v>
          </cell>
          <cell r="E8415" t="str">
            <v>Biomass</v>
          </cell>
          <cell r="G8415" t="str">
            <v>NA</v>
          </cell>
          <cell r="H8415" t="str">
            <v>Merchant Unregulated</v>
          </cell>
        </row>
        <row r="8416">
          <cell r="D8416" t="str">
            <v>National Grid plc</v>
          </cell>
          <cell r="E8416" t="str">
            <v>Oil</v>
          </cell>
          <cell r="G8416" t="str">
            <v>NA</v>
          </cell>
          <cell r="H8416" t="str">
            <v>Merchant Unregulated</v>
          </cell>
        </row>
        <row r="8417">
          <cell r="D8417" t="str">
            <v>Archer-Daniels-Midland Company</v>
          </cell>
          <cell r="E8417" t="str">
            <v>Gas</v>
          </cell>
          <cell r="G8417" t="str">
            <v>NA</v>
          </cell>
          <cell r="H8417" t="str">
            <v>Merchant Unregulated</v>
          </cell>
        </row>
        <row r="8418">
          <cell r="D8418" t="str">
            <v>Capital Power Corporation</v>
          </cell>
          <cell r="E8418" t="str">
            <v>Coal</v>
          </cell>
          <cell r="G8418" t="str">
            <v>NA</v>
          </cell>
          <cell r="H8418" t="str">
            <v>Merchant Unregulated</v>
          </cell>
        </row>
        <row r="8419">
          <cell r="D8419" t="str">
            <v>Portland General Electric Company</v>
          </cell>
          <cell r="E8419" t="str">
            <v>Solar</v>
          </cell>
          <cell r="G8419" t="str">
            <v>NA</v>
          </cell>
          <cell r="H8419" t="str">
            <v>Regulated</v>
          </cell>
        </row>
        <row r="8420">
          <cell r="D8420" t="str">
            <v>U.S. Bancorp</v>
          </cell>
          <cell r="E8420" t="str">
            <v>Solar</v>
          </cell>
          <cell r="G8420" t="str">
            <v>NA</v>
          </cell>
          <cell r="H8420" t="str">
            <v>Regulated</v>
          </cell>
        </row>
        <row r="8421">
          <cell r="D8421" t="str">
            <v>U.S. Bancorp</v>
          </cell>
          <cell r="E8421" t="str">
            <v>Solar</v>
          </cell>
          <cell r="G8421" t="str">
            <v>NA</v>
          </cell>
          <cell r="H8421" t="str">
            <v>Regulated</v>
          </cell>
        </row>
        <row r="8422">
          <cell r="D8422" t="str">
            <v>Portland General Electric Company</v>
          </cell>
          <cell r="E8422" t="str">
            <v>Solar</v>
          </cell>
          <cell r="G8422" t="str">
            <v>NA</v>
          </cell>
          <cell r="H8422" t="str">
            <v>Regulated</v>
          </cell>
        </row>
        <row r="8423">
          <cell r="D8423" t="str">
            <v>Albuquerque City of</v>
          </cell>
          <cell r="E8423" t="str">
            <v>Biomass</v>
          </cell>
          <cell r="G8423" t="str">
            <v>NA</v>
          </cell>
          <cell r="H8423" t="str">
            <v>Merchant Unregulated</v>
          </cell>
        </row>
        <row r="8424">
          <cell r="D8424" t="str">
            <v>Exelon Corporation</v>
          </cell>
          <cell r="E8424" t="str">
            <v>Oil</v>
          </cell>
          <cell r="G8424" t="str">
            <v>NA</v>
          </cell>
          <cell r="H8424" t="str">
            <v>Merchant Unregulated</v>
          </cell>
        </row>
        <row r="8425">
          <cell r="D8425" t="str">
            <v>American Electric Power Company, Inc.</v>
          </cell>
          <cell r="E8425" t="str">
            <v>Gas</v>
          </cell>
          <cell r="G8425">
            <v>776287</v>
          </cell>
          <cell r="H8425" t="str">
            <v>Regulated</v>
          </cell>
        </row>
        <row r="8426">
          <cell r="D8426" t="str">
            <v>AT&amp;T Inc.</v>
          </cell>
          <cell r="E8426" t="str">
            <v>Oil</v>
          </cell>
          <cell r="G8426" t="str">
            <v>NA</v>
          </cell>
          <cell r="H8426" t="str">
            <v>Merchant Unregulated</v>
          </cell>
        </row>
        <row r="8427">
          <cell r="D8427" t="str">
            <v>American Electric Power Company, Inc.</v>
          </cell>
          <cell r="E8427" t="str">
            <v>Oil</v>
          </cell>
          <cell r="G8427">
            <v>0</v>
          </cell>
          <cell r="H8427" t="str">
            <v>Regulated</v>
          </cell>
        </row>
        <row r="8428">
          <cell r="D8428" t="str">
            <v>American Electric Power Company, Inc.</v>
          </cell>
          <cell r="E8428" t="str">
            <v>Gas</v>
          </cell>
          <cell r="G8428">
            <v>63049</v>
          </cell>
          <cell r="H8428" t="str">
            <v>Regulated</v>
          </cell>
        </row>
        <row r="8429">
          <cell r="D8429" t="str">
            <v>Georgia Energy Cooperative</v>
          </cell>
          <cell r="E8429" t="str">
            <v>Gas</v>
          </cell>
          <cell r="G8429" t="str">
            <v>NA</v>
          </cell>
          <cell r="H8429" t="str">
            <v>Merchant Unregulated</v>
          </cell>
        </row>
        <row r="8430">
          <cell r="D8430" t="str">
            <v>White Birch Paper Company</v>
          </cell>
          <cell r="E8430" t="str">
            <v>Coal</v>
          </cell>
          <cell r="G8430">
            <v>176432</v>
          </cell>
          <cell r="H8430" t="str">
            <v>Merchant Unregulated</v>
          </cell>
        </row>
        <row r="8431">
          <cell r="D8431" t="str">
            <v>White Birch Paper Company</v>
          </cell>
          <cell r="E8431" t="str">
            <v>Gas</v>
          </cell>
          <cell r="G8431">
            <v>118354</v>
          </cell>
          <cell r="H8431" t="str">
            <v>Merchant Unregulated</v>
          </cell>
        </row>
        <row r="8432">
          <cell r="D8432" t="str">
            <v>NextEra Energy, Inc.</v>
          </cell>
          <cell r="E8432" t="str">
            <v>Solar</v>
          </cell>
          <cell r="G8432">
            <v>18508</v>
          </cell>
          <cell r="H8432" t="str">
            <v>Regulated</v>
          </cell>
        </row>
        <row r="8433">
          <cell r="D8433" t="str">
            <v>Los Angeles County</v>
          </cell>
          <cell r="E8433" t="str">
            <v>Biomass</v>
          </cell>
          <cell r="G8433" t="str">
            <v>NA</v>
          </cell>
          <cell r="H8433" t="str">
            <v>Merchant Unregulated</v>
          </cell>
        </row>
        <row r="8434">
          <cell r="D8434" t="str">
            <v>Spalding Village of</v>
          </cell>
          <cell r="E8434" t="str">
            <v>Oil</v>
          </cell>
          <cell r="G8434" t="str">
            <v>NA</v>
          </cell>
          <cell r="H8434" t="str">
            <v>Regulated</v>
          </cell>
        </row>
        <row r="8435">
          <cell r="D8435" t="str">
            <v>Spalding Village of</v>
          </cell>
          <cell r="E8435" t="str">
            <v>Water</v>
          </cell>
          <cell r="G8435" t="str">
            <v>NA</v>
          </cell>
          <cell r="H8435" t="str">
            <v>Regulated</v>
          </cell>
        </row>
        <row r="8436">
          <cell r="D8436" t="str">
            <v>Strawberry Water Users Assn</v>
          </cell>
          <cell r="E8436" t="str">
            <v>Water</v>
          </cell>
          <cell r="G8436" t="str">
            <v>NA</v>
          </cell>
          <cell r="H8436" t="str">
            <v>Merchant Unregulated</v>
          </cell>
        </row>
        <row r="8437">
          <cell r="D8437" t="str">
            <v>Edison International</v>
          </cell>
          <cell r="E8437" t="str">
            <v>Wind</v>
          </cell>
          <cell r="G8437" t="str">
            <v>NA</v>
          </cell>
          <cell r="H8437" t="str">
            <v>Merchant Unregulated</v>
          </cell>
        </row>
        <row r="8438">
          <cell r="D8438" t="str">
            <v>Navitas Energy, Inc.</v>
          </cell>
          <cell r="E8438" t="str">
            <v>Wind</v>
          </cell>
          <cell r="G8438" t="str">
            <v>NA</v>
          </cell>
          <cell r="H8438" t="str">
            <v>Merchant Unregulated</v>
          </cell>
        </row>
        <row r="8439">
          <cell r="D8439" t="str">
            <v>Gamesa Corporacion Tecnologica S.A.</v>
          </cell>
          <cell r="E8439" t="str">
            <v>Wind</v>
          </cell>
          <cell r="G8439" t="str">
            <v>NA</v>
          </cell>
          <cell r="H8439" t="str">
            <v>Merchant Unregulated</v>
          </cell>
        </row>
        <row r="8440">
          <cell r="D8440" t="str">
            <v>Enel S.p.A.</v>
          </cell>
          <cell r="E8440" t="str">
            <v>Wind</v>
          </cell>
          <cell r="G8440" t="str">
            <v>NA</v>
          </cell>
          <cell r="H8440" t="str">
            <v>Merchant Unregulated</v>
          </cell>
        </row>
        <row r="8441">
          <cell r="D8441" t="str">
            <v>Spartanburg, City of</v>
          </cell>
          <cell r="E8441" t="str">
            <v>Water</v>
          </cell>
          <cell r="G8441" t="str">
            <v>NA</v>
          </cell>
          <cell r="H8441" t="str">
            <v>Merchant Unregulated</v>
          </cell>
        </row>
        <row r="8442">
          <cell r="D8442" t="str">
            <v>Spartanburg, City of</v>
          </cell>
          <cell r="E8442" t="str">
            <v>Oil</v>
          </cell>
          <cell r="G8442" t="str">
            <v>NA</v>
          </cell>
          <cell r="H8442" t="str">
            <v>Merchant Unregulated</v>
          </cell>
        </row>
        <row r="8443">
          <cell r="D8443" t="str">
            <v>PG&amp;E Corporation</v>
          </cell>
          <cell r="E8443" t="str">
            <v>Water</v>
          </cell>
          <cell r="G8443">
            <v>33874</v>
          </cell>
          <cell r="H8443" t="str">
            <v>Regulated</v>
          </cell>
        </row>
        <row r="8444">
          <cell r="D8444" t="str">
            <v>PG&amp;E Corporation</v>
          </cell>
          <cell r="E8444" t="str">
            <v>Water</v>
          </cell>
          <cell r="G8444">
            <v>9931</v>
          </cell>
          <cell r="H8444" t="str">
            <v>Regulated</v>
          </cell>
        </row>
        <row r="8445">
          <cell r="D8445" t="str">
            <v>PG&amp;E Corporation</v>
          </cell>
          <cell r="E8445" t="str">
            <v>Water</v>
          </cell>
          <cell r="G8445">
            <v>26991</v>
          </cell>
          <cell r="H8445" t="str">
            <v>Regulated</v>
          </cell>
        </row>
        <row r="8446">
          <cell r="D8446" t="str">
            <v>Tom Cusano</v>
          </cell>
          <cell r="E8446" t="str">
            <v>Water</v>
          </cell>
          <cell r="G8446" t="str">
            <v>NA</v>
          </cell>
          <cell r="H8446" t="str">
            <v>Merchant Unregulated</v>
          </cell>
        </row>
        <row r="8447">
          <cell r="D8447" t="str">
            <v>Spearfish City Of</v>
          </cell>
          <cell r="E8447" t="str">
            <v>Water</v>
          </cell>
          <cell r="G8447" t="str">
            <v>NA</v>
          </cell>
          <cell r="H8447" t="str">
            <v>Merchant Unregulated</v>
          </cell>
        </row>
        <row r="8448">
          <cell r="D8448" t="str">
            <v>Great Plains Energy Inc.</v>
          </cell>
          <cell r="E8448" t="str">
            <v>Wind</v>
          </cell>
          <cell r="G8448">
            <v>413996</v>
          </cell>
          <cell r="H8448" t="str">
            <v>Regulated</v>
          </cell>
        </row>
        <row r="8449">
          <cell r="D8449" t="str">
            <v>EDF Group</v>
          </cell>
          <cell r="E8449" t="str">
            <v>Wind</v>
          </cell>
          <cell r="G8449">
            <v>187</v>
          </cell>
          <cell r="H8449" t="str">
            <v>Merchant Unregulated</v>
          </cell>
        </row>
        <row r="8450">
          <cell r="D8450" t="str">
            <v>Tokyo Electric Power Company</v>
          </cell>
          <cell r="E8450" t="str">
            <v>Wind</v>
          </cell>
          <cell r="G8450">
            <v>150</v>
          </cell>
          <cell r="H8450" t="str">
            <v>Merchant Unregulated</v>
          </cell>
        </row>
        <row r="8451">
          <cell r="D8451" t="str">
            <v>BlackRock, Inc.</v>
          </cell>
          <cell r="E8451" t="str">
            <v>Wind</v>
          </cell>
          <cell r="G8451">
            <v>375</v>
          </cell>
          <cell r="H8451" t="str">
            <v>Merchant Unregulated</v>
          </cell>
        </row>
        <row r="8452">
          <cell r="D8452" t="str">
            <v>Toyota Tsusho Corporation</v>
          </cell>
          <cell r="E8452" t="str">
            <v>Wind</v>
          </cell>
          <cell r="G8452">
            <v>225</v>
          </cell>
          <cell r="H8452" t="str">
            <v>Merchant Unregulated</v>
          </cell>
        </row>
        <row r="8453">
          <cell r="D8453" t="str">
            <v>Garland City of</v>
          </cell>
          <cell r="E8453" t="str">
            <v>Gas</v>
          </cell>
          <cell r="G8453">
            <v>27399</v>
          </cell>
          <cell r="H8453" t="str">
            <v>Regulated</v>
          </cell>
        </row>
        <row r="8454">
          <cell r="D8454" t="str">
            <v>Nebraska Public Power District</v>
          </cell>
          <cell r="E8454" t="str">
            <v>Water</v>
          </cell>
          <cell r="G8454" t="str">
            <v>NA</v>
          </cell>
          <cell r="H8454" t="str">
            <v>Regulated</v>
          </cell>
        </row>
        <row r="8455">
          <cell r="D8455" t="str">
            <v>Spencer City of IA</v>
          </cell>
          <cell r="E8455" t="str">
            <v>Oil</v>
          </cell>
          <cell r="G8455" t="str">
            <v>NA</v>
          </cell>
          <cell r="H8455" t="str">
            <v>Regulated</v>
          </cell>
        </row>
        <row r="8456">
          <cell r="D8456" t="str">
            <v>Element Markets LLC</v>
          </cell>
          <cell r="E8456" t="str">
            <v>Solar</v>
          </cell>
          <cell r="G8456" t="str">
            <v>NA</v>
          </cell>
          <cell r="H8456" t="str">
            <v>Merchant Unregulated</v>
          </cell>
        </row>
        <row r="8457">
          <cell r="D8457" t="str">
            <v>Exelon Corporation</v>
          </cell>
          <cell r="E8457" t="str">
            <v>Solar</v>
          </cell>
          <cell r="G8457" t="str">
            <v>NA</v>
          </cell>
          <cell r="H8457" t="str">
            <v>Merchant Unregulated</v>
          </cell>
        </row>
        <row r="8458">
          <cell r="D8458" t="str">
            <v>Calaveras County Water District</v>
          </cell>
          <cell r="E8458" t="str">
            <v>Water</v>
          </cell>
          <cell r="G8458" t="str">
            <v>NA</v>
          </cell>
          <cell r="H8458" t="str">
            <v>Merchant Unregulated</v>
          </cell>
        </row>
        <row r="8459">
          <cell r="D8459" t="str">
            <v>Brookfield Renewable Energy Partners L.P.</v>
          </cell>
          <cell r="E8459" t="str">
            <v>Water</v>
          </cell>
          <cell r="G8459">
            <v>69668</v>
          </cell>
          <cell r="H8459" t="str">
            <v>Merchant Unregulated</v>
          </cell>
        </row>
        <row r="8460">
          <cell r="D8460" t="str">
            <v>Brookfield Asset Management Inc.</v>
          </cell>
          <cell r="E8460" t="str">
            <v>Water</v>
          </cell>
          <cell r="G8460">
            <v>129436</v>
          </cell>
          <cell r="H8460" t="str">
            <v>Merchant Unregulated</v>
          </cell>
        </row>
        <row r="8461">
          <cell r="D8461" t="str">
            <v>South Carolina Public Service Authority</v>
          </cell>
          <cell r="E8461" t="str">
            <v>Water</v>
          </cell>
          <cell r="G8461" t="str">
            <v>NA</v>
          </cell>
          <cell r="H8461" t="str">
            <v>Regulated</v>
          </cell>
        </row>
        <row r="8462">
          <cell r="D8462" t="str">
            <v>Invenergy LLC</v>
          </cell>
          <cell r="E8462" t="str">
            <v>Gas</v>
          </cell>
          <cell r="G8462">
            <v>146930</v>
          </cell>
          <cell r="H8462" t="str">
            <v>Merchant Unregulated</v>
          </cell>
        </row>
        <row r="8463">
          <cell r="D8463" t="str">
            <v>Marubeni Corporation</v>
          </cell>
          <cell r="E8463" t="str">
            <v>Gas</v>
          </cell>
          <cell r="G8463">
            <v>141172</v>
          </cell>
          <cell r="H8463" t="str">
            <v>Merchant Unregulated</v>
          </cell>
        </row>
        <row r="8464">
          <cell r="D8464" t="str">
            <v>EDF Group</v>
          </cell>
          <cell r="E8464" t="str">
            <v>Wind</v>
          </cell>
          <cell r="G8464" t="str">
            <v>NA</v>
          </cell>
          <cell r="H8464" t="str">
            <v>Merchant Unregulated</v>
          </cell>
        </row>
        <row r="8465">
          <cell r="D8465" t="str">
            <v>NorthWestern Corporation</v>
          </cell>
          <cell r="E8465" t="str">
            <v>Wind</v>
          </cell>
          <cell r="G8465">
            <v>23714</v>
          </cell>
          <cell r="H8465" t="str">
            <v>Regulated</v>
          </cell>
        </row>
        <row r="8466">
          <cell r="D8466" t="str">
            <v>Spire Corporation</v>
          </cell>
          <cell r="E8466" t="str">
            <v>Solar</v>
          </cell>
          <cell r="G8466" t="str">
            <v>NA</v>
          </cell>
          <cell r="H8466" t="str">
            <v>Merchant Unregulated</v>
          </cell>
        </row>
        <row r="8467">
          <cell r="D8467" t="str">
            <v>Spirit Lake Community School District</v>
          </cell>
          <cell r="E8467" t="str">
            <v>Wind</v>
          </cell>
          <cell r="G8467" t="str">
            <v>NA</v>
          </cell>
          <cell r="H8467" t="str">
            <v>Merchant Unregulated</v>
          </cell>
        </row>
        <row r="8468">
          <cell r="D8468" t="str">
            <v>Basin Electric Power Cooperative</v>
          </cell>
          <cell r="E8468" t="str">
            <v>Oil</v>
          </cell>
          <cell r="G8468">
            <v>1418</v>
          </cell>
          <cell r="H8468" t="str">
            <v>Merchant Unregulated</v>
          </cell>
        </row>
        <row r="8469">
          <cell r="D8469" t="str">
            <v>United States Government</v>
          </cell>
          <cell r="E8469" t="str">
            <v>Water</v>
          </cell>
          <cell r="G8469">
            <v>17800</v>
          </cell>
          <cell r="H8469" t="str">
            <v>Merchant Unregulated</v>
          </cell>
        </row>
        <row r="8470">
          <cell r="D8470" t="str">
            <v>Avista Corporation</v>
          </cell>
          <cell r="E8470" t="str">
            <v>Gas</v>
          </cell>
          <cell r="G8470">
            <v>181</v>
          </cell>
          <cell r="H8470" t="str">
            <v>Regulated</v>
          </cell>
        </row>
        <row r="8471">
          <cell r="D8471" t="str">
            <v>Tarboro Town of</v>
          </cell>
          <cell r="E8471" t="str">
            <v>Oil</v>
          </cell>
          <cell r="G8471" t="str">
            <v>NA</v>
          </cell>
          <cell r="H8471" t="str">
            <v>Regulated</v>
          </cell>
        </row>
        <row r="8472">
          <cell r="D8472" t="str">
            <v>Cascades Inc.</v>
          </cell>
          <cell r="E8472" t="str">
            <v>Gas</v>
          </cell>
          <cell r="G8472" t="str">
            <v>NA</v>
          </cell>
          <cell r="H8472" t="str">
            <v>Merchant Unregulated</v>
          </cell>
        </row>
        <row r="8473">
          <cell r="D8473" t="str">
            <v>Spreckels Sugar Company</v>
          </cell>
          <cell r="E8473" t="str">
            <v>Coal</v>
          </cell>
          <cell r="G8473" t="str">
            <v>NA</v>
          </cell>
          <cell r="H8473" t="str">
            <v>Merchant Unregulated</v>
          </cell>
        </row>
        <row r="8474">
          <cell r="D8474" t="str">
            <v>Invenergy LLC</v>
          </cell>
          <cell r="E8474" t="str">
            <v>Wind</v>
          </cell>
          <cell r="G8474" t="str">
            <v>NA</v>
          </cell>
          <cell r="H8474" t="str">
            <v>Merchant Unregulated</v>
          </cell>
        </row>
        <row r="8475">
          <cell r="D8475" t="str">
            <v>Spring City Corporation</v>
          </cell>
          <cell r="E8475" t="str">
            <v>Water</v>
          </cell>
          <cell r="G8475" t="str">
            <v>NA</v>
          </cell>
          <cell r="H8475" t="str">
            <v>Regulated</v>
          </cell>
        </row>
        <row r="8476">
          <cell r="D8476" t="str">
            <v>Springville City of</v>
          </cell>
          <cell r="E8476" t="str">
            <v>Water</v>
          </cell>
          <cell r="G8476" t="str">
            <v>NA</v>
          </cell>
          <cell r="H8476" t="str">
            <v>Regulated</v>
          </cell>
        </row>
        <row r="8477">
          <cell r="D8477" t="str">
            <v>United States Government</v>
          </cell>
          <cell r="E8477" t="str">
            <v>Water</v>
          </cell>
          <cell r="G8477">
            <v>324716</v>
          </cell>
          <cell r="H8477" t="str">
            <v>Merchant Unregulated</v>
          </cell>
        </row>
        <row r="8478">
          <cell r="D8478" t="str">
            <v>Westar Energy, Inc.</v>
          </cell>
          <cell r="E8478" t="str">
            <v>Gas</v>
          </cell>
          <cell r="G8478">
            <v>135806</v>
          </cell>
          <cell r="H8478" t="str">
            <v>Regulated</v>
          </cell>
        </row>
        <row r="8479">
          <cell r="D8479" t="str">
            <v>PG&amp;E Corporation</v>
          </cell>
          <cell r="E8479" t="str">
            <v>Water</v>
          </cell>
          <cell r="G8479">
            <v>20594</v>
          </cell>
          <cell r="H8479" t="str">
            <v>Regulated</v>
          </cell>
        </row>
        <row r="8480">
          <cell r="D8480" t="str">
            <v>Spring Valley Pub Utils Comm</v>
          </cell>
          <cell r="E8480" t="str">
            <v>Oil</v>
          </cell>
          <cell r="G8480" t="str">
            <v>NA</v>
          </cell>
          <cell r="H8480" t="str">
            <v>Regulated</v>
          </cell>
        </row>
        <row r="8481">
          <cell r="D8481" t="str">
            <v>Riverstone Holdings LLC</v>
          </cell>
          <cell r="E8481" t="str">
            <v>Wind</v>
          </cell>
          <cell r="G8481">
            <v>128788</v>
          </cell>
          <cell r="H8481" t="str">
            <v>Merchant Unregulated</v>
          </cell>
        </row>
        <row r="8482">
          <cell r="D8482" t="str">
            <v>Salt River Project</v>
          </cell>
          <cell r="E8482" t="str">
            <v>Coal</v>
          </cell>
          <cell r="G8482">
            <v>2633145</v>
          </cell>
          <cell r="H8482" t="str">
            <v>Regulated</v>
          </cell>
        </row>
        <row r="8483">
          <cell r="D8483" t="str">
            <v>Tri-State Generation &amp; Transmission Association, Inc.</v>
          </cell>
          <cell r="E8483" t="str">
            <v>Coal</v>
          </cell>
          <cell r="G8483">
            <v>2646421</v>
          </cell>
          <cell r="H8483" t="str">
            <v>Regulated</v>
          </cell>
        </row>
        <row r="8484">
          <cell r="D8484" t="str">
            <v>UNS Energy Corporation</v>
          </cell>
          <cell r="E8484" t="str">
            <v>Coal</v>
          </cell>
          <cell r="G8484">
            <v>4930384</v>
          </cell>
          <cell r="H8484" t="str">
            <v>Regulated</v>
          </cell>
        </row>
        <row r="8485">
          <cell r="D8485" t="str">
            <v>UNS Energy Corporation</v>
          </cell>
          <cell r="E8485" t="str">
            <v>Solar</v>
          </cell>
          <cell r="G8485">
            <v>7939</v>
          </cell>
          <cell r="H8485" t="str">
            <v>Regulated</v>
          </cell>
        </row>
        <row r="8486">
          <cell r="D8486" t="str">
            <v>Springfield City of CO</v>
          </cell>
          <cell r="E8486" t="str">
            <v>Oil</v>
          </cell>
          <cell r="G8486" t="str">
            <v>NA</v>
          </cell>
          <cell r="H8486" t="str">
            <v>Regulated</v>
          </cell>
        </row>
        <row r="8487">
          <cell r="D8487" t="str">
            <v>Springfield Public Utils Comm</v>
          </cell>
          <cell r="E8487" t="str">
            <v>Oil</v>
          </cell>
          <cell r="G8487" t="str">
            <v>NA</v>
          </cell>
          <cell r="H8487" t="str">
            <v>Regulated</v>
          </cell>
        </row>
        <row r="8488">
          <cell r="D8488" t="str">
            <v>Eugene City of</v>
          </cell>
          <cell r="E8488" t="str">
            <v>Biomass</v>
          </cell>
          <cell r="G8488">
            <v>32714</v>
          </cell>
          <cell r="H8488" t="str">
            <v>Regulated</v>
          </cell>
        </row>
        <row r="8489">
          <cell r="D8489" t="str">
            <v>International Paper Company</v>
          </cell>
          <cell r="E8489" t="str">
            <v>Biomass</v>
          </cell>
          <cell r="G8489">
            <v>24781</v>
          </cell>
          <cell r="H8489" t="str">
            <v>Regulated</v>
          </cell>
        </row>
        <row r="8490">
          <cell r="D8490" t="str">
            <v>Waste Management, Inc.</v>
          </cell>
          <cell r="E8490" t="str">
            <v>Biomass</v>
          </cell>
          <cell r="G8490" t="str">
            <v>NA</v>
          </cell>
          <cell r="H8490" t="str">
            <v>Merchant Unregulated</v>
          </cell>
        </row>
        <row r="8491">
          <cell r="D8491" t="str">
            <v>Riverside Public Utilities</v>
          </cell>
          <cell r="E8491" t="str">
            <v>Gas</v>
          </cell>
          <cell r="G8491" t="str">
            <v>NA</v>
          </cell>
          <cell r="H8491" t="str">
            <v>Merchant Unregulated</v>
          </cell>
        </row>
        <row r="8492">
          <cell r="D8492" t="str">
            <v>Bluestem LLC</v>
          </cell>
          <cell r="E8492" t="str">
            <v>Wind</v>
          </cell>
          <cell r="G8492" t="str">
            <v>NA</v>
          </cell>
          <cell r="H8492" t="str">
            <v>Merchant Unregulated</v>
          </cell>
        </row>
        <row r="8493">
          <cell r="D8493" t="str">
            <v>Calleguas Mun. Water District</v>
          </cell>
          <cell r="E8493" t="str">
            <v>Water</v>
          </cell>
          <cell r="G8493" t="str">
            <v>NA</v>
          </cell>
          <cell r="H8493" t="str">
            <v>Regulated</v>
          </cell>
        </row>
        <row r="8494">
          <cell r="D8494" t="str">
            <v>Sprint</v>
          </cell>
          <cell r="E8494" t="str">
            <v>Oil</v>
          </cell>
          <cell r="G8494" t="str">
            <v>NA</v>
          </cell>
          <cell r="H8494" t="str">
            <v>Merchant Unregulated</v>
          </cell>
        </row>
        <row r="8495">
          <cell r="D8495" t="str">
            <v>EIF Management, LLC</v>
          </cell>
          <cell r="E8495" t="str">
            <v>Coal</v>
          </cell>
          <cell r="G8495">
            <v>40535</v>
          </cell>
          <cell r="H8495" t="str">
            <v>Merchant Unregulated</v>
          </cell>
        </row>
        <row r="8496">
          <cell r="D8496" t="str">
            <v>EIF Management, LLC</v>
          </cell>
          <cell r="E8496" t="str">
            <v>Coal</v>
          </cell>
          <cell r="G8496">
            <v>162141</v>
          </cell>
          <cell r="H8496" t="str">
            <v>Merchant Unregulated</v>
          </cell>
        </row>
        <row r="8497">
          <cell r="D8497" t="str">
            <v>Patriot Renewables, LLC</v>
          </cell>
          <cell r="E8497" t="str">
            <v>Wind</v>
          </cell>
          <cell r="G8497" t="str">
            <v>NA</v>
          </cell>
          <cell r="H8497" t="str">
            <v>Merchant Unregulated</v>
          </cell>
        </row>
        <row r="8498">
          <cell r="D8498" t="str">
            <v>Waste Management, Inc.</v>
          </cell>
          <cell r="E8498" t="str">
            <v>Biomass</v>
          </cell>
          <cell r="G8498" t="str">
            <v>NA</v>
          </cell>
          <cell r="H8498" t="str">
            <v>Merchant Unregulated</v>
          </cell>
        </row>
        <row r="8499">
          <cell r="D8499" t="str">
            <v>SunEdison, Inc.</v>
          </cell>
          <cell r="E8499" t="str">
            <v>Solar</v>
          </cell>
          <cell r="G8499" t="str">
            <v>NA</v>
          </cell>
          <cell r="H8499" t="str">
            <v>Merchant Unregulated</v>
          </cell>
        </row>
        <row r="8500">
          <cell r="D8500" t="str">
            <v>Edison International</v>
          </cell>
          <cell r="E8500" t="str">
            <v>Solar</v>
          </cell>
          <cell r="G8500">
            <v>4551</v>
          </cell>
          <cell r="H8500" t="str">
            <v>Regulated</v>
          </cell>
        </row>
        <row r="8501">
          <cell r="D8501" t="str">
            <v>Edison International</v>
          </cell>
          <cell r="E8501" t="str">
            <v>Solar</v>
          </cell>
          <cell r="G8501" t="str">
            <v>NA</v>
          </cell>
          <cell r="H8501" t="str">
            <v>Regulated</v>
          </cell>
        </row>
        <row r="8502">
          <cell r="D8502" t="str">
            <v>Edison International</v>
          </cell>
          <cell r="E8502" t="str">
            <v>Solar</v>
          </cell>
          <cell r="G8502" t="str">
            <v>NA</v>
          </cell>
          <cell r="H8502" t="str">
            <v>Regulated</v>
          </cell>
        </row>
        <row r="8503">
          <cell r="D8503" t="str">
            <v>Edison International</v>
          </cell>
          <cell r="E8503" t="str">
            <v>Solar</v>
          </cell>
          <cell r="G8503" t="str">
            <v>NA</v>
          </cell>
          <cell r="H8503" t="str">
            <v>Regulated</v>
          </cell>
        </row>
        <row r="8504">
          <cell r="D8504" t="str">
            <v>Edison International</v>
          </cell>
          <cell r="E8504" t="str">
            <v>Solar</v>
          </cell>
          <cell r="G8504" t="str">
            <v>NA</v>
          </cell>
          <cell r="H8504" t="str">
            <v>Regulated</v>
          </cell>
        </row>
        <row r="8505">
          <cell r="D8505" t="str">
            <v>Edison International</v>
          </cell>
          <cell r="E8505" t="str">
            <v>Solar</v>
          </cell>
          <cell r="G8505">
            <v>915</v>
          </cell>
          <cell r="H8505" t="str">
            <v>Regulated</v>
          </cell>
        </row>
        <row r="8506">
          <cell r="D8506" t="str">
            <v>Edison International</v>
          </cell>
          <cell r="E8506" t="str">
            <v>Solar</v>
          </cell>
          <cell r="G8506">
            <v>1142</v>
          </cell>
          <cell r="H8506" t="str">
            <v>Regulated</v>
          </cell>
        </row>
        <row r="8507">
          <cell r="D8507" t="str">
            <v>Edison International</v>
          </cell>
          <cell r="E8507" t="str">
            <v>Solar</v>
          </cell>
          <cell r="G8507">
            <v>4388</v>
          </cell>
          <cell r="H8507" t="str">
            <v>Regulated</v>
          </cell>
        </row>
        <row r="8508">
          <cell r="D8508" t="str">
            <v>Edison International</v>
          </cell>
          <cell r="E8508" t="str">
            <v>Solar</v>
          </cell>
          <cell r="G8508">
            <v>2158</v>
          </cell>
          <cell r="H8508" t="str">
            <v>Regulated</v>
          </cell>
        </row>
        <row r="8509">
          <cell r="D8509" t="str">
            <v>Edison International</v>
          </cell>
          <cell r="E8509" t="str">
            <v>Solar</v>
          </cell>
          <cell r="G8509" t="str">
            <v>NA</v>
          </cell>
          <cell r="H8509" t="str">
            <v>Regulated</v>
          </cell>
        </row>
        <row r="8510">
          <cell r="D8510" t="str">
            <v>Edison International</v>
          </cell>
          <cell r="E8510" t="str">
            <v>Solar</v>
          </cell>
          <cell r="G8510" t="str">
            <v>NA</v>
          </cell>
          <cell r="H8510" t="str">
            <v>Regulated</v>
          </cell>
        </row>
        <row r="8511">
          <cell r="D8511" t="str">
            <v>Edison International</v>
          </cell>
          <cell r="E8511" t="str">
            <v>Solar</v>
          </cell>
          <cell r="G8511" t="str">
            <v>NA</v>
          </cell>
          <cell r="H8511" t="str">
            <v>Regulated</v>
          </cell>
        </row>
        <row r="8512">
          <cell r="D8512" t="str">
            <v>Edison International</v>
          </cell>
          <cell r="E8512" t="str">
            <v>Solar</v>
          </cell>
          <cell r="G8512" t="str">
            <v>NA</v>
          </cell>
          <cell r="H8512" t="str">
            <v>Regulated</v>
          </cell>
        </row>
        <row r="8513">
          <cell r="D8513" t="str">
            <v>Edison International</v>
          </cell>
          <cell r="E8513" t="str">
            <v>Solar</v>
          </cell>
          <cell r="G8513" t="str">
            <v>NA</v>
          </cell>
          <cell r="H8513" t="str">
            <v>Regulated</v>
          </cell>
        </row>
        <row r="8514">
          <cell r="D8514" t="str">
            <v>Edison International</v>
          </cell>
          <cell r="E8514" t="str">
            <v>Solar</v>
          </cell>
          <cell r="G8514">
            <v>662</v>
          </cell>
          <cell r="H8514" t="str">
            <v>Regulated</v>
          </cell>
        </row>
        <row r="8515">
          <cell r="D8515" t="str">
            <v>Edison International</v>
          </cell>
          <cell r="E8515" t="str">
            <v>Solar</v>
          </cell>
          <cell r="G8515">
            <v>2171</v>
          </cell>
          <cell r="H8515" t="str">
            <v>Regulated</v>
          </cell>
        </row>
        <row r="8516">
          <cell r="D8516" t="str">
            <v>Edison International</v>
          </cell>
          <cell r="E8516" t="str">
            <v>Solar</v>
          </cell>
          <cell r="G8516" t="str">
            <v>NA</v>
          </cell>
          <cell r="H8516" t="str">
            <v>Regulated</v>
          </cell>
        </row>
        <row r="8517">
          <cell r="D8517" t="str">
            <v>Edison International</v>
          </cell>
          <cell r="E8517" t="str">
            <v>Solar</v>
          </cell>
          <cell r="G8517" t="str">
            <v>NA</v>
          </cell>
          <cell r="H8517" t="str">
            <v>Regulated</v>
          </cell>
        </row>
        <row r="8518">
          <cell r="D8518" t="str">
            <v>Edison International</v>
          </cell>
          <cell r="E8518" t="str">
            <v>Solar</v>
          </cell>
          <cell r="G8518" t="str">
            <v>NA</v>
          </cell>
          <cell r="H8518" t="str">
            <v>Regulated</v>
          </cell>
        </row>
        <row r="8519">
          <cell r="D8519" t="str">
            <v>Edison International</v>
          </cell>
          <cell r="E8519" t="str">
            <v>Solar</v>
          </cell>
          <cell r="G8519" t="str">
            <v>NA</v>
          </cell>
          <cell r="H8519" t="str">
            <v>Regulated</v>
          </cell>
        </row>
        <row r="8520">
          <cell r="D8520" t="str">
            <v>Edison International</v>
          </cell>
          <cell r="E8520" t="str">
            <v>Solar</v>
          </cell>
          <cell r="G8520" t="str">
            <v>NA</v>
          </cell>
          <cell r="H8520" t="str">
            <v>Regulated</v>
          </cell>
        </row>
        <row r="8521">
          <cell r="D8521" t="str">
            <v>Edison International</v>
          </cell>
          <cell r="E8521" t="str">
            <v>Solar</v>
          </cell>
          <cell r="G8521">
            <v>4058</v>
          </cell>
          <cell r="H8521" t="str">
            <v>Regulated</v>
          </cell>
        </row>
        <row r="8522">
          <cell r="D8522" t="str">
            <v>Algonquin Power &amp; Utilities Corp.</v>
          </cell>
          <cell r="E8522" t="str">
            <v>Water</v>
          </cell>
          <cell r="G8522" t="str">
            <v>NA</v>
          </cell>
          <cell r="H8522" t="str">
            <v>Merchant Unregulated</v>
          </cell>
        </row>
        <row r="8523">
          <cell r="D8523" t="str">
            <v>Emera Incorporated</v>
          </cell>
          <cell r="E8523" t="str">
            <v>Water</v>
          </cell>
          <cell r="G8523" t="str">
            <v>NA</v>
          </cell>
          <cell r="H8523" t="str">
            <v>Merchant Unregulated</v>
          </cell>
        </row>
        <row r="8524">
          <cell r="D8524" t="str">
            <v>Ashland Town of NH</v>
          </cell>
          <cell r="E8524" t="str">
            <v>Water</v>
          </cell>
          <cell r="G8524" t="str">
            <v>NA</v>
          </cell>
          <cell r="H8524" t="str">
            <v>Regulated</v>
          </cell>
        </row>
        <row r="8525">
          <cell r="D8525" t="str">
            <v>IPT SRI Cogeneration Inc</v>
          </cell>
          <cell r="E8525" t="str">
            <v>Gas</v>
          </cell>
          <cell r="G8525" t="str">
            <v>NA</v>
          </cell>
          <cell r="H8525" t="str">
            <v>Merchant Unregulated</v>
          </cell>
        </row>
        <row r="8526">
          <cell r="D8526" t="str">
            <v>DTE Energy Company</v>
          </cell>
          <cell r="E8526" t="str">
            <v>Coal</v>
          </cell>
          <cell r="G8526">
            <v>5428723</v>
          </cell>
          <cell r="H8526" t="str">
            <v>Regulated</v>
          </cell>
        </row>
        <row r="8527">
          <cell r="D8527" t="str">
            <v>DTE Energy Company</v>
          </cell>
          <cell r="E8527" t="str">
            <v>Oil</v>
          </cell>
          <cell r="G8527">
            <v>162</v>
          </cell>
          <cell r="H8527" t="str">
            <v>Regulated</v>
          </cell>
        </row>
        <row r="8528">
          <cell r="D8528" t="str">
            <v>DTE Energy Company</v>
          </cell>
          <cell r="E8528" t="str">
            <v>Oil</v>
          </cell>
          <cell r="G8528">
            <v>-1452</v>
          </cell>
          <cell r="H8528" t="str">
            <v>Regulated</v>
          </cell>
        </row>
        <row r="8529">
          <cell r="D8529" t="str">
            <v>Xcel Energy Inc.</v>
          </cell>
          <cell r="E8529" t="str">
            <v>Water</v>
          </cell>
          <cell r="G8529">
            <v>100784</v>
          </cell>
          <cell r="H8529" t="str">
            <v>Regulated</v>
          </cell>
        </row>
        <row r="8530">
          <cell r="D8530" t="str">
            <v>JEA</v>
          </cell>
          <cell r="E8530" t="str">
            <v>Coal</v>
          </cell>
          <cell r="G8530">
            <v>4972320</v>
          </cell>
          <cell r="H8530" t="str">
            <v>Regulated</v>
          </cell>
        </row>
        <row r="8531">
          <cell r="D8531" t="str">
            <v>NextEra Energy, Inc.</v>
          </cell>
          <cell r="E8531" t="str">
            <v>Coal</v>
          </cell>
          <cell r="G8531">
            <v>1243079</v>
          </cell>
          <cell r="H8531" t="str">
            <v>Regulated</v>
          </cell>
        </row>
        <row r="8532">
          <cell r="D8532" t="str">
            <v>Starwood Energy Group Global LLC</v>
          </cell>
          <cell r="E8532" t="str">
            <v>Solar</v>
          </cell>
          <cell r="G8532" t="str">
            <v>NA</v>
          </cell>
          <cell r="H8532" t="str">
            <v>Merchant Unregulated</v>
          </cell>
        </row>
        <row r="8533">
          <cell r="D8533" t="str">
            <v>Pinnacle West Capital Corporation</v>
          </cell>
          <cell r="E8533" t="str">
            <v>Solar</v>
          </cell>
          <cell r="G8533" t="str">
            <v>NA</v>
          </cell>
          <cell r="H8533" t="str">
            <v>Regulated</v>
          </cell>
        </row>
        <row r="8534">
          <cell r="D8534" t="str">
            <v>Saint Agnes Medical Center</v>
          </cell>
          <cell r="E8534" t="str">
            <v>Gas</v>
          </cell>
          <cell r="G8534" t="str">
            <v>NA</v>
          </cell>
          <cell r="H8534" t="str">
            <v>Merchant Unregulated</v>
          </cell>
        </row>
        <row r="8535">
          <cell r="D8535" t="str">
            <v>Great River Energy</v>
          </cell>
          <cell r="E8535" t="str">
            <v>Oil</v>
          </cell>
          <cell r="G8535" t="str">
            <v>NA</v>
          </cell>
          <cell r="H8535" t="str">
            <v>Merchant Unregulated</v>
          </cell>
        </row>
        <row r="8536">
          <cell r="D8536" t="str">
            <v>St Charles City of MN</v>
          </cell>
          <cell r="E8536" t="str">
            <v>Oil</v>
          </cell>
          <cell r="G8536" t="str">
            <v>NA</v>
          </cell>
          <cell r="H8536" t="str">
            <v>Regulated</v>
          </cell>
        </row>
        <row r="8537">
          <cell r="D8537" t="str">
            <v>City of St. Cloud, MN</v>
          </cell>
          <cell r="E8537" t="str">
            <v>Water</v>
          </cell>
          <cell r="G8537" t="str">
            <v>NA</v>
          </cell>
          <cell r="H8537" t="str">
            <v>Merchant Unregulated</v>
          </cell>
        </row>
        <row r="8538">
          <cell r="D8538" t="str">
            <v>Associated Electric Cooperative Inc.</v>
          </cell>
          <cell r="E8538" t="str">
            <v>Gas</v>
          </cell>
          <cell r="G8538">
            <v>1192468</v>
          </cell>
          <cell r="H8538" t="str">
            <v>Merchant Unregulated</v>
          </cell>
        </row>
        <row r="8539">
          <cell r="D8539" t="str">
            <v>St Francis City of</v>
          </cell>
          <cell r="E8539" t="str">
            <v>Oil</v>
          </cell>
          <cell r="G8539" t="str">
            <v>NA</v>
          </cell>
          <cell r="H8539" t="str">
            <v>Regulated</v>
          </cell>
        </row>
        <row r="8540">
          <cell r="D8540" t="str">
            <v>Amzak Capital Management</v>
          </cell>
          <cell r="E8540" t="str">
            <v>Biomass</v>
          </cell>
          <cell r="G8540" t="str">
            <v>NA</v>
          </cell>
          <cell r="H8540" t="str">
            <v>Merchant Unregulated</v>
          </cell>
        </row>
        <row r="8541">
          <cell r="D8541" t="str">
            <v>Amzak Capital Management</v>
          </cell>
          <cell r="E8541" t="str">
            <v>Biomass</v>
          </cell>
          <cell r="G8541" t="str">
            <v>NA</v>
          </cell>
          <cell r="H8541" t="str">
            <v>Merchant Unregulated</v>
          </cell>
        </row>
        <row r="8542">
          <cell r="D8542" t="str">
            <v>St George City of</v>
          </cell>
          <cell r="E8542" t="str">
            <v>Oil</v>
          </cell>
          <cell r="G8542" t="str">
            <v>NA</v>
          </cell>
          <cell r="H8542" t="str">
            <v>Regulated</v>
          </cell>
        </row>
        <row r="8543">
          <cell r="D8543" t="str">
            <v>Dixie Escalante Electric</v>
          </cell>
          <cell r="E8543" t="str">
            <v>Solar</v>
          </cell>
          <cell r="G8543" t="str">
            <v>NA</v>
          </cell>
          <cell r="H8543" t="str">
            <v>Merchant Unregulated</v>
          </cell>
        </row>
        <row r="8544">
          <cell r="D8544" t="str">
            <v>St James City of MN</v>
          </cell>
          <cell r="E8544" t="str">
            <v>Oil</v>
          </cell>
          <cell r="G8544" t="str">
            <v>NA</v>
          </cell>
          <cell r="H8544" t="str">
            <v>Regulated</v>
          </cell>
        </row>
        <row r="8545">
          <cell r="D8545" t="str">
            <v>St John City of</v>
          </cell>
          <cell r="E8545" t="str">
            <v>Oil</v>
          </cell>
          <cell r="G8545" t="str">
            <v>NA</v>
          </cell>
          <cell r="H8545" t="str">
            <v>Regulated</v>
          </cell>
        </row>
        <row r="8546">
          <cell r="D8546" t="str">
            <v>St John's Hospital &amp; Health</v>
          </cell>
          <cell r="E8546" t="str">
            <v>Gas</v>
          </cell>
          <cell r="G8546" t="str">
            <v>NA</v>
          </cell>
          <cell r="H8546" t="str">
            <v>Merchant Unregulated</v>
          </cell>
        </row>
        <row r="8547">
          <cell r="D8547" t="str">
            <v>Riverstone Holdings LLC</v>
          </cell>
          <cell r="E8547" t="str">
            <v>Wind</v>
          </cell>
          <cell r="G8547" t="str">
            <v>NA</v>
          </cell>
          <cell r="H8547" t="str">
            <v>Foreign</v>
          </cell>
        </row>
        <row r="8548">
          <cell r="D8548" t="str">
            <v>St Joseph's Hospital</v>
          </cell>
          <cell r="E8548" t="str">
            <v>Gas</v>
          </cell>
          <cell r="G8548" t="str">
            <v>NA</v>
          </cell>
          <cell r="H8548" t="str">
            <v>Merchant Unregulated</v>
          </cell>
        </row>
        <row r="8549">
          <cell r="D8549" t="str">
            <v>Algonquin Power &amp; Utilities Corp.</v>
          </cell>
          <cell r="E8549" t="str">
            <v>Wind</v>
          </cell>
          <cell r="G8549" t="str">
            <v>NA</v>
          </cell>
          <cell r="H8549" t="str">
            <v>Foreign</v>
          </cell>
        </row>
        <row r="8550">
          <cell r="D8550" t="str">
            <v>Emera Incorporated</v>
          </cell>
          <cell r="E8550" t="str">
            <v>Wind</v>
          </cell>
          <cell r="G8550" t="str">
            <v>NA</v>
          </cell>
          <cell r="H8550" t="str">
            <v>Foreign</v>
          </cell>
        </row>
        <row r="8551">
          <cell r="D8551" t="str">
            <v>St Louis City of</v>
          </cell>
          <cell r="E8551" t="str">
            <v>Oil</v>
          </cell>
          <cell r="G8551" t="str">
            <v>NA</v>
          </cell>
          <cell r="H8551" t="str">
            <v>Regulated</v>
          </cell>
        </row>
        <row r="8552">
          <cell r="D8552" t="str">
            <v>Anheuser-Busch, Inc.</v>
          </cell>
          <cell r="E8552" t="str">
            <v>Coal</v>
          </cell>
          <cell r="G8552" t="str">
            <v>NA</v>
          </cell>
          <cell r="H8552" t="str">
            <v>Merchant Unregulated</v>
          </cell>
        </row>
        <row r="8553">
          <cell r="D8553" t="str">
            <v>St Louis City of</v>
          </cell>
          <cell r="E8553" t="str">
            <v>Water</v>
          </cell>
          <cell r="G8553" t="str">
            <v>NA</v>
          </cell>
          <cell r="H8553" t="str">
            <v>Regulated</v>
          </cell>
        </row>
        <row r="8554">
          <cell r="D8554" t="str">
            <v>NextEra Energy, Inc.</v>
          </cell>
          <cell r="E8554" t="str">
            <v>Nuclear</v>
          </cell>
          <cell r="G8554">
            <v>9496155</v>
          </cell>
          <cell r="H8554" t="str">
            <v>Regulated</v>
          </cell>
        </row>
        <row r="8555">
          <cell r="D8555" t="str">
            <v>Florida Municipal Power Agency</v>
          </cell>
          <cell r="E8555" t="str">
            <v>Nuclear</v>
          </cell>
          <cell r="G8555">
            <v>451418</v>
          </cell>
          <cell r="H8555" t="str">
            <v>Regulated</v>
          </cell>
        </row>
        <row r="8556">
          <cell r="D8556" t="str">
            <v>Orlando Utilities Commission</v>
          </cell>
          <cell r="E8556" t="str">
            <v>Nuclear</v>
          </cell>
          <cell r="G8556">
            <v>311886</v>
          </cell>
          <cell r="H8556" t="str">
            <v>Regulated</v>
          </cell>
        </row>
        <row r="8557">
          <cell r="D8557" t="str">
            <v>Alaska Village Electric Cooperative, Inc.</v>
          </cell>
          <cell r="E8557" t="str">
            <v>Oil</v>
          </cell>
          <cell r="G8557" t="str">
            <v>NA</v>
          </cell>
          <cell r="H8557" t="str">
            <v>Merchant Unregulated</v>
          </cell>
        </row>
        <row r="8558">
          <cell r="D8558" t="str">
            <v>St Marys City of OH</v>
          </cell>
          <cell r="E8558" t="str">
            <v>Oil</v>
          </cell>
          <cell r="G8558" t="str">
            <v>NA</v>
          </cell>
          <cell r="H8558" t="str">
            <v>Regulated</v>
          </cell>
        </row>
        <row r="8559">
          <cell r="D8559" t="str">
            <v>United States Government</v>
          </cell>
          <cell r="E8559" t="str">
            <v>Water</v>
          </cell>
          <cell r="G8559" t="str">
            <v>NA</v>
          </cell>
          <cell r="H8559" t="str">
            <v>Merchant Unregulated</v>
          </cell>
        </row>
        <row r="8560">
          <cell r="D8560" t="str">
            <v>St Mary's Hospital (MN)</v>
          </cell>
          <cell r="E8560" t="str">
            <v>Gas</v>
          </cell>
          <cell r="G8560" t="str">
            <v>NA</v>
          </cell>
          <cell r="H8560" t="str">
            <v>Merchant Unregulated</v>
          </cell>
        </row>
        <row r="8561">
          <cell r="D8561" t="str">
            <v>St Mary's Hospital (MN)</v>
          </cell>
          <cell r="E8561" t="str">
            <v>Oil</v>
          </cell>
          <cell r="G8561" t="str">
            <v>NA</v>
          </cell>
          <cell r="H8561" t="str">
            <v>Merchant Unregulated</v>
          </cell>
        </row>
        <row r="8562">
          <cell r="D8562" t="str">
            <v>Alaska Village Electric Cooperative, Inc.</v>
          </cell>
          <cell r="E8562" t="str">
            <v>Oil</v>
          </cell>
          <cell r="G8562" t="str">
            <v>NA</v>
          </cell>
          <cell r="H8562" t="str">
            <v>Merchant Unregulated</v>
          </cell>
        </row>
        <row r="8563">
          <cell r="D8563" t="str">
            <v>Schuylkill Energy Resource Inc</v>
          </cell>
          <cell r="E8563" t="str">
            <v>Coal</v>
          </cell>
          <cell r="G8563" t="str">
            <v>NA</v>
          </cell>
          <cell r="H8563" t="str">
            <v>Merchant Unregulated</v>
          </cell>
        </row>
        <row r="8564">
          <cell r="D8564" t="str">
            <v>DTE Energy Company</v>
          </cell>
          <cell r="E8564" t="str">
            <v>Biomass</v>
          </cell>
          <cell r="G8564" t="str">
            <v>NA</v>
          </cell>
          <cell r="H8564" t="str">
            <v>Merchant Unregulated</v>
          </cell>
        </row>
        <row r="8565">
          <cell r="D8565" t="str">
            <v>Ever-Green Energy, LLC</v>
          </cell>
          <cell r="E8565" t="str">
            <v>Biomass</v>
          </cell>
          <cell r="G8565" t="str">
            <v>NA</v>
          </cell>
          <cell r="H8565" t="str">
            <v>Merchant Unregulated</v>
          </cell>
        </row>
        <row r="8566">
          <cell r="D8566" t="str">
            <v>South Carolina Public Service Authority</v>
          </cell>
          <cell r="E8566" t="str">
            <v>Water</v>
          </cell>
          <cell r="G8566">
            <v>28485</v>
          </cell>
          <cell r="H8566" t="str">
            <v>Regulated</v>
          </cell>
        </row>
        <row r="8567">
          <cell r="D8567" t="str">
            <v>St Vincent's Medical Center</v>
          </cell>
          <cell r="E8567" t="str">
            <v>Gas</v>
          </cell>
          <cell r="G8567" t="str">
            <v>NA</v>
          </cell>
          <cell r="H8567" t="str">
            <v>Merchant Unregulated</v>
          </cell>
        </row>
        <row r="8568">
          <cell r="D8568" t="str">
            <v>Great Plains Energy Inc.</v>
          </cell>
          <cell r="E8568" t="str">
            <v>Biomass</v>
          </cell>
          <cell r="G8568">
            <v>3295</v>
          </cell>
          <cell r="H8568" t="str">
            <v>Regulated</v>
          </cell>
        </row>
        <row r="8569">
          <cell r="D8569" t="str">
            <v>Integrys Energy Group, Inc.</v>
          </cell>
          <cell r="E8569" t="str">
            <v>Solar</v>
          </cell>
          <cell r="G8569" t="str">
            <v>NA</v>
          </cell>
          <cell r="H8569" t="str">
            <v>Merchant Unregulated</v>
          </cell>
        </row>
        <row r="8570">
          <cell r="D8570" t="str">
            <v>Stafford City of</v>
          </cell>
          <cell r="E8570" t="str">
            <v>Oil</v>
          </cell>
          <cell r="G8570" t="str">
            <v>NA</v>
          </cell>
          <cell r="H8570" t="str">
            <v>Regulated</v>
          </cell>
        </row>
        <row r="8571">
          <cell r="D8571" t="str">
            <v>Ameresco Inc.</v>
          </cell>
          <cell r="E8571" t="str">
            <v>Biomass</v>
          </cell>
          <cell r="G8571" t="str">
            <v>NA</v>
          </cell>
          <cell r="H8571" t="str">
            <v>Merchant Unregulated</v>
          </cell>
        </row>
        <row r="8572">
          <cell r="D8572" t="str">
            <v>Jacob M. Stahl</v>
          </cell>
          <cell r="E8572" t="str">
            <v>Wind</v>
          </cell>
          <cell r="G8572" t="str">
            <v>NA</v>
          </cell>
          <cell r="H8572" t="str">
            <v>Merchant Unregulated</v>
          </cell>
        </row>
        <row r="8573">
          <cell r="D8573" t="str">
            <v>Edison International</v>
          </cell>
          <cell r="E8573" t="str">
            <v>Wind</v>
          </cell>
          <cell r="G8573" t="str">
            <v>NA</v>
          </cell>
          <cell r="H8573" t="str">
            <v>Merchant Unregulated</v>
          </cell>
        </row>
        <row r="8574">
          <cell r="D8574" t="str">
            <v>Stahlbush Island Farms Inc.</v>
          </cell>
          <cell r="E8574" t="str">
            <v>Biomass</v>
          </cell>
          <cell r="G8574" t="str">
            <v>NA</v>
          </cell>
          <cell r="H8574" t="str">
            <v>Merchant Unregulated</v>
          </cell>
        </row>
        <row r="8575">
          <cell r="D8575" t="str">
            <v>Berkshire Hathaway Inc.</v>
          </cell>
          <cell r="E8575" t="str">
            <v>Water</v>
          </cell>
          <cell r="G8575">
            <v>4313</v>
          </cell>
          <cell r="H8575" t="str">
            <v>Regulated</v>
          </cell>
        </row>
        <row r="8576">
          <cell r="D8576" t="str">
            <v>MidAmerican Energy Holdings Company</v>
          </cell>
          <cell r="E8576" t="str">
            <v>Water</v>
          </cell>
          <cell r="G8576">
            <v>490</v>
          </cell>
          <cell r="H8576" t="str">
            <v>Regulated</v>
          </cell>
        </row>
        <row r="8577">
          <cell r="D8577" t="str">
            <v>United States Government</v>
          </cell>
          <cell r="E8577" t="str">
            <v>Water</v>
          </cell>
          <cell r="G8577" t="str">
            <v>NA</v>
          </cell>
          <cell r="H8577" t="str">
            <v>Merchant Unregulated</v>
          </cell>
        </row>
        <row r="8578">
          <cell r="D8578" t="str">
            <v>Stanberry City of</v>
          </cell>
          <cell r="E8578" t="str">
            <v>Gas</v>
          </cell>
          <cell r="G8578" t="str">
            <v>NA</v>
          </cell>
          <cell r="H8578" t="str">
            <v>Regulated</v>
          </cell>
        </row>
        <row r="8579">
          <cell r="D8579" t="str">
            <v>UPC Energy Group</v>
          </cell>
          <cell r="E8579" t="str">
            <v>Solar</v>
          </cell>
          <cell r="G8579" t="str">
            <v>NA</v>
          </cell>
          <cell r="H8579" t="str">
            <v>Merchant Unregulated</v>
          </cell>
        </row>
        <row r="8580">
          <cell r="D8580" t="str">
            <v>PG&amp;E Corporation</v>
          </cell>
          <cell r="E8580" t="str">
            <v>Water</v>
          </cell>
          <cell r="G8580">
            <v>240806</v>
          </cell>
          <cell r="H8580" t="str">
            <v>Regulated</v>
          </cell>
        </row>
        <row r="8581">
          <cell r="D8581" t="str">
            <v>Covanta Holding Corporation</v>
          </cell>
          <cell r="E8581" t="str">
            <v>Biomass</v>
          </cell>
          <cell r="G8581" t="str">
            <v>NA</v>
          </cell>
          <cell r="H8581" t="str">
            <v>Merchant Unregulated</v>
          </cell>
        </row>
        <row r="8582">
          <cell r="D8582" t="str">
            <v>Orlando Utilities Commission</v>
          </cell>
          <cell r="E8582" t="str">
            <v>Gas</v>
          </cell>
          <cell r="G8582">
            <v>1307439</v>
          </cell>
          <cell r="H8582" t="str">
            <v>Regulated</v>
          </cell>
        </row>
        <row r="8583">
          <cell r="D8583" t="str">
            <v>Florida Municipal Power Agency</v>
          </cell>
          <cell r="E8583" t="str">
            <v>Gas</v>
          </cell>
          <cell r="G8583">
            <v>76857</v>
          </cell>
          <cell r="H8583" t="str">
            <v>Regulated</v>
          </cell>
        </row>
        <row r="8584">
          <cell r="D8584" t="str">
            <v>Southern Company</v>
          </cell>
          <cell r="E8584" t="str">
            <v>Gas</v>
          </cell>
          <cell r="G8584">
            <v>1427325</v>
          </cell>
          <cell r="H8584" t="str">
            <v>Regulated</v>
          </cell>
        </row>
        <row r="8585">
          <cell r="D8585" t="str">
            <v>Orlando Utilities Commission</v>
          </cell>
          <cell r="E8585" t="str">
            <v>Gas</v>
          </cell>
          <cell r="G8585">
            <v>614846</v>
          </cell>
          <cell r="H8585" t="str">
            <v>Regulated</v>
          </cell>
        </row>
        <row r="8586">
          <cell r="D8586" t="str">
            <v>Kissimmee Utility Authority</v>
          </cell>
          <cell r="E8586" t="str">
            <v>Gas</v>
          </cell>
          <cell r="G8586">
            <v>76857</v>
          </cell>
          <cell r="H8586" t="str">
            <v>Regulated</v>
          </cell>
        </row>
        <row r="8587">
          <cell r="D8587" t="str">
            <v>Florida Municipal Power Agency</v>
          </cell>
          <cell r="E8587" t="str">
            <v>Coal</v>
          </cell>
          <cell r="G8587">
            <v>862766</v>
          </cell>
          <cell r="H8587" t="str">
            <v>Regulated</v>
          </cell>
        </row>
        <row r="8588">
          <cell r="D8588" t="str">
            <v>Kissimmee Utility Authority</v>
          </cell>
          <cell r="E8588" t="str">
            <v>Coal</v>
          </cell>
          <cell r="G8588">
            <v>75241</v>
          </cell>
          <cell r="H8588" t="str">
            <v>Regulated</v>
          </cell>
        </row>
        <row r="8589">
          <cell r="D8589" t="str">
            <v>Orlando Utilities Commission</v>
          </cell>
          <cell r="E8589" t="str">
            <v>Coal</v>
          </cell>
          <cell r="G8589">
            <v>2197041</v>
          </cell>
          <cell r="H8589" t="str">
            <v>Regulated</v>
          </cell>
        </row>
        <row r="8590">
          <cell r="D8590" t="str">
            <v>Great River Energy</v>
          </cell>
          <cell r="E8590" t="str">
            <v>Coal</v>
          </cell>
          <cell r="G8590" t="str">
            <v>NA</v>
          </cell>
          <cell r="H8590" t="str">
            <v>Merchant Unregulated</v>
          </cell>
        </row>
        <row r="8591">
          <cell r="D8591" t="str">
            <v>Great River Energy</v>
          </cell>
          <cell r="E8591" t="str">
            <v>Oil</v>
          </cell>
          <cell r="G8591" t="str">
            <v>NA</v>
          </cell>
          <cell r="H8591" t="str">
            <v>Merchant Unregulated</v>
          </cell>
        </row>
        <row r="8592">
          <cell r="D8592" t="str">
            <v>Sumitomo Corporation</v>
          </cell>
          <cell r="E8592" t="str">
            <v>Wind</v>
          </cell>
          <cell r="G8592">
            <v>166307</v>
          </cell>
          <cell r="H8592" t="str">
            <v>Merchant Unregulated</v>
          </cell>
        </row>
        <row r="8593">
          <cell r="D8593" t="str">
            <v>General Electric Company</v>
          </cell>
          <cell r="E8593" t="str">
            <v>Wind</v>
          </cell>
          <cell r="G8593">
            <v>166307</v>
          </cell>
          <cell r="H8593" t="str">
            <v>Merchant Unregulated</v>
          </cell>
        </row>
        <row r="8594">
          <cell r="D8594" t="str">
            <v>Invenergy LLC</v>
          </cell>
          <cell r="E8594" t="str">
            <v>Wind</v>
          </cell>
          <cell r="G8594">
            <v>58698</v>
          </cell>
          <cell r="H8594" t="str">
            <v>Merchant Unregulated</v>
          </cell>
        </row>
        <row r="8595">
          <cell r="D8595" t="str">
            <v>SunEdison, Inc.</v>
          </cell>
          <cell r="E8595" t="str">
            <v>Solar</v>
          </cell>
          <cell r="G8595" t="str">
            <v>NA</v>
          </cell>
          <cell r="H8595" t="str">
            <v>Merchant Unregulated</v>
          </cell>
        </row>
        <row r="8596">
          <cell r="D8596" t="str">
            <v>SunEdison, Inc.</v>
          </cell>
          <cell r="E8596" t="str">
            <v>Solar</v>
          </cell>
          <cell r="G8596" t="str">
            <v>NA</v>
          </cell>
          <cell r="H8596" t="str">
            <v>Merchant Unregulated</v>
          </cell>
        </row>
        <row r="8597">
          <cell r="D8597" t="str">
            <v>Goldman Sachs Group, Inc.</v>
          </cell>
          <cell r="E8597" t="str">
            <v>Solar</v>
          </cell>
          <cell r="G8597" t="str">
            <v>NA</v>
          </cell>
          <cell r="H8597" t="str">
            <v>Merchant Unregulated</v>
          </cell>
        </row>
        <row r="8598">
          <cell r="D8598" t="str">
            <v>SunEdison, Inc.</v>
          </cell>
          <cell r="E8598" t="str">
            <v>Solar</v>
          </cell>
          <cell r="G8598" t="str">
            <v>NA</v>
          </cell>
          <cell r="H8598" t="str">
            <v>Merchant Unregulated</v>
          </cell>
        </row>
        <row r="8599">
          <cell r="D8599" t="str">
            <v>SunEdison, Inc.</v>
          </cell>
          <cell r="E8599" t="str">
            <v>Solar</v>
          </cell>
          <cell r="G8599" t="str">
            <v>NA</v>
          </cell>
          <cell r="H8599" t="str">
            <v>Merchant Unregulated</v>
          </cell>
        </row>
        <row r="8600">
          <cell r="D8600" t="str">
            <v>SunEdison, Inc.</v>
          </cell>
          <cell r="E8600" t="str">
            <v>Solar</v>
          </cell>
          <cell r="G8600" t="str">
            <v>NA</v>
          </cell>
          <cell r="H8600" t="str">
            <v>Merchant Unregulated</v>
          </cell>
        </row>
        <row r="8601">
          <cell r="D8601" t="str">
            <v>Goldman Sachs Group, Inc.</v>
          </cell>
          <cell r="E8601" t="str">
            <v>Solar</v>
          </cell>
          <cell r="G8601" t="str">
            <v>NA</v>
          </cell>
          <cell r="H8601" t="str">
            <v>Merchant Unregulated</v>
          </cell>
        </row>
        <row r="8602">
          <cell r="D8602" t="str">
            <v>SunEdison, Inc.</v>
          </cell>
          <cell r="E8602" t="str">
            <v>Solar</v>
          </cell>
          <cell r="G8602" t="str">
            <v>NA</v>
          </cell>
          <cell r="H8602" t="str">
            <v>Merchant Unregulated</v>
          </cell>
        </row>
        <row r="8603">
          <cell r="D8603" t="str">
            <v>Pinnacle West Capital Corporation</v>
          </cell>
          <cell r="E8603" t="str">
            <v>Solar</v>
          </cell>
          <cell r="G8603">
            <v>564</v>
          </cell>
          <cell r="H8603" t="str">
            <v>Regulated</v>
          </cell>
        </row>
        <row r="8604">
          <cell r="D8604" t="str">
            <v>Iberdrola, S.A.</v>
          </cell>
          <cell r="E8604" t="str">
            <v>Wind</v>
          </cell>
          <cell r="G8604">
            <v>223047</v>
          </cell>
          <cell r="H8604" t="str">
            <v>Merchant Unregulated</v>
          </cell>
        </row>
        <row r="8605">
          <cell r="D8605" t="str">
            <v>Brookfield Renewable Energy Partners L.P.</v>
          </cell>
          <cell r="E8605" t="str">
            <v>Water</v>
          </cell>
          <cell r="G8605" t="str">
            <v>NA</v>
          </cell>
          <cell r="H8605" t="str">
            <v>Merchant Unregulated</v>
          </cell>
        </row>
        <row r="8606">
          <cell r="D8606" t="str">
            <v>Brookfield Asset Management Inc.</v>
          </cell>
          <cell r="E8606" t="str">
            <v>Water</v>
          </cell>
          <cell r="G8606" t="str">
            <v>NA</v>
          </cell>
          <cell r="H8606" t="str">
            <v>Merchant Unregulated</v>
          </cell>
        </row>
        <row r="8607">
          <cell r="D8607" t="str">
            <v>Starrett City Inc</v>
          </cell>
          <cell r="E8607" t="str">
            <v>Gas</v>
          </cell>
          <cell r="G8607">
            <v>65669</v>
          </cell>
          <cell r="H8607" t="str">
            <v>Merchant Unregulated</v>
          </cell>
        </row>
        <row r="8608">
          <cell r="D8608" t="str">
            <v>Starrett City Inc</v>
          </cell>
          <cell r="E8608" t="str">
            <v>Oil</v>
          </cell>
          <cell r="G8608">
            <v>1889</v>
          </cell>
          <cell r="H8608" t="str">
            <v>Merchant Unregulated</v>
          </cell>
        </row>
        <row r="8609">
          <cell r="D8609" t="str">
            <v>Carlyle Group L.P.</v>
          </cell>
          <cell r="E8609" t="str">
            <v>Gas</v>
          </cell>
          <cell r="G8609" t="str">
            <v>NA</v>
          </cell>
          <cell r="H8609" t="str">
            <v>Merchant Unregulated</v>
          </cell>
        </row>
        <row r="8610">
          <cell r="D8610" t="str">
            <v>State Automobile Mutual Insurance Company</v>
          </cell>
          <cell r="E8610" t="str">
            <v>Oil</v>
          </cell>
          <cell r="G8610" t="str">
            <v>NA</v>
          </cell>
          <cell r="H8610" t="str">
            <v>Merchant Unregulated</v>
          </cell>
        </row>
        <row r="8611">
          <cell r="D8611" t="str">
            <v>State Center City of</v>
          </cell>
          <cell r="E8611" t="str">
            <v>Oil</v>
          </cell>
          <cell r="G8611" t="str">
            <v>NA</v>
          </cell>
          <cell r="H8611" t="str">
            <v>Regulated</v>
          </cell>
        </row>
        <row r="8612">
          <cell r="D8612" t="str">
            <v>State Farm Mutual Automobile Insurance Company</v>
          </cell>
          <cell r="E8612" t="str">
            <v>Oil</v>
          </cell>
          <cell r="G8612" t="str">
            <v>NA</v>
          </cell>
          <cell r="H8612" t="str">
            <v>Merchant Unregulated</v>
          </cell>
        </row>
        <row r="8613">
          <cell r="D8613" t="str">
            <v>State Farm Mutual Automobile Insurance Company</v>
          </cell>
          <cell r="E8613" t="str">
            <v>Oil</v>
          </cell>
          <cell r="G8613" t="str">
            <v>NA</v>
          </cell>
          <cell r="H8613" t="str">
            <v>Merchant Unregulated</v>
          </cell>
        </row>
        <row r="8614">
          <cell r="D8614" t="str">
            <v>State Farm Mutual Automobile Insurance Company</v>
          </cell>
          <cell r="E8614" t="str">
            <v>Oil</v>
          </cell>
          <cell r="G8614" t="str">
            <v>NA</v>
          </cell>
          <cell r="H8614" t="str">
            <v>Merchant Unregulated</v>
          </cell>
        </row>
        <row r="8615">
          <cell r="D8615" t="str">
            <v>Westar Energy, Inc.</v>
          </cell>
          <cell r="E8615" t="str">
            <v>Gas</v>
          </cell>
          <cell r="G8615">
            <v>771731</v>
          </cell>
          <cell r="H8615" t="str">
            <v>Regulated</v>
          </cell>
        </row>
        <row r="8616">
          <cell r="D8616" t="str">
            <v>Empire District Electric Company</v>
          </cell>
          <cell r="E8616" t="str">
            <v>Gas</v>
          </cell>
          <cell r="G8616">
            <v>1157595</v>
          </cell>
          <cell r="H8616" t="str">
            <v>Regulated</v>
          </cell>
        </row>
        <row r="8617">
          <cell r="D8617" t="str">
            <v>Empire District Electric Company</v>
          </cell>
          <cell r="E8617" t="str">
            <v>Gas</v>
          </cell>
          <cell r="G8617">
            <v>8379</v>
          </cell>
          <cell r="H8617" t="str">
            <v>Regulated</v>
          </cell>
        </row>
        <row r="8618">
          <cell r="D8618" t="str">
            <v>Michigan South Central Power Agency</v>
          </cell>
          <cell r="E8618" t="str">
            <v>Oil</v>
          </cell>
          <cell r="G8618" t="str">
            <v>NA</v>
          </cell>
          <cell r="H8618" t="str">
            <v>Merchant Unregulated</v>
          </cell>
        </row>
        <row r="8619">
          <cell r="D8619" t="str">
            <v>NextEra Energy, Inc.</v>
          </cell>
          <cell r="E8619" t="str">
            <v>Wind</v>
          </cell>
          <cell r="G8619">
            <v>292756</v>
          </cell>
          <cell r="H8619" t="str">
            <v>Merchant Unregulated</v>
          </cell>
        </row>
        <row r="8620">
          <cell r="D8620" t="str">
            <v>NextEra Energy, Inc.</v>
          </cell>
          <cell r="E8620" t="str">
            <v>Wind</v>
          </cell>
          <cell r="G8620">
            <v>402669</v>
          </cell>
          <cell r="H8620" t="str">
            <v>Merchant Unregulated</v>
          </cell>
        </row>
        <row r="8621">
          <cell r="D8621" t="str">
            <v>North Carolina Municipal Power Agency Number 1</v>
          </cell>
          <cell r="E8621" t="str">
            <v>Oil</v>
          </cell>
          <cell r="G8621" t="str">
            <v>NA</v>
          </cell>
          <cell r="H8621" t="str">
            <v>Regulated</v>
          </cell>
        </row>
        <row r="8622">
          <cell r="D8622" t="str">
            <v>North Carolina Municipal Power Agency Number 1</v>
          </cell>
          <cell r="E8622" t="str">
            <v>Oil</v>
          </cell>
          <cell r="G8622" t="str">
            <v>NA</v>
          </cell>
          <cell r="H8622" t="str">
            <v>Regulated</v>
          </cell>
        </row>
        <row r="8623">
          <cell r="D8623" t="str">
            <v>Independence City of MO</v>
          </cell>
          <cell r="E8623" t="str">
            <v>Gas</v>
          </cell>
          <cell r="G8623" t="str">
            <v>NA</v>
          </cell>
          <cell r="H8623" t="str">
            <v>Regulated</v>
          </cell>
        </row>
        <row r="8624">
          <cell r="D8624" t="str">
            <v>Independence City of MO</v>
          </cell>
          <cell r="E8624" t="str">
            <v>Oil</v>
          </cell>
          <cell r="G8624" t="str">
            <v>NA</v>
          </cell>
          <cell r="H8624" t="str">
            <v>Regulated</v>
          </cell>
        </row>
        <row r="8625">
          <cell r="D8625" t="str">
            <v>Ormat Industries Ltd.</v>
          </cell>
          <cell r="E8625" t="str">
            <v>Geothermal</v>
          </cell>
          <cell r="G8625" t="str">
            <v>NA</v>
          </cell>
          <cell r="H8625" t="str">
            <v>Merchant Unregulated</v>
          </cell>
        </row>
        <row r="8626">
          <cell r="D8626" t="str">
            <v>Ormat Technologies, Inc.</v>
          </cell>
          <cell r="E8626" t="str">
            <v>Geothermal</v>
          </cell>
          <cell r="G8626" t="str">
            <v>NA</v>
          </cell>
          <cell r="H8626" t="str">
            <v>Merchant Unregulated</v>
          </cell>
        </row>
        <row r="8627">
          <cell r="D8627" t="str">
            <v>Ormat Industries Ltd.</v>
          </cell>
          <cell r="E8627" t="str">
            <v>Geothermal</v>
          </cell>
          <cell r="G8627" t="str">
            <v>NA</v>
          </cell>
          <cell r="H8627" t="str">
            <v>Merchant Unregulated</v>
          </cell>
        </row>
        <row r="8628">
          <cell r="D8628" t="str">
            <v>Ormat Technologies, Inc.</v>
          </cell>
          <cell r="E8628" t="str">
            <v>Geothermal</v>
          </cell>
          <cell r="G8628" t="str">
            <v>NA</v>
          </cell>
          <cell r="H8628" t="str">
            <v>Merchant Unregulated</v>
          </cell>
        </row>
        <row r="8629">
          <cell r="D8629" t="str">
            <v>Ormat Industries Ltd.</v>
          </cell>
          <cell r="E8629" t="str">
            <v>Geothermal</v>
          </cell>
          <cell r="G8629" t="str">
            <v>NA</v>
          </cell>
          <cell r="H8629" t="str">
            <v>Merchant Unregulated</v>
          </cell>
        </row>
        <row r="8630">
          <cell r="D8630" t="str">
            <v>Ormat Technologies, Inc.</v>
          </cell>
          <cell r="E8630" t="str">
            <v>Geothermal</v>
          </cell>
          <cell r="G8630" t="str">
            <v>NA</v>
          </cell>
          <cell r="H8630" t="str">
            <v>Merchant Unregulated</v>
          </cell>
        </row>
        <row r="8631">
          <cell r="D8631" t="str">
            <v>JPMorgan Chase &amp; Co.</v>
          </cell>
          <cell r="E8631" t="str">
            <v>Geothermal</v>
          </cell>
          <cell r="G8631" t="str">
            <v>NA</v>
          </cell>
          <cell r="H8631" t="str">
            <v>Merchant Unregulated</v>
          </cell>
        </row>
        <row r="8632">
          <cell r="D8632" t="str">
            <v>Ormat Industries Ltd.</v>
          </cell>
          <cell r="E8632" t="str">
            <v>Geothermal</v>
          </cell>
          <cell r="G8632" t="str">
            <v>NA</v>
          </cell>
          <cell r="H8632" t="str">
            <v>Merchant Unregulated</v>
          </cell>
        </row>
        <row r="8633">
          <cell r="D8633" t="str">
            <v>Ormat Technologies, Inc.</v>
          </cell>
          <cell r="E8633" t="str">
            <v>Geothermal</v>
          </cell>
          <cell r="G8633" t="str">
            <v>NA</v>
          </cell>
          <cell r="H8633" t="str">
            <v>Merchant Unregulated</v>
          </cell>
        </row>
        <row r="8634">
          <cell r="D8634" t="str">
            <v>JPMorgan Chase &amp; Co.</v>
          </cell>
          <cell r="E8634" t="str">
            <v>Geothermal</v>
          </cell>
          <cell r="G8634" t="str">
            <v>NA</v>
          </cell>
          <cell r="H8634" t="str">
            <v>Merchant Unregulated</v>
          </cell>
        </row>
        <row r="8635">
          <cell r="D8635" t="str">
            <v>Alaska Village Electric Cooperative, Inc.</v>
          </cell>
          <cell r="E8635" t="str">
            <v>Oil</v>
          </cell>
          <cell r="G8635" t="str">
            <v>NA</v>
          </cell>
          <cell r="H8635" t="str">
            <v>Merchant Unregulated</v>
          </cell>
        </row>
        <row r="8636">
          <cell r="D8636" t="str">
            <v>Riviana Foods Inc</v>
          </cell>
          <cell r="E8636" t="str">
            <v>Biomass</v>
          </cell>
          <cell r="G8636" t="str">
            <v>NA</v>
          </cell>
          <cell r="H8636" t="str">
            <v>Merchant Unregulated</v>
          </cell>
        </row>
        <row r="8637">
          <cell r="D8637" t="str">
            <v>Riceland Foods</v>
          </cell>
          <cell r="E8637" t="str">
            <v>Biomass</v>
          </cell>
          <cell r="G8637" t="str">
            <v>NA</v>
          </cell>
          <cell r="H8637" t="str">
            <v>Merchant Unregulated</v>
          </cell>
        </row>
        <row r="8638">
          <cell r="D8638" t="str">
            <v>Emera Incorporated</v>
          </cell>
          <cell r="E8638" t="str">
            <v>Wind</v>
          </cell>
          <cell r="G8638">
            <v>12257</v>
          </cell>
          <cell r="H8638" t="str">
            <v>Merchant Unregulated</v>
          </cell>
        </row>
        <row r="8639">
          <cell r="D8639" t="str">
            <v>First Wind Holdings Inc.</v>
          </cell>
          <cell r="E8639" t="str">
            <v>Wind</v>
          </cell>
          <cell r="G8639">
            <v>12756</v>
          </cell>
          <cell r="H8639" t="str">
            <v>Merchant Unregulated</v>
          </cell>
        </row>
        <row r="8640">
          <cell r="D8640" t="str">
            <v>First Wind Holdings Inc.</v>
          </cell>
          <cell r="E8640" t="str">
            <v>Wind</v>
          </cell>
          <cell r="G8640">
            <v>9161</v>
          </cell>
          <cell r="H8640" t="str">
            <v>Merchant Unregulated</v>
          </cell>
        </row>
        <row r="8641">
          <cell r="D8641" t="str">
            <v>Emera Incorporated</v>
          </cell>
          <cell r="E8641" t="str">
            <v>Wind</v>
          </cell>
          <cell r="G8641">
            <v>8801</v>
          </cell>
          <cell r="H8641" t="str">
            <v>Merchant Unregulated</v>
          </cell>
        </row>
        <row r="8642">
          <cell r="D8642" t="str">
            <v>Archer-Daniels-Midland Company</v>
          </cell>
          <cell r="E8642" t="str">
            <v>Gas</v>
          </cell>
          <cell r="G8642" t="str">
            <v>NA</v>
          </cell>
          <cell r="H8642" t="str">
            <v>Merchant Unregulated</v>
          </cell>
        </row>
        <row r="8643">
          <cell r="D8643" t="str">
            <v>Rockland Capital, LLC</v>
          </cell>
          <cell r="E8643" t="str">
            <v>Other Nonrenewable</v>
          </cell>
          <cell r="G8643" t="str">
            <v>NA</v>
          </cell>
          <cell r="H8643" t="str">
            <v>Merchant Unregulated</v>
          </cell>
        </row>
        <row r="8644">
          <cell r="D8644" t="str">
            <v>Sterling City of</v>
          </cell>
          <cell r="E8644" t="str">
            <v>Oil</v>
          </cell>
          <cell r="G8644" t="str">
            <v>NA</v>
          </cell>
          <cell r="H8644" t="str">
            <v>Regulated</v>
          </cell>
        </row>
        <row r="8645">
          <cell r="D8645" t="str">
            <v>ReEnergy Holdings LLC</v>
          </cell>
          <cell r="E8645" t="str">
            <v>Other Nonrenewable</v>
          </cell>
          <cell r="G8645">
            <v>14194</v>
          </cell>
          <cell r="H8645" t="str">
            <v>Merchant Unregulated</v>
          </cell>
        </row>
        <row r="8646">
          <cell r="D8646" t="str">
            <v>Riverstone/Carlyle Renewable and Alternative Energy Fund II , L.P.</v>
          </cell>
          <cell r="E8646" t="str">
            <v>Other Nonrenewable</v>
          </cell>
          <cell r="G8646">
            <v>127737</v>
          </cell>
          <cell r="H8646" t="str">
            <v>Merchant Unregulated</v>
          </cell>
        </row>
        <row r="8647">
          <cell r="D8647" t="str">
            <v>Oneida County Industl Dev Agcy</v>
          </cell>
          <cell r="E8647" t="str">
            <v>Oil</v>
          </cell>
          <cell r="G8647" t="str">
            <v>NA</v>
          </cell>
          <cell r="H8647" t="str">
            <v>Merchant Unregulated</v>
          </cell>
        </row>
        <row r="8648">
          <cell r="D8648" t="str">
            <v>Alliance Energy Group LLC</v>
          </cell>
          <cell r="E8648" t="str">
            <v>Gas</v>
          </cell>
          <cell r="G8648" t="str">
            <v>NA</v>
          </cell>
          <cell r="H8648" t="str">
            <v>Merchant Unregulated</v>
          </cell>
        </row>
        <row r="8649">
          <cell r="D8649" t="str">
            <v>Integrys Energy Group, Inc.</v>
          </cell>
          <cell r="E8649" t="str">
            <v>Solar</v>
          </cell>
          <cell r="G8649" t="str">
            <v>NA</v>
          </cell>
          <cell r="H8649" t="str">
            <v>Merchant Unregulated</v>
          </cell>
        </row>
        <row r="8650">
          <cell r="D8650" t="str">
            <v>Duke Energy Corporation</v>
          </cell>
          <cell r="E8650" t="str">
            <v>Solar</v>
          </cell>
          <cell r="G8650" t="str">
            <v>NA</v>
          </cell>
          <cell r="H8650" t="str">
            <v>Merchant Unregulated</v>
          </cell>
        </row>
        <row r="8651">
          <cell r="D8651" t="str">
            <v>Canadian Solar Inc.</v>
          </cell>
          <cell r="E8651" t="str">
            <v>Solar</v>
          </cell>
          <cell r="G8651" t="str">
            <v>NA</v>
          </cell>
          <cell r="H8651" t="str">
            <v>Merchant Unregulated</v>
          </cell>
        </row>
        <row r="8652">
          <cell r="D8652" t="str">
            <v>Entergy Corporation</v>
          </cell>
          <cell r="E8652" t="str">
            <v>Gas</v>
          </cell>
          <cell r="G8652">
            <v>3554</v>
          </cell>
          <cell r="H8652" t="str">
            <v>Regulated</v>
          </cell>
        </row>
        <row r="8653">
          <cell r="D8653" t="str">
            <v>NRG Energy, Inc.</v>
          </cell>
          <cell r="E8653" t="str">
            <v>Gas</v>
          </cell>
          <cell r="G8653">
            <v>226</v>
          </cell>
          <cell r="H8653" t="str">
            <v>Merchant Unregulated</v>
          </cell>
        </row>
        <row r="8654">
          <cell r="D8654" t="str">
            <v>Entergy Corporation</v>
          </cell>
          <cell r="E8654" t="str">
            <v>Gas</v>
          </cell>
          <cell r="G8654">
            <v>-2164</v>
          </cell>
          <cell r="H8654" t="str">
            <v>Regulated</v>
          </cell>
        </row>
        <row r="8655">
          <cell r="D8655" t="str">
            <v>Emera Incorporated</v>
          </cell>
          <cell r="E8655" t="str">
            <v>Wind</v>
          </cell>
          <cell r="G8655">
            <v>9884</v>
          </cell>
          <cell r="H8655" t="str">
            <v>Merchant Unregulated</v>
          </cell>
        </row>
        <row r="8656">
          <cell r="D8656" t="str">
            <v>First Wind Holdings Inc.</v>
          </cell>
          <cell r="E8656" t="str">
            <v>Wind</v>
          </cell>
          <cell r="G8656">
            <v>10286</v>
          </cell>
          <cell r="H8656" t="str">
            <v>Merchant Unregulated</v>
          </cell>
        </row>
        <row r="8657">
          <cell r="D8657" t="str">
            <v>Emera Incorporated</v>
          </cell>
          <cell r="E8657" t="str">
            <v>Wind</v>
          </cell>
          <cell r="G8657">
            <v>26518</v>
          </cell>
          <cell r="H8657" t="str">
            <v>Merchant Unregulated</v>
          </cell>
        </row>
        <row r="8658">
          <cell r="D8658" t="str">
            <v>First Wind Holdings Inc.</v>
          </cell>
          <cell r="E8658" t="str">
            <v>Wind</v>
          </cell>
          <cell r="G8658">
            <v>27601</v>
          </cell>
          <cell r="H8658" t="str">
            <v>Merchant Unregulated</v>
          </cell>
        </row>
        <row r="8659">
          <cell r="D8659" t="str">
            <v>Stevens Community Medical Center</v>
          </cell>
          <cell r="E8659" t="str">
            <v>Oil</v>
          </cell>
          <cell r="G8659" t="str">
            <v>NA</v>
          </cell>
          <cell r="H8659" t="str">
            <v>Merchant Unregulated</v>
          </cell>
        </row>
        <row r="8660">
          <cell r="D8660" t="str">
            <v>SCANA Corporation</v>
          </cell>
          <cell r="E8660" t="str">
            <v>Water</v>
          </cell>
          <cell r="G8660">
            <v>48399</v>
          </cell>
          <cell r="H8660" t="str">
            <v>Regulated</v>
          </cell>
        </row>
        <row r="8661">
          <cell r="D8661" t="str">
            <v>NewPage Holdings Inc.</v>
          </cell>
          <cell r="E8661" t="str">
            <v>Water</v>
          </cell>
          <cell r="G8661" t="str">
            <v>NA</v>
          </cell>
          <cell r="H8661" t="str">
            <v>Regulated</v>
          </cell>
        </row>
        <row r="8662">
          <cell r="D8662" t="str">
            <v>NewPage Holdings Inc.</v>
          </cell>
          <cell r="E8662" t="str">
            <v>Gas</v>
          </cell>
          <cell r="G8662" t="str">
            <v>NA</v>
          </cell>
          <cell r="H8662" t="str">
            <v>Merchant Unregulated</v>
          </cell>
        </row>
        <row r="8663">
          <cell r="D8663" t="str">
            <v>GDF Suez SA</v>
          </cell>
          <cell r="E8663" t="str">
            <v>Water</v>
          </cell>
          <cell r="G8663" t="str">
            <v>NA</v>
          </cell>
          <cell r="H8663" t="str">
            <v>Merchant Unregulated</v>
          </cell>
        </row>
        <row r="8664">
          <cell r="D8664" t="str">
            <v>Salt River Project</v>
          </cell>
          <cell r="E8664" t="str">
            <v>Water</v>
          </cell>
          <cell r="G8664" t="str">
            <v>NA</v>
          </cell>
          <cell r="H8664" t="str">
            <v>Merchant Unregulated</v>
          </cell>
        </row>
        <row r="8665">
          <cell r="D8665" t="str">
            <v>Brookfield Renewable Energy Partners L.P.</v>
          </cell>
          <cell r="E8665" t="str">
            <v>Water</v>
          </cell>
          <cell r="G8665" t="str">
            <v>NA</v>
          </cell>
          <cell r="H8665" t="str">
            <v>Merchant Unregulated</v>
          </cell>
        </row>
        <row r="8666">
          <cell r="D8666" t="str">
            <v>Brookfield Asset Management Inc.</v>
          </cell>
          <cell r="E8666" t="str">
            <v>Water</v>
          </cell>
          <cell r="G8666" t="str">
            <v>NA</v>
          </cell>
          <cell r="H8666" t="str">
            <v>Merchant Unregulated</v>
          </cell>
        </row>
        <row r="8667">
          <cell r="D8667" t="str">
            <v>Alethea Cleantech Advisors, LLC</v>
          </cell>
          <cell r="E8667" t="str">
            <v>Solar</v>
          </cell>
          <cell r="G8667" t="str">
            <v>NA</v>
          </cell>
          <cell r="H8667" t="str">
            <v>Merchant Unregulated</v>
          </cell>
        </row>
        <row r="8668">
          <cell r="D8668" t="str">
            <v>Oconto Electric Cooperative</v>
          </cell>
          <cell r="E8668" t="str">
            <v>Water</v>
          </cell>
          <cell r="G8668" t="str">
            <v>NA</v>
          </cell>
          <cell r="H8668" t="str">
            <v>Merchant Unregulated</v>
          </cell>
        </row>
        <row r="8669">
          <cell r="D8669" t="str">
            <v>ArcLight Capital Partners LLC</v>
          </cell>
          <cell r="E8669" t="str">
            <v>Water</v>
          </cell>
          <cell r="G8669" t="str">
            <v>NA</v>
          </cell>
          <cell r="H8669" t="str">
            <v>Merchant Unregulated</v>
          </cell>
        </row>
        <row r="8670">
          <cell r="D8670" t="str">
            <v>Enel S.p.A.</v>
          </cell>
          <cell r="E8670" t="str">
            <v>Geothermal</v>
          </cell>
          <cell r="G8670" t="str">
            <v>NA</v>
          </cell>
          <cell r="H8670" t="str">
            <v>Merchant Unregulated</v>
          </cell>
        </row>
        <row r="8671">
          <cell r="D8671" t="str">
            <v>Stillwater Hydro Associates, LLC</v>
          </cell>
          <cell r="E8671" t="str">
            <v>Water</v>
          </cell>
          <cell r="G8671" t="str">
            <v>NA</v>
          </cell>
          <cell r="H8671" t="str">
            <v>Merchant Unregulated</v>
          </cell>
        </row>
        <row r="8672">
          <cell r="D8672" t="str">
            <v>Stillwater Associates</v>
          </cell>
          <cell r="E8672" t="str">
            <v>Water</v>
          </cell>
          <cell r="G8672" t="str">
            <v>NA</v>
          </cell>
          <cell r="H8672" t="str">
            <v>Merchant Unregulated</v>
          </cell>
        </row>
        <row r="8673">
          <cell r="D8673" t="str">
            <v>Enel S.p.A.</v>
          </cell>
          <cell r="E8673" t="str">
            <v>Solar</v>
          </cell>
          <cell r="G8673" t="str">
            <v>NA</v>
          </cell>
          <cell r="H8673" t="str">
            <v>Merchant Unregulated</v>
          </cell>
        </row>
        <row r="8674">
          <cell r="D8674" t="str">
            <v>Stillwater Utilities Authority</v>
          </cell>
          <cell r="E8674" t="str">
            <v>Oil</v>
          </cell>
          <cell r="G8674" t="str">
            <v>NA</v>
          </cell>
          <cell r="H8674" t="str">
            <v>Merchant Unregulated</v>
          </cell>
        </row>
        <row r="8675">
          <cell r="D8675" t="str">
            <v>Portland General Electric Company</v>
          </cell>
          <cell r="E8675" t="str">
            <v>Oil</v>
          </cell>
          <cell r="G8675">
            <v>9</v>
          </cell>
          <cell r="H8675" t="str">
            <v>Regulated</v>
          </cell>
        </row>
        <row r="8676">
          <cell r="D8676" t="str">
            <v>TRI Resources, Inc.</v>
          </cell>
          <cell r="E8676" t="str">
            <v>Gas</v>
          </cell>
          <cell r="G8676" t="str">
            <v>NA</v>
          </cell>
          <cell r="H8676" t="str">
            <v>Merchant Unregulated</v>
          </cell>
        </row>
        <row r="8677">
          <cell r="D8677" t="str">
            <v>Florida Municipal Power Agency</v>
          </cell>
          <cell r="E8677" t="str">
            <v>Oil</v>
          </cell>
          <cell r="G8677" t="str">
            <v>NA</v>
          </cell>
          <cell r="H8677" t="str">
            <v>Regulated</v>
          </cell>
        </row>
        <row r="8678">
          <cell r="D8678" t="str">
            <v>Utility Board of Key West City</v>
          </cell>
          <cell r="E8678" t="str">
            <v>Oil</v>
          </cell>
          <cell r="G8678" t="str">
            <v>NA</v>
          </cell>
          <cell r="H8678" t="str">
            <v>Merchant Unregulated</v>
          </cell>
        </row>
        <row r="8679">
          <cell r="D8679" t="str">
            <v>Covanta Holding Corporation</v>
          </cell>
          <cell r="E8679" t="str">
            <v>Biomass</v>
          </cell>
          <cell r="G8679" t="str">
            <v>NA</v>
          </cell>
          <cell r="H8679" t="str">
            <v>Merchant Unregulated</v>
          </cell>
        </row>
        <row r="8680">
          <cell r="D8680" t="str">
            <v>Omi Thames Water Stockton Inc</v>
          </cell>
          <cell r="E8680" t="str">
            <v>Biomass</v>
          </cell>
          <cell r="G8680" t="str">
            <v>NA</v>
          </cell>
          <cell r="H8680" t="str">
            <v>Merchant Unregulated</v>
          </cell>
        </row>
        <row r="8681">
          <cell r="D8681" t="str">
            <v>Stockton City of</v>
          </cell>
          <cell r="E8681" t="str">
            <v>Gas</v>
          </cell>
          <cell r="G8681" t="str">
            <v>NA</v>
          </cell>
          <cell r="H8681" t="str">
            <v>Regulated</v>
          </cell>
        </row>
        <row r="8682">
          <cell r="D8682" t="str">
            <v>Eugene City of</v>
          </cell>
          <cell r="E8682" t="str">
            <v>Water</v>
          </cell>
          <cell r="G8682" t="str">
            <v>NA</v>
          </cell>
          <cell r="H8682" t="str">
            <v>Regulated</v>
          </cell>
        </row>
        <row r="8683">
          <cell r="D8683" t="str">
            <v>Modesto Irrigation District</v>
          </cell>
          <cell r="E8683" t="str">
            <v>Water</v>
          </cell>
          <cell r="G8683" t="str">
            <v>NA</v>
          </cell>
          <cell r="H8683" t="str">
            <v>Merchant Unregulated</v>
          </cell>
        </row>
        <row r="8684">
          <cell r="D8684" t="str">
            <v>Heritage Sustainable Energy LLC</v>
          </cell>
          <cell r="E8684" t="str">
            <v>Wind</v>
          </cell>
          <cell r="G8684" t="str">
            <v>NA</v>
          </cell>
          <cell r="H8684" t="str">
            <v>Merchant Unregulated</v>
          </cell>
        </row>
        <row r="8685">
          <cell r="D8685" t="str">
            <v>Gaz Métro Limited Partnership</v>
          </cell>
          <cell r="E8685" t="str">
            <v>Gas</v>
          </cell>
          <cell r="G8685">
            <v>10975</v>
          </cell>
          <cell r="H8685" t="str">
            <v>Regulated</v>
          </cell>
        </row>
        <row r="8686">
          <cell r="D8686" t="str">
            <v>Massachusetts Municipal Wholesale Electric Company</v>
          </cell>
          <cell r="E8686" t="str">
            <v>Gas</v>
          </cell>
          <cell r="G8686">
            <v>113197</v>
          </cell>
          <cell r="H8686" t="str">
            <v>Regulated</v>
          </cell>
        </row>
        <row r="8687">
          <cell r="D8687" t="str">
            <v>Lyndonville Village of</v>
          </cell>
          <cell r="E8687" t="str">
            <v>Gas</v>
          </cell>
          <cell r="G8687">
            <v>551</v>
          </cell>
          <cell r="H8687" t="str">
            <v>Regulated</v>
          </cell>
        </row>
        <row r="8688">
          <cell r="D8688" t="str">
            <v>Calpine Corporation</v>
          </cell>
          <cell r="E8688" t="str">
            <v>Gas</v>
          </cell>
          <cell r="G8688" t="str">
            <v>NA</v>
          </cell>
          <cell r="H8688" t="str">
            <v>Merchant Unregulated</v>
          </cell>
        </row>
        <row r="8689">
          <cell r="D8689" t="str">
            <v>Massachusetts Municipal Wholesale Electric Company</v>
          </cell>
          <cell r="E8689" t="str">
            <v>Oil</v>
          </cell>
          <cell r="G8689">
            <v>2520</v>
          </cell>
          <cell r="H8689" t="str">
            <v>Regulated</v>
          </cell>
        </row>
        <row r="8690">
          <cell r="D8690" t="str">
            <v>Lyndonville Village of</v>
          </cell>
          <cell r="E8690" t="str">
            <v>Oil</v>
          </cell>
          <cell r="G8690">
            <v>0</v>
          </cell>
          <cell r="H8690" t="str">
            <v>Regulated</v>
          </cell>
        </row>
        <row r="8691">
          <cell r="D8691" t="str">
            <v>E.ON SE</v>
          </cell>
          <cell r="E8691" t="str">
            <v>Wind</v>
          </cell>
          <cell r="G8691" t="str">
            <v>NA</v>
          </cell>
          <cell r="H8691" t="str">
            <v>Merchant Unregulated</v>
          </cell>
        </row>
        <row r="8692">
          <cell r="D8692" t="str">
            <v>PensionDanmark Holding AS</v>
          </cell>
          <cell r="E8692" t="str">
            <v>Wind</v>
          </cell>
          <cell r="G8692" t="str">
            <v>NA</v>
          </cell>
          <cell r="H8692" t="str">
            <v>Merchant Unregulated</v>
          </cell>
        </row>
        <row r="8693">
          <cell r="D8693" t="str">
            <v>Silicon Valley Power</v>
          </cell>
          <cell r="E8693" t="str">
            <v>Water</v>
          </cell>
          <cell r="G8693" t="str">
            <v>NA</v>
          </cell>
          <cell r="H8693" t="str">
            <v>Regulated</v>
          </cell>
        </row>
        <row r="8694">
          <cell r="D8694" t="str">
            <v>Edison International</v>
          </cell>
          <cell r="E8694" t="str">
            <v>Wind</v>
          </cell>
          <cell r="G8694">
            <v>275556</v>
          </cell>
          <cell r="H8694" t="str">
            <v>Merchant Unregulated</v>
          </cell>
        </row>
        <row r="8695">
          <cell r="D8695" t="str">
            <v>AES Corporation</v>
          </cell>
          <cell r="E8695" t="str">
            <v>Wind</v>
          </cell>
          <cell r="G8695">
            <v>195964</v>
          </cell>
          <cell r="H8695" t="str">
            <v>Merchant Unregulated</v>
          </cell>
        </row>
        <row r="8696">
          <cell r="D8696" t="str">
            <v>Story City City of</v>
          </cell>
          <cell r="E8696" t="str">
            <v>Oil</v>
          </cell>
          <cell r="G8696" t="str">
            <v>NA</v>
          </cell>
          <cell r="H8696" t="str">
            <v>Regulated</v>
          </cell>
        </row>
        <row r="8697">
          <cell r="D8697" t="str">
            <v>NextEra Energy, Inc.</v>
          </cell>
          <cell r="E8697" t="str">
            <v>Wind</v>
          </cell>
          <cell r="G8697">
            <v>473565</v>
          </cell>
          <cell r="H8697" t="str">
            <v>Merchant Unregulated</v>
          </cell>
        </row>
        <row r="8698">
          <cell r="D8698" t="str">
            <v>NextEra Energy, Inc.</v>
          </cell>
          <cell r="E8698" t="str">
            <v>Wind</v>
          </cell>
          <cell r="G8698">
            <v>508090</v>
          </cell>
          <cell r="H8698" t="str">
            <v>Merchant Unregulated</v>
          </cell>
        </row>
        <row r="8699">
          <cell r="D8699" t="str">
            <v>Waste Management, Inc.</v>
          </cell>
          <cell r="E8699" t="str">
            <v>Biomass</v>
          </cell>
          <cell r="G8699" t="str">
            <v>NA</v>
          </cell>
          <cell r="H8699" t="str">
            <v>Merchant Unregulated</v>
          </cell>
        </row>
        <row r="8700">
          <cell r="D8700" t="str">
            <v>CMS Energy Corporation</v>
          </cell>
          <cell r="E8700" t="str">
            <v>Gas</v>
          </cell>
          <cell r="G8700">
            <v>338</v>
          </cell>
          <cell r="H8700" t="str">
            <v>Regulated</v>
          </cell>
        </row>
        <row r="8701">
          <cell r="D8701" t="str">
            <v>Strata Solar LLC</v>
          </cell>
          <cell r="E8701" t="str">
            <v>Solar</v>
          </cell>
          <cell r="G8701" t="str">
            <v>NA</v>
          </cell>
          <cell r="H8701" t="str">
            <v>Merchant Unregulated</v>
          </cell>
        </row>
        <row r="8702">
          <cell r="D8702" t="str">
            <v>Riverstone Holdings LLC</v>
          </cell>
          <cell r="E8702" t="str">
            <v>Biomass</v>
          </cell>
          <cell r="G8702">
            <v>343274</v>
          </cell>
          <cell r="H8702" t="str">
            <v>Merchant Unregulated</v>
          </cell>
        </row>
        <row r="8703">
          <cell r="D8703" t="str">
            <v>Lower Valley Energy, Inc.</v>
          </cell>
          <cell r="E8703" t="str">
            <v>Water</v>
          </cell>
          <cell r="G8703" t="str">
            <v>NA</v>
          </cell>
          <cell r="H8703" t="str">
            <v>Merchant Unregulated</v>
          </cell>
        </row>
        <row r="8704">
          <cell r="D8704" t="str">
            <v>Silver Point Capital, L.P.</v>
          </cell>
          <cell r="E8704" t="str">
            <v>Biomass</v>
          </cell>
          <cell r="G8704" t="str">
            <v>NA</v>
          </cell>
          <cell r="H8704" t="str">
            <v>Merchant Unregulated</v>
          </cell>
        </row>
        <row r="8705">
          <cell r="D8705" t="str">
            <v>Landgas of IL Corp.</v>
          </cell>
          <cell r="E8705" t="str">
            <v>Biomass</v>
          </cell>
          <cell r="G8705" t="str">
            <v>NA</v>
          </cell>
          <cell r="H8705" t="str">
            <v>Merchant Unregulated</v>
          </cell>
        </row>
        <row r="8706">
          <cell r="D8706" t="str">
            <v>Iberdrola, S.A.</v>
          </cell>
          <cell r="E8706" t="str">
            <v>Wind</v>
          </cell>
          <cell r="G8706">
            <v>856431</v>
          </cell>
          <cell r="H8706" t="str">
            <v>Merchant Unregulated</v>
          </cell>
        </row>
        <row r="8707">
          <cell r="D8707" t="str">
            <v>Cedar Falls Utilities</v>
          </cell>
          <cell r="E8707" t="str">
            <v>Coal</v>
          </cell>
          <cell r="G8707" t="str">
            <v>NA</v>
          </cell>
          <cell r="H8707" t="str">
            <v>Regulated</v>
          </cell>
        </row>
        <row r="8708">
          <cell r="D8708" t="str">
            <v>Denver City &amp; County of</v>
          </cell>
          <cell r="E8708" t="str">
            <v>Water</v>
          </cell>
          <cell r="G8708" t="str">
            <v>NA</v>
          </cell>
          <cell r="H8708" t="str">
            <v>Merchant Unregulated</v>
          </cell>
        </row>
        <row r="8709">
          <cell r="D8709" t="str">
            <v>Winfield City of</v>
          </cell>
          <cell r="E8709" t="str">
            <v>Oil</v>
          </cell>
          <cell r="G8709" t="str">
            <v>NA</v>
          </cell>
          <cell r="H8709" t="str">
            <v>Regulated</v>
          </cell>
        </row>
        <row r="8710">
          <cell r="D8710" t="str">
            <v>PG&amp;E Corporation</v>
          </cell>
          <cell r="E8710" t="str">
            <v>Solar</v>
          </cell>
          <cell r="G8710">
            <v>43065</v>
          </cell>
          <cell r="H8710" t="str">
            <v>Regulated</v>
          </cell>
        </row>
        <row r="8711">
          <cell r="D8711" t="str">
            <v>Frist Power LLC</v>
          </cell>
          <cell r="E8711" t="str">
            <v>Oil</v>
          </cell>
          <cell r="G8711" t="str">
            <v>NA</v>
          </cell>
          <cell r="H8711" t="str">
            <v>Merchant Unregulated</v>
          </cell>
        </row>
        <row r="8712">
          <cell r="D8712" t="str">
            <v>Gordy Gas Corporation</v>
          </cell>
          <cell r="E8712" t="str">
            <v>Oil</v>
          </cell>
          <cell r="G8712" t="str">
            <v>NA</v>
          </cell>
          <cell r="H8712" t="str">
            <v>Merchant Unregulated</v>
          </cell>
        </row>
        <row r="8713">
          <cell r="D8713" t="str">
            <v>Post Oak Energy Capital</v>
          </cell>
          <cell r="E8713" t="str">
            <v>Oil</v>
          </cell>
          <cell r="G8713" t="str">
            <v>NA</v>
          </cell>
          <cell r="H8713" t="str">
            <v>Merchant Unregulated</v>
          </cell>
        </row>
        <row r="8714">
          <cell r="D8714" t="str">
            <v>Quintana Infrastructure &amp; Development LLC</v>
          </cell>
          <cell r="E8714" t="str">
            <v>Oil</v>
          </cell>
          <cell r="G8714" t="str">
            <v>NA</v>
          </cell>
          <cell r="H8714" t="str">
            <v>Merchant Unregulated</v>
          </cell>
        </row>
        <row r="8715">
          <cell r="D8715" t="str">
            <v>BlackRock, Inc.</v>
          </cell>
          <cell r="E8715" t="str">
            <v>Oil</v>
          </cell>
          <cell r="G8715" t="str">
            <v>NA</v>
          </cell>
          <cell r="H8715" t="str">
            <v>Merchant Unregulated</v>
          </cell>
        </row>
        <row r="8716">
          <cell r="D8716" t="str">
            <v>BlackRock, Inc.</v>
          </cell>
          <cell r="E8716" t="str">
            <v>Oil</v>
          </cell>
          <cell r="G8716" t="str">
            <v>NA</v>
          </cell>
          <cell r="H8716" t="str">
            <v>Merchant Unregulated</v>
          </cell>
        </row>
        <row r="8717">
          <cell r="D8717" t="str">
            <v>Starwood Headquarters, LLC</v>
          </cell>
          <cell r="E8717" t="str">
            <v>Oil</v>
          </cell>
          <cell r="G8717" t="str">
            <v>NA</v>
          </cell>
          <cell r="H8717" t="str">
            <v>Merchant Unregulated</v>
          </cell>
        </row>
        <row r="8718">
          <cell r="D8718" t="str">
            <v>RSG Power Management</v>
          </cell>
          <cell r="E8718" t="str">
            <v>Oil</v>
          </cell>
          <cell r="G8718" t="str">
            <v>NA</v>
          </cell>
          <cell r="H8718" t="str">
            <v>Merchant Unregulated</v>
          </cell>
        </row>
        <row r="8719">
          <cell r="D8719" t="str">
            <v>Richland-Stryker Generation LLC</v>
          </cell>
          <cell r="E8719" t="str">
            <v>Oil</v>
          </cell>
          <cell r="G8719" t="str">
            <v>NA</v>
          </cell>
          <cell r="H8719" t="str">
            <v>Merchant Unregulated</v>
          </cell>
        </row>
        <row r="8720">
          <cell r="D8720" t="str">
            <v>Texas Energy Future Holdings LP</v>
          </cell>
          <cell r="E8720" t="str">
            <v>Gas</v>
          </cell>
          <cell r="G8720">
            <v>243233</v>
          </cell>
          <cell r="H8720" t="str">
            <v>Merchant Unregulated</v>
          </cell>
        </row>
        <row r="8721">
          <cell r="D8721" t="str">
            <v>Texas Energy Future Holdings LP</v>
          </cell>
          <cell r="E8721" t="str">
            <v>Oil</v>
          </cell>
          <cell r="G8721">
            <v>0</v>
          </cell>
          <cell r="H8721" t="str">
            <v>Merchant Unregulated</v>
          </cell>
        </row>
        <row r="8722">
          <cell r="D8722" t="str">
            <v>Stuart City of IA</v>
          </cell>
          <cell r="E8722" t="str">
            <v>Oil</v>
          </cell>
          <cell r="G8722" t="str">
            <v>NA</v>
          </cell>
          <cell r="H8722" t="str">
            <v>Regulated</v>
          </cell>
        </row>
        <row r="8723">
          <cell r="D8723" t="str">
            <v>Stuart City of NE</v>
          </cell>
          <cell r="E8723" t="str">
            <v>Oil</v>
          </cell>
          <cell r="G8723" t="str">
            <v>NA</v>
          </cell>
          <cell r="H8723" t="str">
            <v>Regulated</v>
          </cell>
        </row>
        <row r="8724">
          <cell r="D8724" t="str">
            <v>University of Oregon</v>
          </cell>
          <cell r="E8724" t="str">
            <v>Solar</v>
          </cell>
          <cell r="G8724" t="str">
            <v>NA</v>
          </cell>
          <cell r="H8724" t="str">
            <v>Merchant Unregulated</v>
          </cell>
        </row>
        <row r="8725">
          <cell r="D8725" t="str">
            <v>Fortis Inc.</v>
          </cell>
          <cell r="E8725" t="str">
            <v>Water</v>
          </cell>
          <cell r="G8725" t="str">
            <v>NA</v>
          </cell>
          <cell r="H8725" t="str">
            <v>Regulated</v>
          </cell>
        </row>
        <row r="8726">
          <cell r="D8726" t="str">
            <v>Sturgis City of</v>
          </cell>
          <cell r="E8726" t="str">
            <v>Water</v>
          </cell>
          <cell r="G8726" t="str">
            <v>NA</v>
          </cell>
          <cell r="H8726" t="str">
            <v>Regulated</v>
          </cell>
        </row>
        <row r="8727">
          <cell r="D8727" t="str">
            <v>Sturgis City of</v>
          </cell>
          <cell r="E8727" t="str">
            <v>Gas</v>
          </cell>
          <cell r="G8727" t="str">
            <v>NA</v>
          </cell>
          <cell r="H8727" t="str">
            <v>Regulated</v>
          </cell>
        </row>
        <row r="8728">
          <cell r="D8728" t="str">
            <v>Macon City of MO</v>
          </cell>
          <cell r="E8728" t="str">
            <v>Oil</v>
          </cell>
          <cell r="G8728" t="str">
            <v>NA</v>
          </cell>
          <cell r="H8728" t="str">
            <v>Regulated</v>
          </cell>
        </row>
        <row r="8729">
          <cell r="D8729" t="str">
            <v>Macon City of MO</v>
          </cell>
          <cell r="E8729" t="str">
            <v>Oil</v>
          </cell>
          <cell r="G8729" t="str">
            <v>NA</v>
          </cell>
          <cell r="H8729" t="str">
            <v>Regulated</v>
          </cell>
        </row>
        <row r="8730">
          <cell r="D8730" t="str">
            <v>Waste Management, Inc.</v>
          </cell>
          <cell r="E8730" t="str">
            <v>Biomass</v>
          </cell>
          <cell r="G8730" t="str">
            <v>NA</v>
          </cell>
          <cell r="H8730" t="str">
            <v>Merchant Unregulated</v>
          </cell>
        </row>
        <row r="8731">
          <cell r="D8731" t="str">
            <v>Lower Tule River Irrigation District</v>
          </cell>
          <cell r="E8731" t="str">
            <v>Water</v>
          </cell>
          <cell r="G8731" t="str">
            <v>NA</v>
          </cell>
          <cell r="H8731" t="str">
            <v>Merchant Unregulated</v>
          </cell>
        </row>
        <row r="8732">
          <cell r="D8732" t="str">
            <v>Silver Point Capital, L.P.</v>
          </cell>
          <cell r="E8732" t="str">
            <v>Biomass</v>
          </cell>
          <cell r="G8732" t="str">
            <v>NA</v>
          </cell>
          <cell r="H8732" t="str">
            <v>Merchant Unregulated</v>
          </cell>
        </row>
        <row r="8733">
          <cell r="D8733" t="str">
            <v>NiSource Inc.</v>
          </cell>
          <cell r="E8733" t="str">
            <v>Gas</v>
          </cell>
          <cell r="G8733">
            <v>3130821</v>
          </cell>
          <cell r="H8733" t="str">
            <v>Regulated</v>
          </cell>
        </row>
        <row r="8734">
          <cell r="D8734" t="str">
            <v>Brookfield Renewable Energy Partners L.P.</v>
          </cell>
          <cell r="E8734" t="str">
            <v>Water</v>
          </cell>
          <cell r="G8734" t="str">
            <v>NA</v>
          </cell>
          <cell r="H8734" t="str">
            <v>Merchant Unregulated</v>
          </cell>
        </row>
        <row r="8735">
          <cell r="D8735" t="str">
            <v>Brookfield Asset Management Inc.</v>
          </cell>
          <cell r="E8735" t="str">
            <v>Water</v>
          </cell>
          <cell r="G8735" t="str">
            <v>NA</v>
          </cell>
          <cell r="H8735" t="str">
            <v>Merchant Unregulated</v>
          </cell>
        </row>
        <row r="8736">
          <cell r="D8736" t="str">
            <v>EIF Management, LLC</v>
          </cell>
          <cell r="E8736" t="str">
            <v>Water</v>
          </cell>
          <cell r="G8736" t="str">
            <v>NA</v>
          </cell>
          <cell r="H8736" t="str">
            <v>Merchant Unregulated</v>
          </cell>
        </row>
        <row r="8737">
          <cell r="D8737" t="str">
            <v>General Services Administration</v>
          </cell>
          <cell r="E8737" t="str">
            <v>Solar</v>
          </cell>
          <cell r="G8737" t="str">
            <v>NA</v>
          </cell>
          <cell r="H8737" t="str">
            <v>Merchant Unregulated</v>
          </cell>
        </row>
        <row r="8738">
          <cell r="D8738" t="str">
            <v>Sullivan City of IL</v>
          </cell>
          <cell r="E8738" t="str">
            <v>Oil</v>
          </cell>
          <cell r="G8738" t="str">
            <v>NA</v>
          </cell>
          <cell r="H8738" t="str">
            <v>Regulated</v>
          </cell>
        </row>
        <row r="8739">
          <cell r="D8739" t="str">
            <v>Puget Holdings LLC</v>
          </cell>
          <cell r="E8739" t="str">
            <v>Gas</v>
          </cell>
          <cell r="G8739">
            <v>223750</v>
          </cell>
          <cell r="H8739" t="str">
            <v>Regulated</v>
          </cell>
        </row>
        <row r="8740">
          <cell r="D8740" t="str">
            <v>East Columbia Basin Irrigation</v>
          </cell>
          <cell r="E8740" t="str">
            <v>Water</v>
          </cell>
          <cell r="G8740" t="str">
            <v>NA</v>
          </cell>
          <cell r="H8740" t="str">
            <v>Merchant Unregulated</v>
          </cell>
        </row>
        <row r="8741">
          <cell r="D8741" t="str">
            <v>Quincy-Columbia Basin Irr Dist</v>
          </cell>
          <cell r="E8741" t="str">
            <v>Water</v>
          </cell>
          <cell r="G8741" t="str">
            <v>NA</v>
          </cell>
          <cell r="H8741" t="str">
            <v>Merchant Unregulated</v>
          </cell>
        </row>
        <row r="8742">
          <cell r="D8742" t="str">
            <v>South Columbia Basin Irrigation District</v>
          </cell>
          <cell r="E8742" t="str">
            <v>Water</v>
          </cell>
          <cell r="G8742" t="str">
            <v>NA</v>
          </cell>
          <cell r="H8742" t="str">
            <v>Merchant Unregulated</v>
          </cell>
        </row>
        <row r="8743">
          <cell r="D8743" t="str">
            <v>Public Service Enterprise Group Incorporated</v>
          </cell>
          <cell r="E8743" t="str">
            <v>Solar</v>
          </cell>
          <cell r="G8743" t="str">
            <v>NA</v>
          </cell>
          <cell r="H8743" t="str">
            <v>Regulated</v>
          </cell>
        </row>
        <row r="8744">
          <cell r="D8744" t="str">
            <v>Central Iowa Power Cooperative</v>
          </cell>
          <cell r="E8744" t="str">
            <v>Gas</v>
          </cell>
          <cell r="G8744" t="str">
            <v>NA</v>
          </cell>
          <cell r="H8744" t="str">
            <v>Merchant Unregulated</v>
          </cell>
        </row>
        <row r="8745">
          <cell r="D8745" t="str">
            <v>Sumner City of</v>
          </cell>
          <cell r="E8745" t="str">
            <v>Gas</v>
          </cell>
          <cell r="G8745" t="str">
            <v>NA</v>
          </cell>
          <cell r="H8745" t="str">
            <v>Regulated</v>
          </cell>
        </row>
        <row r="8746">
          <cell r="D8746" t="str">
            <v>Midwest Energy Cooperative</v>
          </cell>
          <cell r="E8746" t="str">
            <v>Gas</v>
          </cell>
          <cell r="G8746">
            <v>15336</v>
          </cell>
          <cell r="H8746" t="str">
            <v>Merchant Unregulated</v>
          </cell>
        </row>
        <row r="8747">
          <cell r="D8747" t="str">
            <v>Presque Isle Electric &amp; Gas Coop</v>
          </cell>
          <cell r="E8747" t="str">
            <v>Gas</v>
          </cell>
          <cell r="G8747">
            <v>15347</v>
          </cell>
          <cell r="H8747" t="str">
            <v>Merchant Unregulated</v>
          </cell>
        </row>
        <row r="8748">
          <cell r="D8748" t="str">
            <v>Cherryland Electric Cooperative Inc.</v>
          </cell>
          <cell r="E8748" t="str">
            <v>Gas</v>
          </cell>
          <cell r="G8748">
            <v>15347</v>
          </cell>
          <cell r="H8748" t="str">
            <v>Merchant Unregulated</v>
          </cell>
        </row>
        <row r="8749">
          <cell r="D8749" t="str">
            <v>Great Lakes Energy Cooperative</v>
          </cell>
          <cell r="E8749" t="str">
            <v>Gas</v>
          </cell>
          <cell r="G8749">
            <v>15347</v>
          </cell>
          <cell r="H8749" t="str">
            <v>Merchant Unregulated</v>
          </cell>
        </row>
        <row r="8750">
          <cell r="D8750" t="str">
            <v>HomeWorks Tri-County Electric Cooperative</v>
          </cell>
          <cell r="E8750" t="str">
            <v>Gas</v>
          </cell>
          <cell r="G8750">
            <v>15336</v>
          </cell>
          <cell r="H8750" t="str">
            <v>Merchant Unregulated</v>
          </cell>
        </row>
        <row r="8751">
          <cell r="D8751" t="str">
            <v>Spartan Renewable Energy, Inc.</v>
          </cell>
          <cell r="E8751" t="str">
            <v>Gas</v>
          </cell>
          <cell r="G8751">
            <v>15336</v>
          </cell>
          <cell r="H8751" t="str">
            <v>Merchant Unregulated</v>
          </cell>
        </row>
        <row r="8752">
          <cell r="D8752" t="str">
            <v>Wolverine Power Marketing Cooperative</v>
          </cell>
          <cell r="E8752" t="str">
            <v>Gas</v>
          </cell>
          <cell r="G8752">
            <v>15347</v>
          </cell>
          <cell r="H8752" t="str">
            <v>Merchant Unregulated</v>
          </cell>
        </row>
        <row r="8753">
          <cell r="D8753" t="str">
            <v>Enpower Corp.</v>
          </cell>
          <cell r="E8753" t="str">
            <v>Biomass</v>
          </cell>
          <cell r="G8753" t="str">
            <v>NA</v>
          </cell>
          <cell r="H8753" t="str">
            <v>Merchant Unregulated</v>
          </cell>
        </row>
        <row r="8754">
          <cell r="D8754" t="str">
            <v>EIF Management, LLC</v>
          </cell>
          <cell r="E8754" t="str">
            <v>Biomass</v>
          </cell>
          <cell r="G8754" t="str">
            <v>NA</v>
          </cell>
          <cell r="H8754" t="str">
            <v>Merchant Unregulated</v>
          </cell>
        </row>
        <row r="8755">
          <cell r="D8755" t="str">
            <v>NRG Energy, Inc.</v>
          </cell>
          <cell r="E8755" t="str">
            <v>Solar</v>
          </cell>
          <cell r="G8755" t="str">
            <v>NA</v>
          </cell>
          <cell r="H8755" t="str">
            <v>Merchant Unregulated</v>
          </cell>
        </row>
        <row r="8756">
          <cell r="D8756" t="str">
            <v>NRG Yield, Inc.</v>
          </cell>
          <cell r="E8756" t="str">
            <v>Solar</v>
          </cell>
          <cell r="G8756" t="str">
            <v>NA</v>
          </cell>
          <cell r="H8756" t="str">
            <v>Merchant Unregulated</v>
          </cell>
        </row>
        <row r="8757">
          <cell r="D8757" t="str">
            <v>NRG Energy, Inc.</v>
          </cell>
          <cell r="E8757" t="str">
            <v>Solar</v>
          </cell>
          <cell r="G8757" t="str">
            <v>NA</v>
          </cell>
          <cell r="H8757" t="str">
            <v>Merchant Unregulated</v>
          </cell>
        </row>
        <row r="8758">
          <cell r="D8758" t="str">
            <v>Eurus Energy Holdings Corporation</v>
          </cell>
          <cell r="E8758" t="str">
            <v>Solar</v>
          </cell>
          <cell r="G8758" t="str">
            <v>NA</v>
          </cell>
          <cell r="H8758" t="str">
            <v>Merchant Unregulated</v>
          </cell>
        </row>
        <row r="8759">
          <cell r="D8759" t="str">
            <v>Sun Farmer 1 LLC</v>
          </cell>
          <cell r="E8759" t="str">
            <v>Solar</v>
          </cell>
          <cell r="G8759">
            <v>25</v>
          </cell>
          <cell r="H8759" t="str">
            <v>Merchant Unregulated</v>
          </cell>
        </row>
        <row r="8760">
          <cell r="D8760" t="str">
            <v>EDF Group</v>
          </cell>
          <cell r="E8760" t="str">
            <v>Solar</v>
          </cell>
          <cell r="G8760" t="str">
            <v>NA</v>
          </cell>
          <cell r="H8760" t="str">
            <v>Merchant Unregulated</v>
          </cell>
        </row>
        <row r="8761">
          <cell r="D8761" t="str">
            <v>ArcLight Capital Holdings, LLC</v>
          </cell>
          <cell r="E8761" t="str">
            <v>Gas</v>
          </cell>
          <cell r="G8761">
            <v>67920</v>
          </cell>
          <cell r="H8761" t="str">
            <v>Merchant Unregulated</v>
          </cell>
        </row>
        <row r="8762">
          <cell r="D8762" t="str">
            <v>Global Infrastructure Management, LLC</v>
          </cell>
          <cell r="E8762" t="str">
            <v>Gas</v>
          </cell>
          <cell r="G8762">
            <v>41627</v>
          </cell>
          <cell r="H8762" t="str">
            <v>Merchant Unregulated</v>
          </cell>
        </row>
        <row r="8763">
          <cell r="D8763" t="str">
            <v>Navitas Energy, Inc.</v>
          </cell>
          <cell r="E8763" t="str">
            <v>Wind</v>
          </cell>
          <cell r="G8763" t="str">
            <v>NA</v>
          </cell>
          <cell r="H8763" t="str">
            <v>Merchant Unregulated</v>
          </cell>
        </row>
        <row r="8764">
          <cell r="D8764" t="str">
            <v>Gamesa Corporacion Tecnologica S.A.</v>
          </cell>
          <cell r="E8764" t="str">
            <v>Wind</v>
          </cell>
          <cell r="G8764" t="str">
            <v>NA</v>
          </cell>
          <cell r="H8764" t="str">
            <v>Merchant Unregulated</v>
          </cell>
        </row>
        <row r="8765">
          <cell r="D8765" t="str">
            <v>Enel S.p.A.</v>
          </cell>
          <cell r="E8765" t="str">
            <v>Wind</v>
          </cell>
          <cell r="G8765" t="str">
            <v>NA</v>
          </cell>
          <cell r="H8765" t="str">
            <v>Merchant Unregulated</v>
          </cell>
        </row>
        <row r="8766">
          <cell r="D8766" t="str">
            <v>SunTrust Plaza Associates, LLC</v>
          </cell>
          <cell r="E8766" t="str">
            <v>Oil</v>
          </cell>
          <cell r="G8766" t="str">
            <v>NA</v>
          </cell>
          <cell r="H8766" t="str">
            <v>Merchant Unregulated</v>
          </cell>
        </row>
        <row r="8767">
          <cell r="D8767" t="str">
            <v>Corona Power, LLC</v>
          </cell>
          <cell r="E8767" t="str">
            <v>Coal</v>
          </cell>
          <cell r="G8767">
            <v>163398</v>
          </cell>
          <cell r="H8767" t="str">
            <v>Merchant Unregulated</v>
          </cell>
        </row>
        <row r="8768">
          <cell r="D8768" t="str">
            <v>Corona Power, LLC</v>
          </cell>
          <cell r="E8768" t="str">
            <v>Oil</v>
          </cell>
          <cell r="G8768">
            <v>63</v>
          </cell>
          <cell r="H8768" t="str">
            <v>Merchant Unregulated</v>
          </cell>
        </row>
        <row r="8769">
          <cell r="D8769" t="str">
            <v>Corona Power, LLC</v>
          </cell>
          <cell r="E8769" t="str">
            <v>Oil</v>
          </cell>
          <cell r="G8769">
            <v>16</v>
          </cell>
          <cell r="H8769" t="str">
            <v>Merchant Unregulated</v>
          </cell>
        </row>
        <row r="8770">
          <cell r="D8770" t="str">
            <v>Pinnacle West Capital Corporation</v>
          </cell>
          <cell r="E8770" t="str">
            <v>Gas</v>
          </cell>
          <cell r="G8770">
            <v>134675</v>
          </cell>
          <cell r="H8770" t="str">
            <v>Regulated</v>
          </cell>
        </row>
        <row r="8771">
          <cell r="D8771" t="str">
            <v>SunEdison, Inc.</v>
          </cell>
          <cell r="E8771" t="str">
            <v>Solar</v>
          </cell>
          <cell r="G8771" t="str">
            <v>NA</v>
          </cell>
          <cell r="H8771" t="str">
            <v>Merchant Unregulated</v>
          </cell>
        </row>
        <row r="8772">
          <cell r="D8772" t="str">
            <v>SunEdison, Inc.</v>
          </cell>
          <cell r="E8772" t="str">
            <v>Solar</v>
          </cell>
          <cell r="G8772" t="str">
            <v>NA</v>
          </cell>
          <cell r="H8772" t="str">
            <v>Merchant Unregulated</v>
          </cell>
        </row>
        <row r="8773">
          <cell r="D8773" t="str">
            <v>SunEdison, Inc.</v>
          </cell>
          <cell r="E8773" t="str">
            <v>Solar</v>
          </cell>
          <cell r="G8773" t="str">
            <v>NA</v>
          </cell>
          <cell r="H8773" t="str">
            <v>Merchant Unregulated</v>
          </cell>
        </row>
        <row r="8774">
          <cell r="D8774" t="str">
            <v>SunEdison, Inc.</v>
          </cell>
          <cell r="E8774" t="str">
            <v>Solar</v>
          </cell>
          <cell r="G8774" t="str">
            <v>NA</v>
          </cell>
          <cell r="H8774" t="str">
            <v>Merchant Unregulated</v>
          </cell>
        </row>
        <row r="8775">
          <cell r="D8775" t="str">
            <v>SunEdison, Inc.</v>
          </cell>
          <cell r="E8775" t="str">
            <v>Solar</v>
          </cell>
          <cell r="G8775" t="str">
            <v>NA</v>
          </cell>
          <cell r="H8775" t="str">
            <v>Merchant Unregulated</v>
          </cell>
        </row>
        <row r="8776">
          <cell r="D8776" t="str">
            <v>SunEdison, Inc.</v>
          </cell>
          <cell r="E8776" t="str">
            <v>Solar</v>
          </cell>
          <cell r="G8776" t="str">
            <v>NA</v>
          </cell>
          <cell r="H8776" t="str">
            <v>Merchant Unregulated</v>
          </cell>
        </row>
        <row r="8777">
          <cell r="D8777" t="str">
            <v>SunEdison, Inc.</v>
          </cell>
          <cell r="E8777" t="str">
            <v>Solar</v>
          </cell>
          <cell r="G8777" t="str">
            <v>NA</v>
          </cell>
          <cell r="H8777" t="str">
            <v>Merchant Unregulated</v>
          </cell>
        </row>
        <row r="8778">
          <cell r="D8778" t="str">
            <v>SunEdison, Inc.</v>
          </cell>
          <cell r="E8778" t="str">
            <v>Solar</v>
          </cell>
          <cell r="G8778" t="str">
            <v>NA</v>
          </cell>
          <cell r="H8778" t="str">
            <v>Merchant Unregulated</v>
          </cell>
        </row>
        <row r="8779">
          <cell r="D8779" t="str">
            <v>SunEdison, Inc.</v>
          </cell>
          <cell r="E8779" t="str">
            <v>Solar</v>
          </cell>
          <cell r="G8779" t="str">
            <v>NA</v>
          </cell>
          <cell r="H8779" t="str">
            <v>Merchant Unregulated</v>
          </cell>
        </row>
        <row r="8780">
          <cell r="D8780" t="str">
            <v>SunEdison LLC</v>
          </cell>
          <cell r="E8780" t="str">
            <v>Solar</v>
          </cell>
          <cell r="G8780" t="str">
            <v>NA</v>
          </cell>
          <cell r="H8780" t="str">
            <v>Merchant Unregulated</v>
          </cell>
        </row>
        <row r="8781">
          <cell r="D8781" t="str">
            <v>SunEdison, Inc.</v>
          </cell>
          <cell r="E8781" t="str">
            <v>Solar</v>
          </cell>
          <cell r="G8781" t="str">
            <v>NA</v>
          </cell>
          <cell r="H8781" t="str">
            <v>Merchant Unregulated</v>
          </cell>
        </row>
        <row r="8782">
          <cell r="D8782" t="str">
            <v>SunEdison, Inc.</v>
          </cell>
          <cell r="E8782" t="str">
            <v>Solar</v>
          </cell>
          <cell r="G8782" t="str">
            <v>NA</v>
          </cell>
          <cell r="H8782" t="str">
            <v>Merchant Unregulated</v>
          </cell>
        </row>
        <row r="8783">
          <cell r="D8783" t="str">
            <v>SunEdison, Inc.</v>
          </cell>
          <cell r="E8783" t="str">
            <v>Solar</v>
          </cell>
          <cell r="G8783" t="str">
            <v>NA</v>
          </cell>
          <cell r="H8783" t="str">
            <v>Merchant Unregulated</v>
          </cell>
        </row>
        <row r="8784">
          <cell r="D8784" t="str">
            <v>SunEdison, Inc.</v>
          </cell>
          <cell r="E8784" t="str">
            <v>Solar</v>
          </cell>
          <cell r="G8784" t="str">
            <v>NA</v>
          </cell>
          <cell r="H8784" t="str">
            <v>Merchant Unregulated</v>
          </cell>
        </row>
        <row r="8785">
          <cell r="D8785" t="str">
            <v>Portland General Electric Company</v>
          </cell>
          <cell r="E8785" t="str">
            <v>Oil</v>
          </cell>
          <cell r="G8785">
            <v>26</v>
          </cell>
          <cell r="H8785" t="str">
            <v>Regulated</v>
          </cell>
        </row>
        <row r="8786">
          <cell r="D8786" t="str">
            <v>Talmage Solar Engineering, Inc.</v>
          </cell>
          <cell r="E8786" t="str">
            <v>Solar</v>
          </cell>
          <cell r="G8786" t="str">
            <v>NA</v>
          </cell>
          <cell r="H8786" t="str">
            <v>Merchant Unregulated</v>
          </cell>
        </row>
        <row r="8787">
          <cell r="D8787" t="str">
            <v>Exelon Corporation</v>
          </cell>
          <cell r="E8787" t="str">
            <v>Coal</v>
          </cell>
          <cell r="G8787" t="str">
            <v>NA</v>
          </cell>
          <cell r="H8787" t="str">
            <v>Merchant Unregulated</v>
          </cell>
        </row>
        <row r="8788">
          <cell r="D8788" t="str">
            <v>Colmac Sunnyside, Inc.</v>
          </cell>
          <cell r="E8788" t="str">
            <v>Coal</v>
          </cell>
          <cell r="G8788" t="str">
            <v>NA</v>
          </cell>
          <cell r="H8788" t="str">
            <v>Merchant Unregulated</v>
          </cell>
        </row>
        <row r="8789">
          <cell r="D8789" t="str">
            <v>Sunnyvale City of</v>
          </cell>
          <cell r="E8789" t="str">
            <v>Biomass</v>
          </cell>
          <cell r="G8789" t="str">
            <v>NA</v>
          </cell>
          <cell r="H8789" t="str">
            <v>Merchant Unregulated</v>
          </cell>
        </row>
        <row r="8790">
          <cell r="D8790" t="str">
            <v>Chevron Corporation</v>
          </cell>
          <cell r="E8790" t="str">
            <v>Gas</v>
          </cell>
          <cell r="G8790">
            <v>1084766</v>
          </cell>
          <cell r="H8790" t="str">
            <v>Merchant Unregulated</v>
          </cell>
        </row>
        <row r="8791">
          <cell r="D8791" t="str">
            <v>Edison International</v>
          </cell>
          <cell r="E8791" t="str">
            <v>Gas</v>
          </cell>
          <cell r="G8791">
            <v>1084766</v>
          </cell>
          <cell r="H8791" t="str">
            <v>Merchant Unregulated</v>
          </cell>
        </row>
        <row r="8792">
          <cell r="D8792" t="str">
            <v>Portland General Electric Company</v>
          </cell>
          <cell r="E8792" t="str">
            <v>Oil</v>
          </cell>
          <cell r="G8792">
            <v>18</v>
          </cell>
          <cell r="H8792" t="str">
            <v>Regulated</v>
          </cell>
        </row>
        <row r="8793">
          <cell r="D8793" t="str">
            <v>Exelon Corporation</v>
          </cell>
          <cell r="E8793" t="str">
            <v>Wind</v>
          </cell>
          <cell r="G8793" t="str">
            <v>NA</v>
          </cell>
          <cell r="H8793" t="str">
            <v>Merchant Unregulated</v>
          </cell>
        </row>
        <row r="8794">
          <cell r="D8794" t="str">
            <v>Individual Owner</v>
          </cell>
          <cell r="E8794" t="str">
            <v>Wind</v>
          </cell>
          <cell r="G8794" t="str">
            <v>NA</v>
          </cell>
          <cell r="H8794" t="str">
            <v>Merchant Unregulated</v>
          </cell>
        </row>
        <row r="8795">
          <cell r="D8795" t="str">
            <v>Fortistar LLC</v>
          </cell>
          <cell r="E8795" t="str">
            <v>Biomass</v>
          </cell>
          <cell r="G8795" t="str">
            <v>NA</v>
          </cell>
          <cell r="H8795" t="str">
            <v>Merchant Unregulated</v>
          </cell>
        </row>
        <row r="8796">
          <cell r="D8796" t="str">
            <v>Portland General Electric Company</v>
          </cell>
          <cell r="E8796" t="str">
            <v>Solar</v>
          </cell>
          <cell r="G8796" t="str">
            <v>NA</v>
          </cell>
          <cell r="H8796" t="str">
            <v>Regulated</v>
          </cell>
        </row>
        <row r="8797">
          <cell r="D8797" t="str">
            <v>U.S. Bancorp</v>
          </cell>
          <cell r="E8797" t="str">
            <v>Solar</v>
          </cell>
          <cell r="G8797" t="str">
            <v>NA</v>
          </cell>
          <cell r="H8797" t="str">
            <v>Regulated</v>
          </cell>
        </row>
        <row r="8798">
          <cell r="D8798" t="str">
            <v>Portland General Electric Company</v>
          </cell>
          <cell r="E8798" t="str">
            <v>Solar</v>
          </cell>
          <cell r="G8798" t="str">
            <v>NA</v>
          </cell>
          <cell r="H8798" t="str">
            <v>Regulated</v>
          </cell>
        </row>
        <row r="8799">
          <cell r="D8799" t="str">
            <v>U.S. Bancorp</v>
          </cell>
          <cell r="E8799" t="str">
            <v>Solar</v>
          </cell>
          <cell r="G8799" t="str">
            <v>NA</v>
          </cell>
          <cell r="H8799" t="str">
            <v>Regulated</v>
          </cell>
        </row>
        <row r="8800">
          <cell r="D8800" t="str">
            <v>U.S. Bancorp</v>
          </cell>
          <cell r="E8800" t="str">
            <v>Solar</v>
          </cell>
          <cell r="G8800" t="str">
            <v>NA</v>
          </cell>
          <cell r="H8800" t="str">
            <v>Regulated</v>
          </cell>
        </row>
        <row r="8801">
          <cell r="D8801" t="str">
            <v>Portland General Electric Company</v>
          </cell>
          <cell r="E8801" t="str">
            <v>Solar</v>
          </cell>
          <cell r="G8801" t="str">
            <v>NA</v>
          </cell>
          <cell r="H8801" t="str">
            <v>Regulated</v>
          </cell>
        </row>
        <row r="8802">
          <cell r="D8802" t="str">
            <v>Sunwheel QALICB 1 LLC</v>
          </cell>
          <cell r="E8802" t="str">
            <v>Solar</v>
          </cell>
          <cell r="G8802" t="str">
            <v>NA</v>
          </cell>
          <cell r="H8802" t="str">
            <v>Merchant Unregulated</v>
          </cell>
        </row>
        <row r="8803">
          <cell r="D8803" t="str">
            <v>University at Buffalo</v>
          </cell>
          <cell r="E8803" t="str">
            <v>Solar</v>
          </cell>
          <cell r="G8803" t="str">
            <v>NA</v>
          </cell>
          <cell r="H8803" t="str">
            <v>Merchant Unregulated</v>
          </cell>
        </row>
        <row r="8804">
          <cell r="D8804" t="str">
            <v>Corporación Gestamp</v>
          </cell>
          <cell r="E8804" t="str">
            <v>Solar</v>
          </cell>
          <cell r="G8804" t="str">
            <v>NA</v>
          </cell>
          <cell r="H8804" t="str">
            <v>Merchant Unregulated</v>
          </cell>
        </row>
        <row r="8805">
          <cell r="D8805" t="str">
            <v>Sierra Nevada Corporation</v>
          </cell>
          <cell r="E8805" t="str">
            <v>Solar</v>
          </cell>
          <cell r="G8805" t="str">
            <v>NA</v>
          </cell>
          <cell r="H8805" t="str">
            <v>Merchant Unregulated</v>
          </cell>
        </row>
        <row r="8806">
          <cell r="D8806" t="str">
            <v>Corporación Gestamp</v>
          </cell>
          <cell r="E8806" t="str">
            <v>Solar</v>
          </cell>
          <cell r="G8806" t="str">
            <v>NA</v>
          </cell>
          <cell r="H8806" t="str">
            <v>Merchant Unregulated</v>
          </cell>
        </row>
        <row r="8807">
          <cell r="D8807" t="str">
            <v>Sierra Nevada Corporation</v>
          </cell>
          <cell r="E8807" t="str">
            <v>Solar</v>
          </cell>
          <cell r="G8807" t="str">
            <v>NA</v>
          </cell>
          <cell r="H8807" t="str">
            <v>Merchant Unregulated</v>
          </cell>
        </row>
        <row r="8808">
          <cell r="D8808" t="str">
            <v>Corporación Gestamp</v>
          </cell>
          <cell r="E8808" t="str">
            <v>Solar</v>
          </cell>
          <cell r="G8808" t="str">
            <v>NA</v>
          </cell>
          <cell r="H8808" t="str">
            <v>Merchant Unregulated</v>
          </cell>
        </row>
        <row r="8809">
          <cell r="D8809" t="str">
            <v>Sierra Nevada Corporation</v>
          </cell>
          <cell r="E8809" t="str">
            <v>Solar</v>
          </cell>
          <cell r="G8809" t="str">
            <v>NA</v>
          </cell>
          <cell r="H8809" t="str">
            <v>Merchant Unregulated</v>
          </cell>
        </row>
        <row r="8810">
          <cell r="D8810" t="str">
            <v>DTE Energy Company</v>
          </cell>
          <cell r="E8810" t="str">
            <v>Oil</v>
          </cell>
          <cell r="G8810">
            <v>-376</v>
          </cell>
          <cell r="H8810" t="str">
            <v>Regulated</v>
          </cell>
        </row>
        <row r="8811">
          <cell r="D8811" t="str">
            <v>Xcel Energy Inc.</v>
          </cell>
          <cell r="E8811" t="str">
            <v>Water</v>
          </cell>
          <cell r="G8811">
            <v>7968</v>
          </cell>
          <cell r="H8811" t="str">
            <v>Regulated</v>
          </cell>
        </row>
        <row r="8812">
          <cell r="D8812" t="str">
            <v>Waste Management, Inc.</v>
          </cell>
          <cell r="E8812" t="str">
            <v>Biomass</v>
          </cell>
          <cell r="G8812" t="str">
            <v>NA</v>
          </cell>
          <cell r="H8812" t="str">
            <v>Merchant Unregulated</v>
          </cell>
        </row>
        <row r="8813">
          <cell r="D8813" t="str">
            <v>Los Angeles County Metropolitan Transportation Authority</v>
          </cell>
          <cell r="E8813" t="str">
            <v>Solar</v>
          </cell>
          <cell r="G8813" t="str">
            <v>NA</v>
          </cell>
          <cell r="H8813" t="str">
            <v>Merchant Unregulated</v>
          </cell>
        </row>
        <row r="8814">
          <cell r="D8814" t="str">
            <v>Dominion Resources, Inc.</v>
          </cell>
          <cell r="E8814" t="str">
            <v>Nuclear</v>
          </cell>
          <cell r="G8814">
            <v>13390200</v>
          </cell>
          <cell r="H8814" t="str">
            <v>Regulated</v>
          </cell>
        </row>
        <row r="8815">
          <cell r="D8815" t="str">
            <v>Barnabas Investment Group LLC</v>
          </cell>
          <cell r="E8815" t="str">
            <v>Biomass</v>
          </cell>
          <cell r="G8815" t="str">
            <v>NA</v>
          </cell>
          <cell r="H8815" t="str">
            <v>Merchant Unregulated</v>
          </cell>
        </row>
        <row r="8816">
          <cell r="D8816" t="str">
            <v>PPL Corporation</v>
          </cell>
          <cell r="E8816" t="str">
            <v>Nuclear</v>
          </cell>
          <cell r="G8816" t="str">
            <v>NA</v>
          </cell>
          <cell r="H8816" t="str">
            <v>Merchant Unregulated</v>
          </cell>
        </row>
        <row r="8817">
          <cell r="D8817" t="str">
            <v>PPL Corporation</v>
          </cell>
          <cell r="E8817" t="str">
            <v>Nuclear</v>
          </cell>
          <cell r="G8817">
            <v>15222922</v>
          </cell>
          <cell r="H8817" t="str">
            <v>Merchant Unregulated</v>
          </cell>
        </row>
        <row r="8818">
          <cell r="D8818" t="str">
            <v>Allegheny Electric Cooperative Inc.</v>
          </cell>
          <cell r="E8818" t="str">
            <v>Nuclear</v>
          </cell>
          <cell r="G8818">
            <v>1691436</v>
          </cell>
          <cell r="H8818" t="str">
            <v>Merchant Unregulated</v>
          </cell>
        </row>
        <row r="8819">
          <cell r="D8819" t="str">
            <v>Koppers Industries Incorporated</v>
          </cell>
          <cell r="E8819" t="str">
            <v>Biomass</v>
          </cell>
          <cell r="G8819" t="str">
            <v>NA</v>
          </cell>
          <cell r="H8819" t="str">
            <v>Merchant Unregulated</v>
          </cell>
        </row>
        <row r="8820">
          <cell r="D8820" t="str">
            <v>SunEdison, Inc.</v>
          </cell>
          <cell r="E8820" t="str">
            <v>Solar</v>
          </cell>
          <cell r="G8820" t="str">
            <v>NA</v>
          </cell>
          <cell r="H8820" t="str">
            <v>Merchant Unregulated</v>
          </cell>
        </row>
        <row r="8821">
          <cell r="D8821" t="str">
            <v>MMA RV Solar Fund II, LLC</v>
          </cell>
          <cell r="E8821" t="str">
            <v>Solar</v>
          </cell>
          <cell r="G8821" t="str">
            <v>NA</v>
          </cell>
          <cell r="H8821" t="str">
            <v>Merchant Unregulated</v>
          </cell>
        </row>
        <row r="8822">
          <cell r="D8822" t="str">
            <v>Nebraska Public Power District</v>
          </cell>
          <cell r="E8822" t="str">
            <v>Oil</v>
          </cell>
          <cell r="G8822" t="str">
            <v>NA</v>
          </cell>
          <cell r="H8822" t="str">
            <v>Regulated</v>
          </cell>
        </row>
        <row r="8823">
          <cell r="D8823" t="str">
            <v>Alliant Energy Corporation</v>
          </cell>
          <cell r="E8823" t="str">
            <v>Coal</v>
          </cell>
          <cell r="G8823">
            <v>222604</v>
          </cell>
          <cell r="H8823" t="str">
            <v>Regulated</v>
          </cell>
        </row>
        <row r="8824">
          <cell r="D8824" t="str">
            <v>Calpine Corporation</v>
          </cell>
          <cell r="E8824" t="str">
            <v>Gas</v>
          </cell>
          <cell r="G8824">
            <v>1273920</v>
          </cell>
          <cell r="H8824" t="str">
            <v>Merchant Unregulated</v>
          </cell>
        </row>
        <row r="8825">
          <cell r="D8825" t="str">
            <v>Duke Energy Corporation</v>
          </cell>
          <cell r="E8825" t="str">
            <v>Oil</v>
          </cell>
          <cell r="G8825">
            <v>263748</v>
          </cell>
          <cell r="H8825" t="str">
            <v>Regulated</v>
          </cell>
        </row>
        <row r="8826">
          <cell r="D8826" t="str">
            <v>White Springs Agr Chemical Inc</v>
          </cell>
          <cell r="E8826" t="str">
            <v>Other Nonrenewable</v>
          </cell>
          <cell r="G8826" t="str">
            <v>NA</v>
          </cell>
          <cell r="H8826" t="str">
            <v>Merchant Unregulated</v>
          </cell>
        </row>
        <row r="8827">
          <cell r="D8827" t="str">
            <v>Duke Energy Corporation</v>
          </cell>
          <cell r="E8827" t="str">
            <v>Gas</v>
          </cell>
          <cell r="G8827">
            <v>6282</v>
          </cell>
          <cell r="H8827" t="str">
            <v>Regulated</v>
          </cell>
        </row>
        <row r="8828">
          <cell r="D8828" t="str">
            <v>Suzlon Energy Limited</v>
          </cell>
          <cell r="E8828" t="str">
            <v>Wind</v>
          </cell>
          <cell r="G8828" t="str">
            <v>NA</v>
          </cell>
          <cell r="H8828" t="str">
            <v>Merchant Unregulated</v>
          </cell>
        </row>
        <row r="8829">
          <cell r="D8829" t="str">
            <v>Ziegler Power Systems</v>
          </cell>
          <cell r="E8829" t="str">
            <v>Oil</v>
          </cell>
          <cell r="G8829" t="str">
            <v>NA</v>
          </cell>
          <cell r="H8829" t="str">
            <v>Merchant Unregulated</v>
          </cell>
        </row>
        <row r="8830">
          <cell r="D8830" t="str">
            <v>IDACORP, Inc.</v>
          </cell>
          <cell r="E8830" t="str">
            <v>Water</v>
          </cell>
          <cell r="G8830">
            <v>127279</v>
          </cell>
          <cell r="H8830" t="str">
            <v>Regulated</v>
          </cell>
        </row>
        <row r="8831">
          <cell r="D8831" t="str">
            <v>Southeast Alaska Power Agency</v>
          </cell>
          <cell r="E8831" t="str">
            <v>Water</v>
          </cell>
          <cell r="G8831" t="str">
            <v>NA</v>
          </cell>
          <cell r="H8831" t="str">
            <v>Merchant Unregulated</v>
          </cell>
        </row>
        <row r="8832">
          <cell r="D8832" t="str">
            <v>EDF Group</v>
          </cell>
          <cell r="E8832" t="str">
            <v>Wind</v>
          </cell>
          <cell r="G8832" t="str">
            <v>NA</v>
          </cell>
          <cell r="H8832" t="str">
            <v>Merchant Unregulated</v>
          </cell>
        </row>
        <row r="8833">
          <cell r="D8833" t="str">
            <v>Swauk Wind, LLC</v>
          </cell>
          <cell r="E8833" t="str">
            <v>Wind</v>
          </cell>
          <cell r="G8833" t="str">
            <v>NA</v>
          </cell>
          <cell r="H8833" t="str">
            <v>Merchant Unregulated</v>
          </cell>
        </row>
        <row r="8834">
          <cell r="D8834" t="str">
            <v>Southern Company</v>
          </cell>
          <cell r="E8834" t="str">
            <v>Gas</v>
          </cell>
          <cell r="G8834">
            <v>-568</v>
          </cell>
          <cell r="H8834" t="str">
            <v>Regulated</v>
          </cell>
        </row>
        <row r="8835">
          <cell r="D8835" t="str">
            <v>Southern Company</v>
          </cell>
          <cell r="E8835" t="str">
            <v>Gas</v>
          </cell>
          <cell r="G8835">
            <v>1553</v>
          </cell>
          <cell r="H8835" t="str">
            <v>Regulated</v>
          </cell>
        </row>
        <row r="8836">
          <cell r="D8836" t="str">
            <v>Phillips 66 Company</v>
          </cell>
          <cell r="E8836" t="str">
            <v>Gas</v>
          </cell>
          <cell r="G8836">
            <v>1076001</v>
          </cell>
          <cell r="H8836" t="str">
            <v>Merchant Unregulated</v>
          </cell>
        </row>
        <row r="8837">
          <cell r="D8837" t="str">
            <v>General Electric Company</v>
          </cell>
          <cell r="E8837" t="str">
            <v>Gas</v>
          </cell>
          <cell r="G8837">
            <v>1616654</v>
          </cell>
          <cell r="H8837" t="str">
            <v>Merchant Unregulated</v>
          </cell>
        </row>
        <row r="8838">
          <cell r="D8838" t="str">
            <v>GDF Suez SA</v>
          </cell>
          <cell r="E8838" t="str">
            <v>Gas</v>
          </cell>
          <cell r="G8838" t="str">
            <v>NA</v>
          </cell>
          <cell r="H8838" t="str">
            <v>Merchant Unregulated</v>
          </cell>
        </row>
        <row r="8839">
          <cell r="D8839" t="str">
            <v>Duke Energy Corporation</v>
          </cell>
          <cell r="E8839" t="str">
            <v>Gas</v>
          </cell>
          <cell r="G8839" t="str">
            <v>NA</v>
          </cell>
          <cell r="H8839" t="str">
            <v>Merchant Unregulated</v>
          </cell>
        </row>
        <row r="8840">
          <cell r="D8840" t="str">
            <v>Duke Energy Corporation</v>
          </cell>
          <cell r="E8840" t="str">
            <v>Wind</v>
          </cell>
          <cell r="G8840" t="str">
            <v>NA</v>
          </cell>
          <cell r="H8840" t="str">
            <v>Merchant Unregulated</v>
          </cell>
        </row>
        <row r="8841">
          <cell r="D8841" t="str">
            <v>DKR Development</v>
          </cell>
          <cell r="E8841" t="str">
            <v>Wind</v>
          </cell>
          <cell r="G8841" t="str">
            <v>NA</v>
          </cell>
          <cell r="H8841" t="str">
            <v>Merchant Unregulated</v>
          </cell>
        </row>
        <row r="8842">
          <cell r="D8842" t="str">
            <v>Infigen Energy Limited</v>
          </cell>
          <cell r="E8842" t="str">
            <v>Wind</v>
          </cell>
          <cell r="G8842" t="str">
            <v>NA</v>
          </cell>
          <cell r="H8842" t="str">
            <v>Merchant Unregulated</v>
          </cell>
        </row>
        <row r="8843">
          <cell r="D8843" t="str">
            <v>Duke Energy Corporation</v>
          </cell>
          <cell r="E8843" t="str">
            <v>Wind</v>
          </cell>
          <cell r="G8843">
            <v>150561</v>
          </cell>
          <cell r="H8843" t="str">
            <v>Merchant Unregulated</v>
          </cell>
        </row>
        <row r="8844">
          <cell r="D8844" t="str">
            <v>Infigen Energy Limited</v>
          </cell>
          <cell r="E8844" t="str">
            <v>Wind</v>
          </cell>
          <cell r="G8844">
            <v>150561</v>
          </cell>
          <cell r="H8844" t="str">
            <v>Merchant Unregulated</v>
          </cell>
        </row>
        <row r="8845">
          <cell r="D8845" t="str">
            <v>Duke Energy Corporation</v>
          </cell>
          <cell r="E8845" t="str">
            <v>Wind</v>
          </cell>
          <cell r="G8845">
            <v>218506</v>
          </cell>
          <cell r="H8845" t="str">
            <v>Merchant Unregulated</v>
          </cell>
        </row>
        <row r="8846">
          <cell r="D8846" t="str">
            <v>Infigen Energy Limited</v>
          </cell>
          <cell r="E8846" t="str">
            <v>Wind</v>
          </cell>
          <cell r="G8846">
            <v>218506</v>
          </cell>
          <cell r="H8846" t="str">
            <v>Merchant Unregulated</v>
          </cell>
        </row>
        <row r="8847">
          <cell r="D8847" t="str">
            <v>Duke Energy Corporation</v>
          </cell>
          <cell r="E8847" t="str">
            <v>Wind</v>
          </cell>
          <cell r="G8847">
            <v>335914</v>
          </cell>
          <cell r="H8847" t="str">
            <v>Merchant Unregulated</v>
          </cell>
        </row>
        <row r="8848">
          <cell r="D8848" t="str">
            <v>Infigen Energy Limited</v>
          </cell>
          <cell r="E8848" t="str">
            <v>Wind</v>
          </cell>
          <cell r="G8848">
            <v>378797</v>
          </cell>
          <cell r="H8848" t="str">
            <v>Merchant Unregulated</v>
          </cell>
        </row>
        <row r="8849">
          <cell r="D8849" t="str">
            <v>Duke Energy Corporation</v>
          </cell>
          <cell r="E8849" t="str">
            <v>Wind</v>
          </cell>
          <cell r="G8849" t="str">
            <v>NA</v>
          </cell>
          <cell r="H8849" t="str">
            <v>Merchant Unregulated</v>
          </cell>
        </row>
        <row r="8850">
          <cell r="D8850" t="str">
            <v>Infigen Energy Limited</v>
          </cell>
          <cell r="E8850" t="str">
            <v>Wind</v>
          </cell>
          <cell r="G8850" t="str">
            <v>NA</v>
          </cell>
          <cell r="H8850" t="str">
            <v>Merchant Unregulated</v>
          </cell>
        </row>
        <row r="8851">
          <cell r="D8851" t="str">
            <v>Berkshire Hathaway Inc.</v>
          </cell>
          <cell r="E8851" t="str">
            <v>Water</v>
          </cell>
          <cell r="G8851">
            <v>726773</v>
          </cell>
          <cell r="H8851" t="str">
            <v>Regulated</v>
          </cell>
        </row>
        <row r="8852">
          <cell r="D8852" t="str">
            <v>MidAmerican Energy Holdings Company</v>
          </cell>
          <cell r="E8852" t="str">
            <v>Water</v>
          </cell>
          <cell r="G8852">
            <v>82550</v>
          </cell>
          <cell r="H8852" t="str">
            <v>Regulated</v>
          </cell>
        </row>
        <row r="8853">
          <cell r="D8853" t="str">
            <v>White Springs Agr Chemical Inc</v>
          </cell>
          <cell r="E8853" t="str">
            <v>Other Nonrenewable</v>
          </cell>
          <cell r="G8853" t="str">
            <v>NA</v>
          </cell>
          <cell r="H8853" t="str">
            <v>Merchant Unregulated</v>
          </cell>
        </row>
        <row r="8854">
          <cell r="D8854" t="str">
            <v>Lower Valley Energy, Inc.</v>
          </cell>
          <cell r="E8854" t="str">
            <v>Water</v>
          </cell>
          <cell r="G8854" t="str">
            <v>NA</v>
          </cell>
          <cell r="H8854" t="str">
            <v>Merchant Unregulated</v>
          </cell>
        </row>
        <row r="8855">
          <cell r="D8855" t="str">
            <v>Hudson Clean Energy Partners LP</v>
          </cell>
          <cell r="E8855" t="str">
            <v>Water</v>
          </cell>
          <cell r="G8855" t="str">
            <v>NA</v>
          </cell>
          <cell r="H8855" t="str">
            <v>Merchant Unregulated</v>
          </cell>
        </row>
        <row r="8856">
          <cell r="D8856" t="str">
            <v>New Smyrna Beach Utilities Commission</v>
          </cell>
          <cell r="E8856" t="str">
            <v>Oil</v>
          </cell>
          <cell r="G8856" t="str">
            <v>NA</v>
          </cell>
          <cell r="H8856" t="str">
            <v>Regulated</v>
          </cell>
        </row>
        <row r="8857">
          <cell r="D8857" t="str">
            <v>South Jersey Industries, Inc.</v>
          </cell>
          <cell r="E8857" t="str">
            <v>Biomass</v>
          </cell>
          <cell r="G8857" t="str">
            <v>NA</v>
          </cell>
          <cell r="H8857" t="str">
            <v>Merchant Unregulated</v>
          </cell>
        </row>
        <row r="8858">
          <cell r="D8858" t="str">
            <v>DCO Energy LLC</v>
          </cell>
          <cell r="E8858" t="str">
            <v>Biomass</v>
          </cell>
          <cell r="G8858" t="str">
            <v>NA</v>
          </cell>
          <cell r="H8858" t="str">
            <v>Merchant Unregulated</v>
          </cell>
        </row>
        <row r="8859">
          <cell r="D8859" t="str">
            <v>Berkshire Hathaway Inc.</v>
          </cell>
          <cell r="E8859" t="str">
            <v>Gas</v>
          </cell>
          <cell r="G8859">
            <v>8811</v>
          </cell>
          <cell r="H8859" t="str">
            <v>Regulated</v>
          </cell>
        </row>
        <row r="8860">
          <cell r="D8860" t="str">
            <v>MidAmerican Energy Holdings Company</v>
          </cell>
          <cell r="E8860" t="str">
            <v>Gas</v>
          </cell>
          <cell r="G8860">
            <v>1001</v>
          </cell>
          <cell r="H8860" t="str">
            <v>Regulated</v>
          </cell>
        </row>
        <row r="8861">
          <cell r="D8861" t="str">
            <v>Edison International</v>
          </cell>
          <cell r="E8861" t="str">
            <v>Gas</v>
          </cell>
          <cell r="G8861">
            <v>714304</v>
          </cell>
          <cell r="H8861" t="str">
            <v>Merchant Unregulated</v>
          </cell>
        </row>
        <row r="8862">
          <cell r="D8862" t="str">
            <v>Chevron Corporation</v>
          </cell>
          <cell r="E8862" t="str">
            <v>Gas</v>
          </cell>
          <cell r="G8862">
            <v>714304</v>
          </cell>
          <cell r="H8862" t="str">
            <v>Merchant Unregulated</v>
          </cell>
        </row>
        <row r="8863">
          <cell r="D8863" t="str">
            <v>MGE Energy, Inc.</v>
          </cell>
          <cell r="E8863" t="str">
            <v>Gas</v>
          </cell>
          <cell r="G8863">
            <v>2215</v>
          </cell>
          <cell r="H8863" t="str">
            <v>Regulated</v>
          </cell>
        </row>
        <row r="8864">
          <cell r="D8864" t="str">
            <v>Fortistar LLC</v>
          </cell>
          <cell r="E8864" t="str">
            <v>Biomass</v>
          </cell>
          <cell r="G8864" t="str">
            <v>NA</v>
          </cell>
          <cell r="H8864" t="str">
            <v>Merchant Unregulated</v>
          </cell>
        </row>
        <row r="8865">
          <cell r="D8865" t="str">
            <v>SunEdison, Inc.</v>
          </cell>
          <cell r="E8865" t="str">
            <v>Solar</v>
          </cell>
          <cell r="G8865" t="str">
            <v>NA</v>
          </cell>
          <cell r="H8865" t="str">
            <v>Merchant Unregulated</v>
          </cell>
        </row>
        <row r="8866">
          <cell r="D8866" t="str">
            <v>Fortistar LLC</v>
          </cell>
          <cell r="E8866" t="str">
            <v>Biomass</v>
          </cell>
          <cell r="G8866" t="str">
            <v>NA</v>
          </cell>
          <cell r="H8866" t="str">
            <v>Merchant Unregulated</v>
          </cell>
        </row>
        <row r="8867">
          <cell r="D8867" t="str">
            <v>ALLETE, Inc.</v>
          </cell>
          <cell r="E8867" t="str">
            <v>Water</v>
          </cell>
          <cell r="G8867">
            <v>8926</v>
          </cell>
          <cell r="H8867" t="str">
            <v>Regulated</v>
          </cell>
        </row>
        <row r="8868">
          <cell r="D8868" t="str">
            <v>South Mississippi Electric Power Association</v>
          </cell>
          <cell r="E8868" t="str">
            <v>Gas</v>
          </cell>
          <cell r="G8868" t="str">
            <v>NA</v>
          </cell>
          <cell r="H8868" t="str">
            <v>Merchant Unregulated</v>
          </cell>
        </row>
        <row r="8869">
          <cell r="D8869" t="str">
            <v>CH4 Biogas, LLC</v>
          </cell>
          <cell r="E8869" t="str">
            <v>Biomass</v>
          </cell>
          <cell r="G8869" t="str">
            <v>NA</v>
          </cell>
          <cell r="H8869" t="str">
            <v>Merchant Unregulated</v>
          </cell>
        </row>
        <row r="8870">
          <cell r="D8870" t="str">
            <v>West River Dairy, LLP</v>
          </cell>
          <cell r="E8870" t="str">
            <v>Biomass</v>
          </cell>
          <cell r="G8870" t="str">
            <v>NA</v>
          </cell>
          <cell r="H8870" t="str">
            <v>Merchant Unregulated</v>
          </cell>
        </row>
        <row r="8871">
          <cell r="D8871" t="str">
            <v>Nebraska City City of</v>
          </cell>
          <cell r="E8871" t="str">
            <v>Gas</v>
          </cell>
          <cell r="G8871" t="str">
            <v>NA</v>
          </cell>
          <cell r="H8871" t="str">
            <v>Regulated</v>
          </cell>
        </row>
        <row r="8872">
          <cell r="D8872" t="str">
            <v>Project Orange Associates LP</v>
          </cell>
          <cell r="E8872" t="str">
            <v>Gas</v>
          </cell>
          <cell r="G8872" t="str">
            <v>NA</v>
          </cell>
          <cell r="H8872" t="str">
            <v>Merchant Unregulated</v>
          </cell>
        </row>
        <row r="8873">
          <cell r="D8873" t="str">
            <v>GDF Suez SA</v>
          </cell>
          <cell r="E8873" t="str">
            <v>Coal</v>
          </cell>
          <cell r="G8873" t="str">
            <v>NA</v>
          </cell>
          <cell r="H8873" t="str">
            <v>Merchant Unregulated</v>
          </cell>
        </row>
        <row r="8874">
          <cell r="D8874" t="str">
            <v>Colorado Springs Utilities</v>
          </cell>
          <cell r="E8874" t="str">
            <v>Oil</v>
          </cell>
          <cell r="G8874" t="str">
            <v>NA</v>
          </cell>
          <cell r="H8874" t="str">
            <v>Regulated</v>
          </cell>
        </row>
        <row r="8875">
          <cell r="D8875" t="str">
            <v>Michigan State University</v>
          </cell>
          <cell r="E8875" t="str">
            <v>Coal</v>
          </cell>
          <cell r="G8875">
            <v>293081</v>
          </cell>
          <cell r="H8875" t="str">
            <v>Merchant Unregulated</v>
          </cell>
        </row>
        <row r="8876">
          <cell r="D8876" t="str">
            <v>Michigan State University</v>
          </cell>
          <cell r="E8876" t="str">
            <v>Gas</v>
          </cell>
          <cell r="G8876">
            <v>23958</v>
          </cell>
          <cell r="H8876" t="str">
            <v>Merchant Unregulated</v>
          </cell>
        </row>
        <row r="8877">
          <cell r="D8877" t="str">
            <v>NRG Energy, Inc.</v>
          </cell>
          <cell r="E8877" t="str">
            <v>Gas</v>
          </cell>
          <cell r="G8877">
            <v>515679</v>
          </cell>
          <cell r="H8877" t="str">
            <v>Merchant Unregulated</v>
          </cell>
        </row>
        <row r="8878">
          <cell r="D8878" t="str">
            <v>NRG Energy, Inc.</v>
          </cell>
          <cell r="E8878" t="str">
            <v>Gas</v>
          </cell>
          <cell r="G8878">
            <v>36469</v>
          </cell>
          <cell r="H8878" t="str">
            <v>Merchant Unregulated</v>
          </cell>
        </row>
        <row r="8879">
          <cell r="D8879" t="str">
            <v>Portland General Electric Company</v>
          </cell>
          <cell r="E8879" t="str">
            <v>Water</v>
          </cell>
          <cell r="G8879">
            <v>119700</v>
          </cell>
          <cell r="H8879" t="str">
            <v>Regulated</v>
          </cell>
        </row>
        <row r="8880">
          <cell r="D8880" t="str">
            <v>NRG Energy, Inc.</v>
          </cell>
          <cell r="E8880" t="str">
            <v>Solar</v>
          </cell>
          <cell r="G8880" t="str">
            <v>NA</v>
          </cell>
          <cell r="H8880" t="str">
            <v>Merchant Unregulated</v>
          </cell>
        </row>
        <row r="8881">
          <cell r="D8881" t="str">
            <v>United States Government</v>
          </cell>
          <cell r="E8881" t="str">
            <v>Water</v>
          </cell>
          <cell r="G8881">
            <v>327617</v>
          </cell>
          <cell r="H8881" t="str">
            <v>Merchant Unregulated</v>
          </cell>
        </row>
        <row r="8882">
          <cell r="D8882" t="str">
            <v>Xcel Energy Inc.</v>
          </cell>
          <cell r="E8882" t="str">
            <v>Water</v>
          </cell>
          <cell r="G8882">
            <v>12536</v>
          </cell>
          <cell r="H8882" t="str">
            <v>Regulated</v>
          </cell>
        </row>
        <row r="8883">
          <cell r="D8883" t="str">
            <v>ALLETE, Inc.</v>
          </cell>
          <cell r="E8883" t="str">
            <v>Coal</v>
          </cell>
          <cell r="G8883">
            <v>872319</v>
          </cell>
          <cell r="H8883" t="str">
            <v>Regulated</v>
          </cell>
        </row>
        <row r="8884">
          <cell r="D8884" t="str">
            <v>ALLETE, Inc.</v>
          </cell>
          <cell r="E8884" t="str">
            <v>Wind</v>
          </cell>
          <cell r="G8884">
            <v>62387</v>
          </cell>
          <cell r="H8884" t="str">
            <v>Regulated</v>
          </cell>
        </row>
        <row r="8885">
          <cell r="D8885" t="str">
            <v>Manitoba Hydro</v>
          </cell>
          <cell r="E8885" t="str">
            <v>Oil</v>
          </cell>
          <cell r="G8885" t="str">
            <v>NA</v>
          </cell>
          <cell r="H8885" t="str">
            <v>Foreign</v>
          </cell>
        </row>
        <row r="8886">
          <cell r="D8886" t="str">
            <v>Dow Chemical Company</v>
          </cell>
          <cell r="E8886" t="str">
            <v>Gas</v>
          </cell>
          <cell r="G8886">
            <v>1969174</v>
          </cell>
          <cell r="H8886" t="str">
            <v>Merchant Unregulated</v>
          </cell>
        </row>
        <row r="8887">
          <cell r="D8887" t="str">
            <v>Chevron Corporation</v>
          </cell>
          <cell r="E8887" t="str">
            <v>Gas</v>
          </cell>
          <cell r="G8887" t="str">
            <v>NA</v>
          </cell>
          <cell r="H8887" t="str">
            <v>Merchant Unregulated</v>
          </cell>
        </row>
        <row r="8888">
          <cell r="D8888" t="str">
            <v>Occidental Petroleum Corporation</v>
          </cell>
          <cell r="E8888" t="str">
            <v>Gas</v>
          </cell>
          <cell r="G8888">
            <v>5167544</v>
          </cell>
          <cell r="H8888" t="str">
            <v>Merchant Unregulated</v>
          </cell>
        </row>
        <row r="8889">
          <cell r="D8889" t="str">
            <v>Gaz Métro Limited Partnership</v>
          </cell>
          <cell r="E8889" t="str">
            <v>Water</v>
          </cell>
          <cell r="G8889" t="str">
            <v>NA</v>
          </cell>
          <cell r="H8889" t="str">
            <v>Regulated</v>
          </cell>
        </row>
        <row r="8890">
          <cell r="D8890" t="str">
            <v>GDF Suez SA</v>
          </cell>
          <cell r="E8890" t="str">
            <v>Water</v>
          </cell>
          <cell r="G8890" t="str">
            <v>NA</v>
          </cell>
          <cell r="H8890" t="str">
            <v>Merchant Unregulated</v>
          </cell>
        </row>
        <row r="8891">
          <cell r="D8891" t="str">
            <v>AES Corporation</v>
          </cell>
          <cell r="E8891" t="str">
            <v>Gas</v>
          </cell>
          <cell r="G8891">
            <v>98853</v>
          </cell>
          <cell r="H8891" t="str">
            <v>Merchant Unregulated</v>
          </cell>
        </row>
        <row r="8892">
          <cell r="D8892" t="str">
            <v>Fortistar LLC</v>
          </cell>
          <cell r="E8892" t="str">
            <v>Biomass</v>
          </cell>
          <cell r="G8892" t="str">
            <v>NA</v>
          </cell>
          <cell r="H8892" t="str">
            <v>Merchant Unregulated</v>
          </cell>
        </row>
        <row r="8893">
          <cell r="D8893" t="str">
            <v>Oglethorpe Power Corporation</v>
          </cell>
          <cell r="E8893" t="str">
            <v>Gas</v>
          </cell>
          <cell r="G8893">
            <v>379549</v>
          </cell>
          <cell r="H8893" t="str">
            <v>Merchant Unregulated</v>
          </cell>
        </row>
        <row r="8894">
          <cell r="D8894" t="str">
            <v>Danville City of VA</v>
          </cell>
          <cell r="E8894" t="str">
            <v>Water</v>
          </cell>
          <cell r="G8894" t="str">
            <v>NA</v>
          </cell>
          <cell r="H8894" t="str">
            <v>Regulated</v>
          </cell>
        </row>
        <row r="8895">
          <cell r="D8895" t="str">
            <v>Brookfield Renewable Energy Partners L.P.</v>
          </cell>
          <cell r="E8895" t="str">
            <v>Water</v>
          </cell>
          <cell r="G8895" t="str">
            <v>NA</v>
          </cell>
          <cell r="H8895" t="str">
            <v>Merchant Unregulated</v>
          </cell>
        </row>
        <row r="8896">
          <cell r="D8896" t="str">
            <v>Brookfield Asset Management Inc.</v>
          </cell>
          <cell r="E8896" t="str">
            <v>Water</v>
          </cell>
          <cell r="G8896" t="str">
            <v>NA</v>
          </cell>
          <cell r="H8896" t="str">
            <v>Merchant Unregulated</v>
          </cell>
        </row>
        <row r="8897">
          <cell r="D8897" t="str">
            <v>Tallassee Shoals, LLC</v>
          </cell>
          <cell r="E8897" t="str">
            <v>Water</v>
          </cell>
          <cell r="G8897" t="str">
            <v>NA</v>
          </cell>
          <cell r="H8897" t="str">
            <v>Merchant Unregulated</v>
          </cell>
        </row>
        <row r="8898">
          <cell r="D8898" t="str">
            <v>Southern Company</v>
          </cell>
          <cell r="E8898" t="str">
            <v>Water</v>
          </cell>
          <cell r="G8898">
            <v>100004</v>
          </cell>
          <cell r="H8898" t="str">
            <v>Regulated</v>
          </cell>
        </row>
        <row r="8899">
          <cell r="D8899" t="str">
            <v>Edison International</v>
          </cell>
          <cell r="E8899" t="str">
            <v>Wind</v>
          </cell>
          <cell r="G8899">
            <v>470229</v>
          </cell>
          <cell r="H8899" t="str">
            <v>Merchant Unregulated</v>
          </cell>
        </row>
        <row r="8900">
          <cell r="D8900" t="str">
            <v>Tamarack Energy Partners</v>
          </cell>
          <cell r="E8900" t="str">
            <v>Biomass</v>
          </cell>
          <cell r="G8900">
            <v>36046</v>
          </cell>
          <cell r="H8900" t="str">
            <v>Merchant Unregulated</v>
          </cell>
        </row>
        <row r="8901">
          <cell r="D8901" t="str">
            <v>A &amp; N Electric Cooperative</v>
          </cell>
          <cell r="E8901" t="str">
            <v>Oil</v>
          </cell>
          <cell r="G8901" t="str">
            <v>NA</v>
          </cell>
          <cell r="H8901" t="str">
            <v>Merchant Unregulated</v>
          </cell>
        </row>
        <row r="8902">
          <cell r="D8902" t="str">
            <v>Integrys Energy Group, Inc.</v>
          </cell>
          <cell r="E8902" t="str">
            <v>Solar</v>
          </cell>
          <cell r="G8902" t="str">
            <v>NA</v>
          </cell>
          <cell r="H8902" t="str">
            <v>Merchant Unregulated</v>
          </cell>
        </row>
        <row r="8903">
          <cell r="D8903" t="str">
            <v>Duke Energy Corporation</v>
          </cell>
          <cell r="E8903" t="str">
            <v>Solar</v>
          </cell>
          <cell r="G8903" t="str">
            <v>NA</v>
          </cell>
          <cell r="H8903" t="str">
            <v>Merchant Unregulated</v>
          </cell>
        </row>
        <row r="8904">
          <cell r="D8904" t="str">
            <v>Wilson Electric Services Corp</v>
          </cell>
          <cell r="E8904" t="str">
            <v>Solar</v>
          </cell>
          <cell r="G8904" t="str">
            <v>NA</v>
          </cell>
          <cell r="H8904" t="str">
            <v>Merchant Unregulated</v>
          </cell>
        </row>
        <row r="8905">
          <cell r="D8905" t="str">
            <v>American Electric Power Company, Inc.</v>
          </cell>
          <cell r="E8905" t="str">
            <v>Coal</v>
          </cell>
          <cell r="G8905">
            <v>2817118</v>
          </cell>
          <cell r="H8905" t="str">
            <v>Regulated</v>
          </cell>
        </row>
        <row r="8906">
          <cell r="D8906" t="str">
            <v>Tannery Island Power Corp</v>
          </cell>
          <cell r="E8906" t="str">
            <v>Water</v>
          </cell>
          <cell r="G8906" t="str">
            <v>NA</v>
          </cell>
          <cell r="H8906" t="str">
            <v>Merchant Unregulated</v>
          </cell>
        </row>
        <row r="8907">
          <cell r="D8907" t="str">
            <v>Otter Tail Corporation</v>
          </cell>
          <cell r="E8907" t="str">
            <v>Water</v>
          </cell>
          <cell r="G8907">
            <v>3122</v>
          </cell>
          <cell r="H8907" t="str">
            <v>Regulated</v>
          </cell>
        </row>
        <row r="8908">
          <cell r="D8908" t="str">
            <v>Target Corp.</v>
          </cell>
          <cell r="E8908" t="str">
            <v>Solar</v>
          </cell>
          <cell r="G8908" t="str">
            <v>NA</v>
          </cell>
          <cell r="H8908" t="str">
            <v>Merchant Unregulated</v>
          </cell>
        </row>
        <row r="8909">
          <cell r="D8909" t="str">
            <v>Target Corp.</v>
          </cell>
          <cell r="E8909" t="str">
            <v>Solar</v>
          </cell>
          <cell r="G8909" t="str">
            <v>NA</v>
          </cell>
          <cell r="H8909" t="str">
            <v>Merchant Unregulated</v>
          </cell>
        </row>
        <row r="8910">
          <cell r="D8910" t="str">
            <v>Calpine Corporation</v>
          </cell>
          <cell r="E8910" t="str">
            <v>Oil</v>
          </cell>
          <cell r="G8910" t="str">
            <v>NA</v>
          </cell>
          <cell r="H8910" t="str">
            <v>Merchant Unregulated</v>
          </cell>
        </row>
        <row r="8911">
          <cell r="D8911" t="str">
            <v>General Electric Company</v>
          </cell>
          <cell r="E8911" t="str">
            <v>Wind</v>
          </cell>
          <cell r="G8911">
            <v>245300</v>
          </cell>
          <cell r="H8911" t="str">
            <v>Merchant Unregulated</v>
          </cell>
        </row>
        <row r="8912">
          <cell r="D8912" t="str">
            <v>Acciona, S.A.</v>
          </cell>
          <cell r="E8912" t="str">
            <v>Wind</v>
          </cell>
          <cell r="G8912">
            <v>417673</v>
          </cell>
          <cell r="H8912" t="str">
            <v>Merchant Unregulated</v>
          </cell>
        </row>
        <row r="8913">
          <cell r="D8913" t="str">
            <v>Ameren Corporation</v>
          </cell>
          <cell r="E8913" t="str">
            <v>Water</v>
          </cell>
          <cell r="G8913">
            <v>264976</v>
          </cell>
          <cell r="H8913" t="str">
            <v>Regulated</v>
          </cell>
        </row>
        <row r="8914">
          <cell r="D8914" t="str">
            <v>Fortistar LLC</v>
          </cell>
          <cell r="E8914" t="str">
            <v>Biomass</v>
          </cell>
          <cell r="G8914" t="str">
            <v>NA</v>
          </cell>
          <cell r="H8914" t="str">
            <v>Merchant Unregulated</v>
          </cell>
        </row>
        <row r="8915">
          <cell r="D8915" t="str">
            <v>Rio Blanco Water Conserv Dist</v>
          </cell>
          <cell r="E8915" t="str">
            <v>Water</v>
          </cell>
          <cell r="G8915" t="str">
            <v>NA</v>
          </cell>
          <cell r="H8915" t="str">
            <v>Merchant Unregulated</v>
          </cell>
        </row>
        <row r="8916">
          <cell r="D8916" t="str">
            <v>Energy Developments Limited</v>
          </cell>
          <cell r="E8916" t="str">
            <v>Biomass</v>
          </cell>
          <cell r="G8916" t="str">
            <v>NA</v>
          </cell>
          <cell r="H8916" t="str">
            <v>Merchant Unregulated</v>
          </cell>
        </row>
        <row r="8917">
          <cell r="D8917" t="str">
            <v>Massachusetts Maritime Academy</v>
          </cell>
          <cell r="E8917" t="str">
            <v>Wind</v>
          </cell>
          <cell r="G8917" t="str">
            <v>NA</v>
          </cell>
          <cell r="H8917" t="str">
            <v>Merchant Unregulated</v>
          </cell>
        </row>
        <row r="8918">
          <cell r="D8918" t="str">
            <v>Duke Energy Corporation</v>
          </cell>
          <cell r="E8918" t="str">
            <v>Solar</v>
          </cell>
          <cell r="G8918" t="str">
            <v>NA</v>
          </cell>
          <cell r="H8918" t="str">
            <v>Merchant Unregulated</v>
          </cell>
        </row>
        <row r="8919">
          <cell r="D8919" t="str">
            <v>Brookfield Renewable Energy Partners L.P.</v>
          </cell>
          <cell r="E8919" t="str">
            <v>Water</v>
          </cell>
          <cell r="G8919" t="str">
            <v>NA</v>
          </cell>
          <cell r="H8919" t="str">
            <v>Merchant Unregulated</v>
          </cell>
        </row>
        <row r="8920">
          <cell r="D8920" t="str">
            <v>Brookfield Asset Management Inc.</v>
          </cell>
          <cell r="E8920" t="str">
            <v>Water</v>
          </cell>
          <cell r="G8920" t="str">
            <v>NA</v>
          </cell>
          <cell r="H8920" t="str">
            <v>Merchant Unregulated</v>
          </cell>
        </row>
        <row r="8921">
          <cell r="D8921" t="str">
            <v>Waste Management, Inc.</v>
          </cell>
          <cell r="E8921" t="str">
            <v>Biomass</v>
          </cell>
          <cell r="G8921" t="str">
            <v>NA</v>
          </cell>
          <cell r="H8921" t="str">
            <v>Merchant Unregulated</v>
          </cell>
        </row>
        <row r="8922">
          <cell r="D8922" t="str">
            <v>I-N-N Electric Cooperative, Inc.</v>
          </cell>
          <cell r="E8922" t="str">
            <v>Water</v>
          </cell>
          <cell r="G8922" t="str">
            <v>NA</v>
          </cell>
          <cell r="H8922" t="str">
            <v>Merchant Unregulated</v>
          </cell>
        </row>
        <row r="8923">
          <cell r="D8923" t="str">
            <v>E.ON SE</v>
          </cell>
          <cell r="E8923" t="str">
            <v>Solar</v>
          </cell>
          <cell r="G8923" t="str">
            <v>NA</v>
          </cell>
          <cell r="H8923" t="str">
            <v>Merchant Unregulated</v>
          </cell>
        </row>
        <row r="8924">
          <cell r="D8924" t="str">
            <v>Cleco Corporation</v>
          </cell>
          <cell r="E8924" t="str">
            <v>Gas</v>
          </cell>
          <cell r="G8924">
            <v>923128</v>
          </cell>
          <cell r="H8924" t="str">
            <v>Regulated</v>
          </cell>
        </row>
        <row r="8925">
          <cell r="D8925" t="str">
            <v>Cleco Corporation</v>
          </cell>
          <cell r="E8925" t="str">
            <v>Gas</v>
          </cell>
          <cell r="G8925">
            <v>52017</v>
          </cell>
          <cell r="H8925" t="str">
            <v>Regulated</v>
          </cell>
        </row>
        <row r="8926">
          <cell r="D8926" t="str">
            <v>Westar Energy, Inc.</v>
          </cell>
          <cell r="E8926" t="str">
            <v>Coal</v>
          </cell>
          <cell r="G8926">
            <v>1190444</v>
          </cell>
          <cell r="H8926" t="str">
            <v>Regulated</v>
          </cell>
        </row>
        <row r="8927">
          <cell r="D8927" t="str">
            <v>Tecumseh City of</v>
          </cell>
          <cell r="E8927" t="str">
            <v>Oil</v>
          </cell>
          <cell r="G8927" t="str">
            <v>NA</v>
          </cell>
          <cell r="H8927" t="str">
            <v>Regulated</v>
          </cell>
        </row>
        <row r="8928">
          <cell r="D8928" t="str">
            <v>Tehachapi Cummings County Water District</v>
          </cell>
          <cell r="E8928" t="str">
            <v>Water</v>
          </cell>
          <cell r="G8928" t="str">
            <v>NA</v>
          </cell>
          <cell r="H8928" t="str">
            <v>Merchant Unregulated</v>
          </cell>
        </row>
        <row r="8929">
          <cell r="D8929" t="str">
            <v>Brookfield Renewable Energy Partners L.P.</v>
          </cell>
          <cell r="E8929" t="str">
            <v>Wind</v>
          </cell>
          <cell r="G8929" t="str">
            <v>NA</v>
          </cell>
          <cell r="H8929" t="str">
            <v>Merchant Unregulated</v>
          </cell>
        </row>
        <row r="8930">
          <cell r="D8930" t="str">
            <v>Brookfield Asset Management Inc.</v>
          </cell>
          <cell r="E8930" t="str">
            <v>Wind</v>
          </cell>
          <cell r="G8930" t="str">
            <v>NA</v>
          </cell>
          <cell r="H8930" t="str">
            <v>Merchant Unregulated</v>
          </cell>
        </row>
        <row r="8931">
          <cell r="D8931" t="str">
            <v>Calwind Resources, Inc.</v>
          </cell>
          <cell r="E8931" t="str">
            <v>Wind</v>
          </cell>
          <cell r="G8931" t="str">
            <v>NA</v>
          </cell>
          <cell r="H8931" t="str">
            <v>Merchant Unregulated</v>
          </cell>
        </row>
        <row r="8932">
          <cell r="D8932" t="str">
            <v>Calwind Resources, Inc.</v>
          </cell>
          <cell r="E8932" t="str">
            <v>Wind</v>
          </cell>
          <cell r="G8932" t="str">
            <v>NA</v>
          </cell>
          <cell r="H8932" t="str">
            <v>Merchant Unregulated</v>
          </cell>
        </row>
        <row r="8933">
          <cell r="D8933" t="str">
            <v>Teichert Aggregates</v>
          </cell>
          <cell r="E8933" t="str">
            <v>Wind</v>
          </cell>
          <cell r="G8933" t="str">
            <v>NA</v>
          </cell>
          <cell r="H8933" t="str">
            <v>Merchant Unregulated</v>
          </cell>
        </row>
        <row r="8934">
          <cell r="D8934" t="str">
            <v>Inter IKEA Systems B.V.</v>
          </cell>
          <cell r="E8934" t="str">
            <v>Solar</v>
          </cell>
          <cell r="G8934" t="str">
            <v>NA</v>
          </cell>
          <cell r="H8934" t="str">
            <v>Merchant Unregulated</v>
          </cell>
        </row>
        <row r="8935">
          <cell r="D8935" t="str">
            <v>Multitrade Telogia Associates, LLC</v>
          </cell>
          <cell r="E8935" t="str">
            <v>Biomass</v>
          </cell>
          <cell r="G8935" t="str">
            <v>NA</v>
          </cell>
          <cell r="H8935" t="str">
            <v>Merchant Unregulated</v>
          </cell>
        </row>
        <row r="8936">
          <cell r="D8936" t="str">
            <v>Leaf Clean Energy Company</v>
          </cell>
          <cell r="E8936" t="str">
            <v>Biomass</v>
          </cell>
          <cell r="G8936" t="str">
            <v>NA</v>
          </cell>
          <cell r="H8936" t="str">
            <v>Merchant Unregulated</v>
          </cell>
        </row>
        <row r="8937">
          <cell r="D8937" t="str">
            <v>SunEdison, Inc.</v>
          </cell>
          <cell r="E8937" t="str">
            <v>Solar</v>
          </cell>
          <cell r="G8937" t="str">
            <v>NA</v>
          </cell>
          <cell r="H8937" t="str">
            <v>Merchant Unregulated</v>
          </cell>
        </row>
        <row r="8938">
          <cell r="D8938" t="str">
            <v>Metropolitan Water District of Southern California</v>
          </cell>
          <cell r="E8938" t="str">
            <v>Water</v>
          </cell>
          <cell r="G8938" t="str">
            <v>NA</v>
          </cell>
          <cell r="H8938" t="str">
            <v>Merchant Unregulated</v>
          </cell>
        </row>
        <row r="8939">
          <cell r="D8939" t="str">
            <v>Temescal Canyon RV LLC</v>
          </cell>
          <cell r="E8939" t="str">
            <v>Solar</v>
          </cell>
          <cell r="G8939" t="str">
            <v>NA</v>
          </cell>
          <cell r="H8939" t="str">
            <v>Merchant Unregulated</v>
          </cell>
        </row>
        <row r="8940">
          <cell r="D8940" t="str">
            <v>Pinnacle West Capital Corporation</v>
          </cell>
          <cell r="E8940" t="str">
            <v>Solar</v>
          </cell>
          <cell r="G8940">
            <v>301</v>
          </cell>
          <cell r="H8940" t="str">
            <v>Regulated</v>
          </cell>
        </row>
        <row r="8941">
          <cell r="D8941" t="str">
            <v>Tenakee Springs City of</v>
          </cell>
          <cell r="E8941" t="str">
            <v>Oil</v>
          </cell>
          <cell r="G8941" t="str">
            <v>NA</v>
          </cell>
          <cell r="H8941" t="str">
            <v>Regulated</v>
          </cell>
        </row>
        <row r="8942">
          <cell r="D8942" t="str">
            <v>Tenakee Springs City of</v>
          </cell>
          <cell r="E8942" t="str">
            <v>Oil</v>
          </cell>
          <cell r="G8942" t="str">
            <v>NA</v>
          </cell>
          <cell r="H8942" t="str">
            <v>Regulated</v>
          </cell>
        </row>
        <row r="8943">
          <cell r="D8943" t="str">
            <v>Chubu Electric Power Co. Inc.</v>
          </cell>
          <cell r="E8943" t="str">
            <v>Gas</v>
          </cell>
          <cell r="G8943">
            <v>1054011</v>
          </cell>
          <cell r="H8943" t="str">
            <v>Merchant Unregulated</v>
          </cell>
        </row>
        <row r="8944">
          <cell r="D8944" t="str">
            <v>ITOCHU Corporation</v>
          </cell>
          <cell r="E8944" t="str">
            <v>Gas</v>
          </cell>
          <cell r="G8944">
            <v>1054011</v>
          </cell>
          <cell r="H8944" t="str">
            <v>Merchant Unregulated</v>
          </cell>
        </row>
        <row r="8945">
          <cell r="D8945" t="str">
            <v>Tenaska Inc.</v>
          </cell>
          <cell r="E8945" t="str">
            <v>Gas</v>
          </cell>
          <cell r="G8945">
            <v>2108022</v>
          </cell>
          <cell r="H8945" t="str">
            <v>Merchant Unregulated</v>
          </cell>
        </row>
        <row r="8946">
          <cell r="D8946" t="str">
            <v>Mitsubishi Corporation</v>
          </cell>
          <cell r="E8946" t="str">
            <v>Gas</v>
          </cell>
          <cell r="G8946">
            <v>1806875</v>
          </cell>
          <cell r="H8946" t="str">
            <v>Merchant Unregulated</v>
          </cell>
        </row>
        <row r="8947">
          <cell r="D8947" t="str">
            <v>Puget Holdings LLC</v>
          </cell>
          <cell r="E8947" t="str">
            <v>Gas</v>
          </cell>
          <cell r="G8947">
            <v>1606</v>
          </cell>
          <cell r="H8947" t="str">
            <v>Regulated</v>
          </cell>
        </row>
        <row r="8948">
          <cell r="D8948" t="str">
            <v>Electric Power Development Co. Ltd.</v>
          </cell>
          <cell r="E8948" t="str">
            <v>Gas</v>
          </cell>
          <cell r="G8948">
            <v>1538455</v>
          </cell>
          <cell r="H8948" t="str">
            <v>Merchant Unregulated</v>
          </cell>
        </row>
        <row r="8949">
          <cell r="D8949" t="str">
            <v>Manulife Financial Corporation</v>
          </cell>
          <cell r="E8949" t="str">
            <v>Gas</v>
          </cell>
          <cell r="G8949">
            <v>1538455</v>
          </cell>
          <cell r="H8949" t="str">
            <v>Merchant Unregulated</v>
          </cell>
        </row>
        <row r="8950">
          <cell r="D8950" t="str">
            <v>Tenaska Inc.</v>
          </cell>
          <cell r="E8950" t="str">
            <v>Gas</v>
          </cell>
          <cell r="G8950">
            <v>496276</v>
          </cell>
          <cell r="H8950" t="str">
            <v>Merchant Unregulated</v>
          </cell>
        </row>
        <row r="8951">
          <cell r="D8951" t="str">
            <v>Mitsubishi Corporation</v>
          </cell>
          <cell r="E8951" t="str">
            <v>Gas</v>
          </cell>
          <cell r="G8951">
            <v>1389571</v>
          </cell>
          <cell r="H8951" t="str">
            <v>Merchant Unregulated</v>
          </cell>
        </row>
        <row r="8952">
          <cell r="D8952" t="str">
            <v>Tenaska Inc.</v>
          </cell>
          <cell r="E8952" t="str">
            <v>Gas</v>
          </cell>
          <cell r="G8952">
            <v>421067</v>
          </cell>
          <cell r="H8952" t="str">
            <v>Merchant Unregulated</v>
          </cell>
        </row>
        <row r="8953">
          <cell r="D8953" t="str">
            <v>Chubu Electric Power Co. Inc.</v>
          </cell>
          <cell r="E8953" t="str">
            <v>Gas</v>
          </cell>
          <cell r="G8953">
            <v>454092</v>
          </cell>
          <cell r="H8953" t="str">
            <v>Merchant Unregulated</v>
          </cell>
        </row>
        <row r="8954">
          <cell r="D8954" t="str">
            <v>ITOCHU Corporation</v>
          </cell>
          <cell r="E8954" t="str">
            <v>Gas</v>
          </cell>
          <cell r="G8954">
            <v>454092</v>
          </cell>
          <cell r="H8954" t="str">
            <v>Merchant Unregulated</v>
          </cell>
        </row>
        <row r="8955">
          <cell r="D8955" t="str">
            <v>Mitsubishi Corporation</v>
          </cell>
          <cell r="E8955" t="str">
            <v>Gas</v>
          </cell>
          <cell r="G8955">
            <v>1147612</v>
          </cell>
          <cell r="H8955" t="str">
            <v>Merchant Unregulated</v>
          </cell>
        </row>
        <row r="8956">
          <cell r="D8956" t="str">
            <v>Osaka Gas Company, Ltd.</v>
          </cell>
          <cell r="E8956" t="str">
            <v>Gas</v>
          </cell>
          <cell r="G8956">
            <v>1651243</v>
          </cell>
          <cell r="H8956" t="str">
            <v>Merchant Unregulated</v>
          </cell>
        </row>
        <row r="8957">
          <cell r="D8957" t="str">
            <v>Tenaska Inc.</v>
          </cell>
          <cell r="E8957" t="str">
            <v>Gas</v>
          </cell>
          <cell r="G8957">
            <v>122317</v>
          </cell>
          <cell r="H8957" t="str">
            <v>Merchant Unregulated</v>
          </cell>
        </row>
        <row r="8958">
          <cell r="D8958" t="str">
            <v>Chubu Electric Power Co. Inc.</v>
          </cell>
          <cell r="E8958" t="str">
            <v>Gas</v>
          </cell>
          <cell r="G8958">
            <v>61157</v>
          </cell>
          <cell r="H8958" t="str">
            <v>Merchant Unregulated</v>
          </cell>
        </row>
        <row r="8959">
          <cell r="D8959" t="str">
            <v>ITOCHU Corporation</v>
          </cell>
          <cell r="E8959" t="str">
            <v>Gas</v>
          </cell>
          <cell r="G8959">
            <v>61157</v>
          </cell>
          <cell r="H8959" t="str">
            <v>Merchant Unregulated</v>
          </cell>
        </row>
        <row r="8960">
          <cell r="D8960" t="str">
            <v>Mitsubishi Corporation</v>
          </cell>
          <cell r="E8960" t="str">
            <v>Gas</v>
          </cell>
          <cell r="G8960">
            <v>104842</v>
          </cell>
          <cell r="H8960" t="str">
            <v>Merchant Unregulated</v>
          </cell>
        </row>
        <row r="8961">
          <cell r="D8961" t="str">
            <v>Tenaska Inc.</v>
          </cell>
          <cell r="E8961" t="str">
            <v>Solar</v>
          </cell>
          <cell r="G8961" t="str">
            <v>NA</v>
          </cell>
          <cell r="H8961" t="str">
            <v>Merchant Unregulated</v>
          </cell>
        </row>
        <row r="8962">
          <cell r="D8962" t="str">
            <v>Mitsubishi Corporation</v>
          </cell>
          <cell r="E8962" t="str">
            <v>Gas</v>
          </cell>
          <cell r="G8962">
            <v>1028226</v>
          </cell>
          <cell r="H8962" t="str">
            <v>Merchant Unregulated</v>
          </cell>
        </row>
        <row r="8963">
          <cell r="D8963" t="str">
            <v>Tenaska Inc.</v>
          </cell>
          <cell r="E8963" t="str">
            <v>Gas</v>
          </cell>
          <cell r="G8963">
            <v>1909562</v>
          </cell>
          <cell r="H8963" t="str">
            <v>Merchant Unregulated</v>
          </cell>
        </row>
        <row r="8964">
          <cell r="D8964" t="str">
            <v>Manulife Financial Corporation</v>
          </cell>
          <cell r="E8964" t="str">
            <v>Gas</v>
          </cell>
          <cell r="G8964">
            <v>802377</v>
          </cell>
          <cell r="H8964" t="str">
            <v>Merchant Unregulated</v>
          </cell>
        </row>
        <row r="8965">
          <cell r="D8965" t="str">
            <v>Electric Power Development Co. Ltd.</v>
          </cell>
          <cell r="E8965" t="str">
            <v>Gas</v>
          </cell>
          <cell r="G8965">
            <v>802377</v>
          </cell>
          <cell r="H8965" t="str">
            <v>Merchant Unregulated</v>
          </cell>
        </row>
        <row r="8966">
          <cell r="D8966" t="str">
            <v>Tenaska Inc.</v>
          </cell>
          <cell r="E8966" t="str">
            <v>Gas</v>
          </cell>
          <cell r="G8966">
            <v>1872214</v>
          </cell>
          <cell r="H8966" t="str">
            <v>Merchant Unregulated</v>
          </cell>
        </row>
        <row r="8967">
          <cell r="D8967" t="str">
            <v>Chubu Electric Power Co. Inc.</v>
          </cell>
          <cell r="E8967" t="str">
            <v>Gas</v>
          </cell>
          <cell r="G8967">
            <v>936108</v>
          </cell>
          <cell r="H8967" t="str">
            <v>Merchant Unregulated</v>
          </cell>
        </row>
        <row r="8968">
          <cell r="D8968" t="str">
            <v>ITOCHU Corporation</v>
          </cell>
          <cell r="E8968" t="str">
            <v>Gas</v>
          </cell>
          <cell r="G8968">
            <v>936108</v>
          </cell>
          <cell r="H8968" t="str">
            <v>Merchant Unregulated</v>
          </cell>
        </row>
        <row r="8969">
          <cell r="D8969" t="str">
            <v>United States Government</v>
          </cell>
          <cell r="E8969" t="str">
            <v>Water</v>
          </cell>
          <cell r="G8969" t="str">
            <v>NA</v>
          </cell>
          <cell r="H8969" t="str">
            <v>Merchant Unregulated</v>
          </cell>
        </row>
        <row r="8970">
          <cell r="D8970" t="str">
            <v>Duke Energy Corporation</v>
          </cell>
          <cell r="E8970" t="str">
            <v>Water</v>
          </cell>
          <cell r="G8970">
            <v>26421</v>
          </cell>
          <cell r="H8970" t="str">
            <v>Regulated</v>
          </cell>
        </row>
        <row r="8971">
          <cell r="D8971" t="str">
            <v>Tennessee Eastman Co</v>
          </cell>
          <cell r="E8971" t="str">
            <v>Coal</v>
          </cell>
          <cell r="G8971">
            <v>1279236</v>
          </cell>
          <cell r="H8971" t="str">
            <v>Merchant Unregulated</v>
          </cell>
        </row>
        <row r="8972">
          <cell r="D8972" t="str">
            <v>Norwich City of</v>
          </cell>
          <cell r="E8972" t="str">
            <v>Water</v>
          </cell>
          <cell r="G8972" t="str">
            <v>NA</v>
          </cell>
          <cell r="H8972" t="str">
            <v>Regulated</v>
          </cell>
        </row>
        <row r="8973">
          <cell r="D8973" t="str">
            <v>Kaweah River Power Authority</v>
          </cell>
          <cell r="E8973" t="str">
            <v>Water</v>
          </cell>
          <cell r="G8973" t="str">
            <v>NA</v>
          </cell>
          <cell r="H8973" t="str">
            <v>Merchant Unregulated</v>
          </cell>
        </row>
        <row r="8974">
          <cell r="D8974" t="str">
            <v>Kodiak Electric Assn Inc</v>
          </cell>
          <cell r="E8974" t="str">
            <v>Water</v>
          </cell>
          <cell r="G8974" t="str">
            <v>NA</v>
          </cell>
          <cell r="H8974" t="str">
            <v>Merchant Unregulated</v>
          </cell>
        </row>
        <row r="8975">
          <cell r="D8975" t="str">
            <v>Southern Company</v>
          </cell>
          <cell r="E8975" t="str">
            <v>Water</v>
          </cell>
          <cell r="G8975">
            <v>29342</v>
          </cell>
          <cell r="H8975" t="str">
            <v>Regulated</v>
          </cell>
        </row>
        <row r="8976">
          <cell r="D8976" t="str">
            <v>Lincoln Electric System</v>
          </cell>
          <cell r="E8976" t="str">
            <v>Wind</v>
          </cell>
          <cell r="G8976" t="str">
            <v>NA</v>
          </cell>
          <cell r="H8976" t="str">
            <v>Regulated</v>
          </cell>
        </row>
        <row r="8977">
          <cell r="D8977" t="str">
            <v>Lincoln Electric System</v>
          </cell>
          <cell r="E8977" t="str">
            <v>Gas</v>
          </cell>
          <cell r="G8977">
            <v>139213</v>
          </cell>
          <cell r="H8977" t="str">
            <v>Regulated</v>
          </cell>
        </row>
        <row r="8978">
          <cell r="D8978" t="str">
            <v>Lincoln Electric System</v>
          </cell>
          <cell r="E8978" t="str">
            <v>Biomass</v>
          </cell>
          <cell r="G8978">
            <v>15</v>
          </cell>
          <cell r="H8978" t="str">
            <v>Regulated</v>
          </cell>
        </row>
        <row r="8979">
          <cell r="D8979" t="str">
            <v>Tondu Corporation</v>
          </cell>
          <cell r="E8979" t="str">
            <v>Coal</v>
          </cell>
          <cell r="G8979">
            <v>216609</v>
          </cell>
          <cell r="H8979" t="str">
            <v>Merchant Unregulated</v>
          </cell>
        </row>
        <row r="8980">
          <cell r="D8980" t="str">
            <v>Beverly Z. Baker</v>
          </cell>
          <cell r="E8980" t="str">
            <v>Coal</v>
          </cell>
          <cell r="G8980">
            <v>4921</v>
          </cell>
          <cell r="H8980" t="str">
            <v>Merchant Unregulated</v>
          </cell>
        </row>
        <row r="8981">
          <cell r="D8981" t="str">
            <v>Robert C. Pelfrey</v>
          </cell>
          <cell r="E8981" t="str">
            <v>Coal</v>
          </cell>
          <cell r="G8981">
            <v>24614</v>
          </cell>
          <cell r="H8981" t="str">
            <v>Merchant Unregulated</v>
          </cell>
        </row>
        <row r="8982">
          <cell r="D8982" t="str">
            <v>CMS Energy Corporation</v>
          </cell>
          <cell r="E8982" t="str">
            <v>Coal</v>
          </cell>
          <cell r="G8982">
            <v>246150</v>
          </cell>
          <cell r="H8982" t="str">
            <v>Merchant Unregulated</v>
          </cell>
        </row>
        <row r="8983">
          <cell r="D8983" t="str">
            <v>Colorado Springs Utilities</v>
          </cell>
          <cell r="E8983" t="str">
            <v>Water</v>
          </cell>
          <cell r="G8983" t="str">
            <v>NA</v>
          </cell>
          <cell r="H8983" t="str">
            <v>Regulated</v>
          </cell>
        </row>
        <row r="8984">
          <cell r="D8984" t="str">
            <v>Tesoro Alaska Corp</v>
          </cell>
          <cell r="E8984" t="str">
            <v>Gas</v>
          </cell>
          <cell r="G8984" t="str">
            <v>NA</v>
          </cell>
          <cell r="H8984" t="str">
            <v>Merchant Unregulated</v>
          </cell>
        </row>
        <row r="8985">
          <cell r="D8985" t="str">
            <v>Tesoro Corporation</v>
          </cell>
          <cell r="E8985" t="str">
            <v>Oil</v>
          </cell>
          <cell r="G8985" t="str">
            <v>NA</v>
          </cell>
          <cell r="H8985" t="str">
            <v>Merchant Unregulated</v>
          </cell>
        </row>
        <row r="8986">
          <cell r="D8986" t="str">
            <v>Caterpillar, Inc.</v>
          </cell>
          <cell r="E8986" t="str">
            <v>Gas</v>
          </cell>
          <cell r="G8986" t="str">
            <v>NA</v>
          </cell>
          <cell r="H8986" t="str">
            <v>Merchant Unregulated</v>
          </cell>
        </row>
        <row r="8987">
          <cell r="D8987" t="str">
            <v>Energy Developments Limited</v>
          </cell>
          <cell r="E8987" t="str">
            <v>Biomass</v>
          </cell>
          <cell r="G8987" t="str">
            <v>NA</v>
          </cell>
          <cell r="H8987" t="str">
            <v>Merchant Unregulated</v>
          </cell>
        </row>
        <row r="8988">
          <cell r="D8988" t="str">
            <v>Alaska Power &amp; Telephone Co.</v>
          </cell>
          <cell r="E8988" t="str">
            <v>Oil</v>
          </cell>
          <cell r="G8988" t="str">
            <v>NA</v>
          </cell>
          <cell r="H8988" t="str">
            <v>Merchant Unregulated</v>
          </cell>
        </row>
        <row r="8989">
          <cell r="D8989" t="str">
            <v>Alaska Energy &amp; Resources Company</v>
          </cell>
          <cell r="E8989" t="str">
            <v>Oil</v>
          </cell>
          <cell r="G8989" t="str">
            <v>NA</v>
          </cell>
          <cell r="H8989" t="str">
            <v>Merchant Unregulated</v>
          </cell>
        </row>
        <row r="8990">
          <cell r="D8990" t="str">
            <v>International Paper Company</v>
          </cell>
          <cell r="E8990" t="str">
            <v>Biomass</v>
          </cell>
          <cell r="G8990" t="str">
            <v>NA</v>
          </cell>
          <cell r="H8990" t="str">
            <v>Merchant Unregulated</v>
          </cell>
        </row>
        <row r="8991">
          <cell r="D8991" t="str">
            <v>Calpine Corporation</v>
          </cell>
          <cell r="E8991" t="str">
            <v>Gas</v>
          </cell>
          <cell r="G8991">
            <v>1227291</v>
          </cell>
          <cell r="H8991" t="str">
            <v>Merchant Unregulated</v>
          </cell>
        </row>
        <row r="8992">
          <cell r="D8992" t="str">
            <v>Dow Chemical Company</v>
          </cell>
          <cell r="E8992" t="str">
            <v>Gas</v>
          </cell>
          <cell r="G8992" t="str">
            <v>NA</v>
          </cell>
          <cell r="H8992" t="str">
            <v>Merchant Unregulated</v>
          </cell>
        </row>
        <row r="8993">
          <cell r="D8993" t="str">
            <v>Dow Chemical Company</v>
          </cell>
          <cell r="E8993" t="str">
            <v>Other Nonrenewable</v>
          </cell>
          <cell r="G8993" t="str">
            <v>NA</v>
          </cell>
          <cell r="H8993" t="str">
            <v>Merchant Unregulated</v>
          </cell>
        </row>
        <row r="8994">
          <cell r="D8994" t="str">
            <v>Riverstone Holdings LLC</v>
          </cell>
          <cell r="E8994" t="str">
            <v>Wind</v>
          </cell>
          <cell r="G8994">
            <v>826959</v>
          </cell>
          <cell r="H8994" t="str">
            <v>Merchant Unregulated</v>
          </cell>
        </row>
        <row r="8995">
          <cell r="D8995" t="str">
            <v>Thermal Energy Corp.</v>
          </cell>
          <cell r="E8995" t="str">
            <v>Gas</v>
          </cell>
          <cell r="G8995" t="str">
            <v>NA</v>
          </cell>
          <cell r="H8995" t="str">
            <v>Merchant Unregulated</v>
          </cell>
        </row>
        <row r="8996">
          <cell r="D8996" t="str">
            <v>Texas Petrochemicals LP</v>
          </cell>
          <cell r="E8996" t="str">
            <v>Gas</v>
          </cell>
          <cell r="G8996" t="str">
            <v>NA</v>
          </cell>
          <cell r="H8996" t="str">
            <v>Merchant Unregulated</v>
          </cell>
        </row>
        <row r="8997">
          <cell r="D8997" t="str">
            <v>PCS Phosphate</v>
          </cell>
          <cell r="E8997" t="str">
            <v>Other Nonrenewable</v>
          </cell>
          <cell r="G8997" t="str">
            <v>NA</v>
          </cell>
          <cell r="H8997" t="str">
            <v>Merchant Unregulated</v>
          </cell>
        </row>
        <row r="8998">
          <cell r="D8998" t="str">
            <v>Enel S.p.A.</v>
          </cell>
          <cell r="E8998" t="str">
            <v>Water</v>
          </cell>
          <cell r="G8998" t="str">
            <v>NA</v>
          </cell>
          <cell r="H8998" t="str">
            <v>Merchant Unregulated</v>
          </cell>
        </row>
        <row r="8999">
          <cell r="D8999" t="str">
            <v>TG Windfarm LLC</v>
          </cell>
          <cell r="E8999" t="str">
            <v>Wind</v>
          </cell>
          <cell r="G8999" t="str">
            <v>NA</v>
          </cell>
          <cell r="H8999" t="str">
            <v>Merchant Unregulated</v>
          </cell>
        </row>
        <row r="9000">
          <cell r="D9000" t="str">
            <v>Edison International</v>
          </cell>
          <cell r="E9000" t="str">
            <v>Wind</v>
          </cell>
          <cell r="G9000" t="str">
            <v>NA</v>
          </cell>
          <cell r="H9000" t="str">
            <v>Merchant Unregulated</v>
          </cell>
        </row>
        <row r="9001">
          <cell r="D9001" t="str">
            <v>Municipal Mortgage &amp; Equity, LLC</v>
          </cell>
          <cell r="E9001" t="str">
            <v>Solar</v>
          </cell>
          <cell r="G9001" t="str">
            <v>NA</v>
          </cell>
          <cell r="H9001" t="str">
            <v>Merchant Unregulated</v>
          </cell>
        </row>
        <row r="9002">
          <cell r="D9002" t="str">
            <v>Southern Company</v>
          </cell>
          <cell r="E9002" t="str">
            <v>Gas</v>
          </cell>
          <cell r="G9002">
            <v>1413740</v>
          </cell>
          <cell r="H9002" t="str">
            <v>Regulated</v>
          </cell>
        </row>
        <row r="9003">
          <cell r="D9003" t="str">
            <v>Enel S.p.A.</v>
          </cell>
          <cell r="E9003" t="str">
            <v>Water</v>
          </cell>
          <cell r="G9003" t="str">
            <v>NA</v>
          </cell>
          <cell r="H9003" t="str">
            <v>Merchant Unregulated</v>
          </cell>
        </row>
        <row r="9004">
          <cell r="D9004" t="str">
            <v>South Carolina Public Service Authority</v>
          </cell>
          <cell r="E9004" t="str">
            <v>Oil</v>
          </cell>
          <cell r="G9004" t="str">
            <v>NA</v>
          </cell>
          <cell r="H9004" t="str">
            <v>Regulated</v>
          </cell>
        </row>
        <row r="9005">
          <cell r="D9005" t="str">
            <v>California Department of Water Resources</v>
          </cell>
          <cell r="E9005" t="str">
            <v>Water</v>
          </cell>
          <cell r="G9005" t="str">
            <v>NA</v>
          </cell>
          <cell r="H9005" t="str">
            <v>Merchant Unregulated</v>
          </cell>
        </row>
        <row r="9006">
          <cell r="D9006" t="str">
            <v>California Department of Water Resources</v>
          </cell>
          <cell r="E9006" t="str">
            <v>Water</v>
          </cell>
          <cell r="G9006" t="str">
            <v>NA</v>
          </cell>
          <cell r="H9006" t="str">
            <v>Merchant Unregulated</v>
          </cell>
        </row>
        <row r="9007">
          <cell r="D9007" t="str">
            <v>California Department of Water Resources</v>
          </cell>
          <cell r="E9007" t="str">
            <v>Water</v>
          </cell>
          <cell r="G9007">
            <v>187800</v>
          </cell>
          <cell r="H9007" t="str">
            <v>Merchant Unregulated</v>
          </cell>
        </row>
        <row r="9008">
          <cell r="D9008" t="str">
            <v>Tri-State Generation &amp; Transmission Association, Inc.</v>
          </cell>
          <cell r="E9008" t="str">
            <v>Gas</v>
          </cell>
          <cell r="G9008">
            <v>716699</v>
          </cell>
          <cell r="H9008" t="str">
            <v>Merchant Unregulated</v>
          </cell>
        </row>
        <row r="9009">
          <cell r="D9009" t="str">
            <v>Stark Investments</v>
          </cell>
          <cell r="E9009" t="str">
            <v>Gas</v>
          </cell>
          <cell r="G9009" t="str">
            <v>NA</v>
          </cell>
          <cell r="H9009" t="str">
            <v>Merchant Unregulated</v>
          </cell>
        </row>
        <row r="9010">
          <cell r="D9010" t="str">
            <v>Shepherd Investments International, Ltd.</v>
          </cell>
          <cell r="E9010" t="str">
            <v>Gas</v>
          </cell>
          <cell r="G9010" t="str">
            <v>NA</v>
          </cell>
          <cell r="H9010" t="str">
            <v>Merchant Unregulated</v>
          </cell>
        </row>
        <row r="9011">
          <cell r="D9011" t="str">
            <v>Atlantic Power Corporation</v>
          </cell>
          <cell r="E9011" t="str">
            <v>Gas</v>
          </cell>
          <cell r="G9011" t="str">
            <v>NA</v>
          </cell>
          <cell r="H9011" t="str">
            <v>Merchant Unregulated</v>
          </cell>
        </row>
        <row r="9012">
          <cell r="D9012" t="str">
            <v>CMS Energy Corporation</v>
          </cell>
          <cell r="E9012" t="str">
            <v>Gas</v>
          </cell>
          <cell r="G9012">
            <v>-88</v>
          </cell>
          <cell r="H9012" t="str">
            <v>Regulated</v>
          </cell>
        </row>
        <row r="9013">
          <cell r="D9013" t="str">
            <v>Thief River Falls City of</v>
          </cell>
          <cell r="E9013" t="str">
            <v>Oil</v>
          </cell>
          <cell r="G9013" t="str">
            <v>NA</v>
          </cell>
          <cell r="H9013" t="str">
            <v>Regulated</v>
          </cell>
        </row>
        <row r="9014">
          <cell r="D9014" t="str">
            <v>Thief River Falls City of</v>
          </cell>
          <cell r="E9014" t="str">
            <v>Water</v>
          </cell>
          <cell r="G9014" t="str">
            <v>NA</v>
          </cell>
          <cell r="H9014" t="str">
            <v>Regulated</v>
          </cell>
        </row>
        <row r="9015">
          <cell r="D9015" t="str">
            <v>International Paper Company</v>
          </cell>
          <cell r="E9015" t="str">
            <v>Biomass</v>
          </cell>
          <cell r="G9015">
            <v>145150</v>
          </cell>
          <cell r="H9015" t="str">
            <v>Merchant Unregulated</v>
          </cell>
        </row>
        <row r="9016">
          <cell r="D9016" t="str">
            <v>First Wind Holdings Inc.</v>
          </cell>
          <cell r="E9016" t="str">
            <v>Wind</v>
          </cell>
          <cell r="G9016">
            <v>18169</v>
          </cell>
          <cell r="H9016" t="str">
            <v>Merchant Unregulated</v>
          </cell>
        </row>
        <row r="9017">
          <cell r="D9017" t="str">
            <v>Oglethorpe Power Corporation</v>
          </cell>
          <cell r="E9017" t="str">
            <v>Gas</v>
          </cell>
          <cell r="G9017">
            <v>4060712</v>
          </cell>
          <cell r="H9017" t="str">
            <v>Merchant Unregulated</v>
          </cell>
        </row>
        <row r="9018">
          <cell r="D9018" t="str">
            <v>Taunton City of</v>
          </cell>
          <cell r="E9018" t="str">
            <v>Gas</v>
          </cell>
          <cell r="G9018">
            <v>0</v>
          </cell>
          <cell r="H9018" t="str">
            <v>Regulated</v>
          </cell>
        </row>
        <row r="9019">
          <cell r="D9019" t="str">
            <v>Chicopee City of</v>
          </cell>
          <cell r="E9019" t="str">
            <v>Gas</v>
          </cell>
          <cell r="G9019">
            <v>0</v>
          </cell>
          <cell r="H9019" t="str">
            <v>Regulated</v>
          </cell>
        </row>
        <row r="9020">
          <cell r="D9020" t="str">
            <v>Concord Town of</v>
          </cell>
          <cell r="E9020" t="str">
            <v>Gas</v>
          </cell>
          <cell r="G9020">
            <v>0</v>
          </cell>
          <cell r="H9020" t="str">
            <v>Regulated</v>
          </cell>
        </row>
        <row r="9021">
          <cell r="D9021" t="str">
            <v>New Hampshire Electric Cooperative Inc.</v>
          </cell>
          <cell r="E9021" t="str">
            <v>Gas</v>
          </cell>
          <cell r="G9021">
            <v>0</v>
          </cell>
          <cell r="H9021" t="str">
            <v>Regulated</v>
          </cell>
        </row>
        <row r="9022">
          <cell r="D9022" t="str">
            <v>Wellesley Town of</v>
          </cell>
          <cell r="E9022" t="str">
            <v>Gas</v>
          </cell>
          <cell r="G9022">
            <v>0</v>
          </cell>
          <cell r="H9022" t="str">
            <v>Regulated</v>
          </cell>
        </row>
        <row r="9023">
          <cell r="D9023" t="str">
            <v>Reading Town of</v>
          </cell>
          <cell r="E9023" t="str">
            <v>Gas</v>
          </cell>
          <cell r="G9023">
            <v>0</v>
          </cell>
          <cell r="H9023" t="str">
            <v>Regulated</v>
          </cell>
        </row>
        <row r="9024">
          <cell r="D9024" t="str">
            <v>Braintree Town of</v>
          </cell>
          <cell r="E9024" t="str">
            <v>Gas</v>
          </cell>
          <cell r="G9024">
            <v>0</v>
          </cell>
          <cell r="H9024" t="str">
            <v>Regulated</v>
          </cell>
        </row>
        <row r="9025">
          <cell r="D9025" t="str">
            <v>Hingham City of</v>
          </cell>
          <cell r="E9025" t="str">
            <v>Gas</v>
          </cell>
          <cell r="G9025">
            <v>0</v>
          </cell>
          <cell r="H9025" t="str">
            <v>Regulated</v>
          </cell>
        </row>
        <row r="9026">
          <cell r="D9026" t="str">
            <v>Lower Colorado River Authority</v>
          </cell>
          <cell r="E9026" t="str">
            <v>Gas</v>
          </cell>
          <cell r="G9026">
            <v>257246</v>
          </cell>
          <cell r="H9026" t="str">
            <v>Merchant Unregulated</v>
          </cell>
        </row>
        <row r="9027">
          <cell r="D9027" t="str">
            <v>Tennessee Valley Authority</v>
          </cell>
          <cell r="E9027" t="str">
            <v>Coal</v>
          </cell>
          <cell r="G9027">
            <v>4098926</v>
          </cell>
          <cell r="H9027" t="str">
            <v>Merchant Unregulated</v>
          </cell>
        </row>
        <row r="9028">
          <cell r="D9028" t="str">
            <v>Tennessee Valley Authority</v>
          </cell>
          <cell r="E9028" t="str">
            <v>Gas</v>
          </cell>
          <cell r="G9028">
            <v>-1483</v>
          </cell>
          <cell r="H9028" t="str">
            <v>Merchant Unregulated</v>
          </cell>
        </row>
        <row r="9029">
          <cell r="D9029" t="str">
            <v>Associated Electric Cooperative Inc.</v>
          </cell>
          <cell r="E9029" t="str">
            <v>Coal</v>
          </cell>
          <cell r="G9029">
            <v>7095204</v>
          </cell>
          <cell r="H9029" t="str">
            <v>Merchant Unregulated</v>
          </cell>
        </row>
        <row r="9030">
          <cell r="D9030" t="str">
            <v>Thomas Hodgson &amp; Sons Inc</v>
          </cell>
          <cell r="E9030" t="str">
            <v>Water</v>
          </cell>
          <cell r="G9030" t="str">
            <v>NA</v>
          </cell>
          <cell r="H9030" t="str">
            <v>Merchant Unregulated</v>
          </cell>
        </row>
        <row r="9031">
          <cell r="D9031" t="str">
            <v>PPL Corporation</v>
          </cell>
          <cell r="E9031" t="str">
            <v>Water</v>
          </cell>
          <cell r="G9031">
            <v>522124</v>
          </cell>
          <cell r="H9031" t="str">
            <v>Merchant Unregulated</v>
          </cell>
        </row>
        <row r="9032">
          <cell r="D9032" t="str">
            <v>Xcel Energy Inc.</v>
          </cell>
          <cell r="E9032" t="str">
            <v>Water</v>
          </cell>
          <cell r="G9032">
            <v>7273</v>
          </cell>
          <cell r="H9032" t="str">
            <v>Regulated</v>
          </cell>
        </row>
        <row r="9033">
          <cell r="D9033" t="str">
            <v>Alaska Power &amp; Telephone Co.</v>
          </cell>
          <cell r="E9033" t="str">
            <v>Oil</v>
          </cell>
          <cell r="G9033" t="str">
            <v>NA</v>
          </cell>
          <cell r="H9033" t="str">
            <v>Merchant Unregulated</v>
          </cell>
        </row>
        <row r="9034">
          <cell r="D9034" t="str">
            <v>Alaska Energy &amp; Resources Company</v>
          </cell>
          <cell r="E9034" t="str">
            <v>Oil</v>
          </cell>
          <cell r="G9034" t="str">
            <v>NA</v>
          </cell>
          <cell r="H9034" t="str">
            <v>Merchant Unregulated</v>
          </cell>
        </row>
        <row r="9035">
          <cell r="D9035" t="str">
            <v>Thornton Township School Dist</v>
          </cell>
          <cell r="E9035" t="str">
            <v>Gas</v>
          </cell>
          <cell r="G9035" t="str">
            <v>NA</v>
          </cell>
          <cell r="H9035" t="str">
            <v>Merchant Unregulated</v>
          </cell>
        </row>
        <row r="9036">
          <cell r="D9036" t="str">
            <v>Thornton Township School Dist</v>
          </cell>
          <cell r="E9036" t="str">
            <v>Gas</v>
          </cell>
          <cell r="G9036" t="str">
            <v>NA</v>
          </cell>
          <cell r="H9036" t="str">
            <v>Merchant Unregulated</v>
          </cell>
        </row>
        <row r="9037">
          <cell r="D9037" t="str">
            <v>Duke Energy Corporation</v>
          </cell>
          <cell r="E9037" t="str">
            <v>Water</v>
          </cell>
          <cell r="G9037">
            <v>69509</v>
          </cell>
          <cell r="H9037" t="str">
            <v>Regulated</v>
          </cell>
        </row>
        <row r="9038">
          <cell r="D9038" t="str">
            <v>IDACORP, Inc.</v>
          </cell>
          <cell r="E9038" t="str">
            <v>Water</v>
          </cell>
          <cell r="G9038">
            <v>56539</v>
          </cell>
          <cell r="H9038" t="str">
            <v>Regulated</v>
          </cell>
        </row>
        <row r="9039">
          <cell r="D9039" t="str">
            <v>Idaho Wind Partners 1, LLC</v>
          </cell>
          <cell r="E9039" t="str">
            <v>Wind</v>
          </cell>
          <cell r="G9039" t="str">
            <v>NA</v>
          </cell>
          <cell r="H9039" t="str">
            <v>Merchant Unregulated</v>
          </cell>
        </row>
        <row r="9040">
          <cell r="D9040" t="str">
            <v>Grizzly Mountain Ranch</v>
          </cell>
          <cell r="E9040" t="str">
            <v>Water</v>
          </cell>
          <cell r="G9040" t="str">
            <v>NA</v>
          </cell>
          <cell r="H9040" t="str">
            <v>Merchant Unregulated</v>
          </cell>
        </row>
        <row r="9041">
          <cell r="D9041" t="str">
            <v>Exelon Corporation</v>
          </cell>
          <cell r="E9041" t="str">
            <v>Nuclear</v>
          </cell>
          <cell r="G9041">
            <v>7038257</v>
          </cell>
          <cell r="H9041" t="str">
            <v>Merchant Unregulated</v>
          </cell>
        </row>
        <row r="9042">
          <cell r="D9042" t="str">
            <v>Exelon Corporation</v>
          </cell>
          <cell r="E9042" t="str">
            <v>Wind</v>
          </cell>
          <cell r="G9042" t="str">
            <v>NA</v>
          </cell>
          <cell r="H9042" t="str">
            <v>Merchant Unregulated</v>
          </cell>
        </row>
        <row r="9043">
          <cell r="D9043" t="str">
            <v>Starwood Energy Group Global LLC</v>
          </cell>
          <cell r="E9043" t="str">
            <v>Solar</v>
          </cell>
          <cell r="G9043" t="str">
            <v>NA</v>
          </cell>
          <cell r="H9043" t="str">
            <v>Merchant Unregulated</v>
          </cell>
        </row>
        <row r="9044">
          <cell r="D9044" t="str">
            <v>DTE Energy Company</v>
          </cell>
          <cell r="E9044" t="str">
            <v>Wind</v>
          </cell>
          <cell r="G9044">
            <v>1688</v>
          </cell>
          <cell r="H9044" t="str">
            <v>Merchant Unregulated</v>
          </cell>
        </row>
        <row r="9045">
          <cell r="D9045" t="str">
            <v>DTE Energy Company</v>
          </cell>
          <cell r="E9045" t="str">
            <v>Wind</v>
          </cell>
          <cell r="G9045">
            <v>4318</v>
          </cell>
          <cell r="H9045" t="str">
            <v>Merchant Unregulated</v>
          </cell>
        </row>
        <row r="9046">
          <cell r="D9046" t="str">
            <v>DTE Energy Company</v>
          </cell>
          <cell r="E9046" t="str">
            <v>Wind</v>
          </cell>
          <cell r="G9046">
            <v>8524</v>
          </cell>
          <cell r="H9046" t="str">
            <v>Merchant Unregulated</v>
          </cell>
        </row>
        <row r="9047">
          <cell r="D9047" t="str">
            <v>Exelon Corporation</v>
          </cell>
          <cell r="E9047" t="str">
            <v>Wind</v>
          </cell>
          <cell r="G9047">
            <v>167975</v>
          </cell>
          <cell r="H9047" t="str">
            <v>Merchant Unregulated</v>
          </cell>
        </row>
        <row r="9048">
          <cell r="D9048" t="str">
            <v>Occidental Petroleum Corporation</v>
          </cell>
          <cell r="E9048" t="str">
            <v>Gas</v>
          </cell>
          <cell r="G9048" t="str">
            <v>NA</v>
          </cell>
          <cell r="H9048" t="str">
            <v>Merchant Unregulated</v>
          </cell>
        </row>
        <row r="9049">
          <cell r="D9049" t="str">
            <v>Southern Company</v>
          </cell>
          <cell r="E9049" t="str">
            <v>Water</v>
          </cell>
          <cell r="G9049">
            <v>126499</v>
          </cell>
          <cell r="H9049" t="str">
            <v>Regulated</v>
          </cell>
        </row>
        <row r="9050">
          <cell r="D9050" t="str">
            <v>Tiber Montana LLC</v>
          </cell>
          <cell r="E9050" t="str">
            <v>Water</v>
          </cell>
          <cell r="G9050" t="str">
            <v>NA</v>
          </cell>
          <cell r="H9050" t="str">
            <v>Merchant Unregulated</v>
          </cell>
        </row>
        <row r="9051">
          <cell r="D9051" t="str">
            <v>International Paper Company</v>
          </cell>
          <cell r="E9051" t="str">
            <v>Oil</v>
          </cell>
          <cell r="G9051">
            <v>197203</v>
          </cell>
          <cell r="H9051" t="str">
            <v>Merchant Unregulated</v>
          </cell>
        </row>
        <row r="9052">
          <cell r="D9052" t="str">
            <v>Turlock Irrigation District</v>
          </cell>
          <cell r="E9052" t="str">
            <v>Biomass</v>
          </cell>
          <cell r="G9052" t="str">
            <v>NA</v>
          </cell>
          <cell r="H9052" t="str">
            <v>Merchant Unregulated</v>
          </cell>
        </row>
        <row r="9053">
          <cell r="D9053" t="str">
            <v>UPC Energy Group</v>
          </cell>
          <cell r="E9053" t="str">
            <v>Solar</v>
          </cell>
          <cell r="G9053" t="str">
            <v>NA</v>
          </cell>
          <cell r="H9053" t="str">
            <v>Merchant Unregulated</v>
          </cell>
        </row>
        <row r="9054">
          <cell r="D9054" t="str">
            <v>Burbank City of</v>
          </cell>
          <cell r="E9054" t="str">
            <v>Water</v>
          </cell>
          <cell r="G9054" t="str">
            <v>NA</v>
          </cell>
          <cell r="H9054" t="str">
            <v>Regulated</v>
          </cell>
        </row>
        <row r="9055">
          <cell r="D9055" t="str">
            <v>Duke Energy Corporation</v>
          </cell>
          <cell r="E9055" t="str">
            <v>Gas</v>
          </cell>
          <cell r="G9055">
            <v>488455</v>
          </cell>
          <cell r="H9055" t="str">
            <v>Regulated</v>
          </cell>
        </row>
        <row r="9056">
          <cell r="D9056" t="str">
            <v>PG&amp;E Corporation</v>
          </cell>
          <cell r="E9056" t="str">
            <v>Water</v>
          </cell>
          <cell r="G9056">
            <v>231938</v>
          </cell>
          <cell r="H9056" t="str">
            <v>Regulated</v>
          </cell>
        </row>
        <row r="9057">
          <cell r="D9057" t="str">
            <v>Duke Energy Corporation</v>
          </cell>
          <cell r="E9057" t="str">
            <v>Water</v>
          </cell>
          <cell r="G9057">
            <v>46011</v>
          </cell>
          <cell r="H9057" t="str">
            <v>Regulated</v>
          </cell>
        </row>
        <row r="9058">
          <cell r="D9058" t="str">
            <v>Tillotson Rubber Co Inc</v>
          </cell>
          <cell r="E9058" t="str">
            <v>Water</v>
          </cell>
          <cell r="G9058" t="str">
            <v>NA</v>
          </cell>
          <cell r="H9058" t="str">
            <v>Merchant Unregulated</v>
          </cell>
        </row>
        <row r="9059">
          <cell r="D9059" t="str">
            <v>Tillotson Rubber Co Inc</v>
          </cell>
          <cell r="E9059" t="str">
            <v>Oil</v>
          </cell>
          <cell r="G9059" t="str">
            <v>NA</v>
          </cell>
          <cell r="H9059" t="str">
            <v>Merchant Unregulated</v>
          </cell>
        </row>
        <row r="9060">
          <cell r="D9060" t="str">
            <v>Tillotson Rubber Co Inc</v>
          </cell>
          <cell r="E9060" t="str">
            <v>Biomass</v>
          </cell>
          <cell r="G9060" t="str">
            <v>NA</v>
          </cell>
          <cell r="H9060" t="str">
            <v>Merchant Unregulated</v>
          </cell>
        </row>
        <row r="9061">
          <cell r="D9061" t="str">
            <v>LS Power Group</v>
          </cell>
          <cell r="E9061" t="str">
            <v>Gas</v>
          </cell>
          <cell r="G9061" t="str">
            <v>NA</v>
          </cell>
          <cell r="H9061" t="str">
            <v>Merchant Unregulated</v>
          </cell>
        </row>
        <row r="9062">
          <cell r="D9062" t="str">
            <v>EDP - Energias de Portugal SA</v>
          </cell>
          <cell r="E9062" t="str">
            <v>Wind</v>
          </cell>
          <cell r="G9062">
            <v>64745</v>
          </cell>
          <cell r="H9062" t="str">
            <v>Merchant Unregulated</v>
          </cell>
        </row>
        <row r="9063">
          <cell r="D9063" t="str">
            <v>PARPÚBLICA - Participações Públicas (SGPS), S.A.</v>
          </cell>
          <cell r="E9063" t="str">
            <v>Wind</v>
          </cell>
          <cell r="G9063">
            <v>3196</v>
          </cell>
          <cell r="H9063" t="str">
            <v>Merchant Unregulated</v>
          </cell>
        </row>
        <row r="9064">
          <cell r="D9064" t="str">
            <v>HidroCantábrico Energia S.A.</v>
          </cell>
          <cell r="E9064" t="str">
            <v>Wind</v>
          </cell>
          <cell r="G9064">
            <v>525</v>
          </cell>
          <cell r="H9064" t="str">
            <v>Merchant Unregulated</v>
          </cell>
        </row>
        <row r="9065">
          <cell r="D9065" t="str">
            <v>China Three Gorges Corporation</v>
          </cell>
          <cell r="E9065" t="str">
            <v>Wind</v>
          </cell>
          <cell r="G9065">
            <v>18448</v>
          </cell>
          <cell r="H9065" t="str">
            <v>Merchant Unregulated</v>
          </cell>
        </row>
        <row r="9066">
          <cell r="D9066" t="str">
            <v>EDP Renováveis</v>
          </cell>
          <cell r="E9066" t="str">
            <v>Wind</v>
          </cell>
          <cell r="G9066">
            <v>25233</v>
          </cell>
          <cell r="H9066" t="str">
            <v>Merchant Unregulated</v>
          </cell>
        </row>
        <row r="9067">
          <cell r="D9067" t="str">
            <v>Distributed Energy Systems Corp.</v>
          </cell>
          <cell r="E9067" t="str">
            <v>Solar</v>
          </cell>
          <cell r="G9067" t="str">
            <v>NA</v>
          </cell>
          <cell r="H9067" t="str">
            <v>Merchant Unregulated</v>
          </cell>
        </row>
        <row r="9068">
          <cell r="D9068" t="str">
            <v>Waste Management, Inc.</v>
          </cell>
          <cell r="E9068" t="str">
            <v>Biomass</v>
          </cell>
          <cell r="G9068" t="str">
            <v>NA</v>
          </cell>
          <cell r="H9068" t="str">
            <v>Merchant Unregulated</v>
          </cell>
        </row>
        <row r="9069">
          <cell r="D9069" t="str">
            <v>Tennessee Valley Authority</v>
          </cell>
          <cell r="E9069" t="str">
            <v>Water</v>
          </cell>
          <cell r="G9069" t="str">
            <v>NA</v>
          </cell>
          <cell r="H9069" t="str">
            <v>Merchant Unregulated</v>
          </cell>
        </row>
        <row r="9070">
          <cell r="D9070" t="str">
            <v>United States Government</v>
          </cell>
          <cell r="E9070" t="str">
            <v>Wind</v>
          </cell>
          <cell r="G9070" t="str">
            <v>NA</v>
          </cell>
          <cell r="H9070" t="str">
            <v>Merchant Unregulated</v>
          </cell>
        </row>
        <row r="9071">
          <cell r="D9071" t="str">
            <v>Ag Environmental Solutions, LLC</v>
          </cell>
          <cell r="E9071" t="str">
            <v>Biomass</v>
          </cell>
          <cell r="G9071" t="str">
            <v>NA</v>
          </cell>
          <cell r="H9071" t="str">
            <v>Merchant Unregulated</v>
          </cell>
        </row>
        <row r="9072">
          <cell r="D9072" t="str">
            <v>Panduit Corp</v>
          </cell>
          <cell r="E9072" t="str">
            <v>Gas</v>
          </cell>
          <cell r="G9072" t="str">
            <v>NA</v>
          </cell>
          <cell r="H9072" t="str">
            <v>Merchant Unregulated</v>
          </cell>
        </row>
        <row r="9073">
          <cell r="D9073" t="str">
            <v>Jiangsu Zongyi Co.,Ltd</v>
          </cell>
          <cell r="E9073" t="str">
            <v>Solar</v>
          </cell>
          <cell r="G9073" t="str">
            <v>NA</v>
          </cell>
          <cell r="H9073" t="str">
            <v>Merchant Unregulated</v>
          </cell>
        </row>
        <row r="9074">
          <cell r="D9074" t="str">
            <v>County Of Monmouth</v>
          </cell>
          <cell r="E9074" t="str">
            <v>Biomass</v>
          </cell>
          <cell r="G9074" t="str">
            <v>NA</v>
          </cell>
          <cell r="H9074" t="str">
            <v>Merchant Unregulated</v>
          </cell>
        </row>
        <row r="9075">
          <cell r="D9075" t="str">
            <v>Sustainable Power Group</v>
          </cell>
          <cell r="E9075" t="str">
            <v>Solar</v>
          </cell>
          <cell r="G9075" t="str">
            <v>NA</v>
          </cell>
          <cell r="H9075" t="str">
            <v>Merchant Unregulated</v>
          </cell>
        </row>
        <row r="9076">
          <cell r="D9076" t="str">
            <v>Sustainable Power Group</v>
          </cell>
          <cell r="E9076" t="str">
            <v>Solar</v>
          </cell>
          <cell r="G9076" t="str">
            <v>NA</v>
          </cell>
          <cell r="H9076" t="str">
            <v>Merchant Unregulated</v>
          </cell>
        </row>
        <row r="9077">
          <cell r="D9077" t="str">
            <v>Tipton City of IA</v>
          </cell>
          <cell r="E9077" t="str">
            <v>Gas</v>
          </cell>
          <cell r="G9077" t="str">
            <v>NA</v>
          </cell>
          <cell r="H9077" t="str">
            <v>Regulated</v>
          </cell>
        </row>
        <row r="9078">
          <cell r="D9078" t="str">
            <v>BP plc</v>
          </cell>
          <cell r="E9078" t="str">
            <v>Wind</v>
          </cell>
          <cell r="G9078">
            <v>94472</v>
          </cell>
          <cell r="H9078" t="str">
            <v>Merchant Unregulated</v>
          </cell>
        </row>
        <row r="9079">
          <cell r="D9079" t="str">
            <v>NRG Energy, Inc.</v>
          </cell>
          <cell r="E9079" t="str">
            <v>Coal</v>
          </cell>
          <cell r="G9079" t="str">
            <v>NA</v>
          </cell>
          <cell r="H9079" t="str">
            <v>Merchant Unregulated</v>
          </cell>
        </row>
        <row r="9080">
          <cell r="D9080" t="str">
            <v>NRG Energy, Inc.</v>
          </cell>
          <cell r="E9080" t="str">
            <v>Oil</v>
          </cell>
          <cell r="G9080" t="str">
            <v>NA</v>
          </cell>
          <cell r="H9080" t="str">
            <v>Merchant Unregulated</v>
          </cell>
        </row>
        <row r="9081">
          <cell r="D9081" t="str">
            <v>Johnson &amp; Johnson</v>
          </cell>
          <cell r="E9081" t="str">
            <v>Solar</v>
          </cell>
          <cell r="G9081" t="str">
            <v>NA</v>
          </cell>
          <cell r="H9081" t="str">
            <v>Merchant Unregulated</v>
          </cell>
        </row>
        <row r="9082">
          <cell r="D9082" t="str">
            <v>Capital Power Corporation</v>
          </cell>
          <cell r="E9082" t="str">
            <v>Gas</v>
          </cell>
          <cell r="G9082">
            <v>1610946</v>
          </cell>
          <cell r="H9082" t="str">
            <v>Merchant Unregulated</v>
          </cell>
        </row>
        <row r="9083">
          <cell r="D9083" t="str">
            <v>Lafayette City of LA</v>
          </cell>
          <cell r="E9083" t="str">
            <v>Gas</v>
          </cell>
          <cell r="G9083" t="str">
            <v>NA</v>
          </cell>
          <cell r="H9083" t="str">
            <v>Regulated</v>
          </cell>
        </row>
        <row r="9084">
          <cell r="D9084" t="str">
            <v>Tjaden Farms Inc</v>
          </cell>
          <cell r="E9084" t="str">
            <v>Wind</v>
          </cell>
          <cell r="G9084" t="str">
            <v>NA</v>
          </cell>
          <cell r="H9084" t="str">
            <v>Merchant Unregulated</v>
          </cell>
        </row>
        <row r="9085">
          <cell r="D9085" t="str">
            <v>PG&amp;E Corporation</v>
          </cell>
          <cell r="E9085" t="str">
            <v>Water</v>
          </cell>
          <cell r="G9085">
            <v>3404</v>
          </cell>
          <cell r="H9085" t="str">
            <v>Regulated</v>
          </cell>
        </row>
        <row r="9086">
          <cell r="D9086" t="str">
            <v>Anadarko Petroleum Corporation</v>
          </cell>
          <cell r="E9086" t="str">
            <v>Gas</v>
          </cell>
          <cell r="G9086" t="str">
            <v>NA</v>
          </cell>
          <cell r="H9086" t="str">
            <v>Merchant Unregulated</v>
          </cell>
        </row>
        <row r="9087">
          <cell r="D9087" t="str">
            <v>Edison International</v>
          </cell>
          <cell r="E9087" t="str">
            <v>Wind</v>
          </cell>
          <cell r="G9087" t="str">
            <v>NA</v>
          </cell>
          <cell r="H9087" t="str">
            <v>Merchant Unregulated</v>
          </cell>
        </row>
        <row r="9088">
          <cell r="D9088" t="str">
            <v>Tofteland Windfarm LLC</v>
          </cell>
          <cell r="E9088" t="str">
            <v>Wind</v>
          </cell>
          <cell r="G9088" t="str">
            <v>NA</v>
          </cell>
          <cell r="H9088" t="str">
            <v>Merchant Unregulated</v>
          </cell>
        </row>
        <row r="9089">
          <cell r="D9089" t="str">
            <v>Alaska Village Electric Cooperative, Inc.</v>
          </cell>
          <cell r="E9089" t="str">
            <v>Oil</v>
          </cell>
          <cell r="G9089" t="str">
            <v>NA</v>
          </cell>
          <cell r="H9089" t="str">
            <v>Merchant Unregulated</v>
          </cell>
        </row>
        <row r="9090">
          <cell r="D9090" t="str">
            <v>Alaska Power &amp; Telephone Co.</v>
          </cell>
          <cell r="E9090" t="str">
            <v>Oil</v>
          </cell>
          <cell r="G9090" t="str">
            <v>NA</v>
          </cell>
          <cell r="H9090" t="str">
            <v>Merchant Unregulated</v>
          </cell>
        </row>
        <row r="9091">
          <cell r="D9091" t="str">
            <v>Alaska Energy &amp; Resources Company</v>
          </cell>
          <cell r="E9091" t="str">
            <v>Oil</v>
          </cell>
          <cell r="G9091" t="str">
            <v>NA</v>
          </cell>
          <cell r="H9091" t="str">
            <v>Merchant Unregulated</v>
          </cell>
        </row>
        <row r="9092">
          <cell r="D9092" t="str">
            <v>Berkshire Hathaway Inc.</v>
          </cell>
          <cell r="E9092" t="str">
            <v>Water</v>
          </cell>
          <cell r="G9092">
            <v>236882</v>
          </cell>
          <cell r="H9092" t="str">
            <v>Regulated</v>
          </cell>
        </row>
        <row r="9093">
          <cell r="D9093" t="str">
            <v>MidAmerican Energy Holdings Company</v>
          </cell>
          <cell r="E9093" t="str">
            <v>Water</v>
          </cell>
          <cell r="G9093">
            <v>26906</v>
          </cell>
          <cell r="H9093" t="str">
            <v>Regulated</v>
          </cell>
        </row>
        <row r="9094">
          <cell r="D9094" t="str">
            <v>Alaska Village Electric Cooperative, Inc.</v>
          </cell>
          <cell r="E9094" t="str">
            <v>Oil</v>
          </cell>
          <cell r="G9094" t="str">
            <v>NA</v>
          </cell>
          <cell r="H9094" t="str">
            <v>Merchant Unregulated</v>
          </cell>
        </row>
        <row r="9095">
          <cell r="D9095" t="str">
            <v>Energy Transfer Partners, L.P.</v>
          </cell>
          <cell r="E9095" t="str">
            <v>Other Nonrenewable</v>
          </cell>
          <cell r="G9095" t="str">
            <v>NA</v>
          </cell>
          <cell r="H9095" t="str">
            <v>Merchant Unregulated</v>
          </cell>
        </row>
        <row r="9096">
          <cell r="D9096" t="str">
            <v>Sabine River Authority of Louisiana</v>
          </cell>
          <cell r="E9096" t="str">
            <v>Water</v>
          </cell>
          <cell r="G9096">
            <v>39604</v>
          </cell>
          <cell r="H9096" t="str">
            <v>Merchant Unregulated</v>
          </cell>
        </row>
        <row r="9097">
          <cell r="D9097" t="str">
            <v>Sabine River Authority of Texas</v>
          </cell>
          <cell r="E9097" t="str">
            <v>Water</v>
          </cell>
          <cell r="G9097">
            <v>39604</v>
          </cell>
          <cell r="H9097" t="str">
            <v>Merchant Unregulated</v>
          </cell>
        </row>
        <row r="9098">
          <cell r="D9098" t="str">
            <v>Xcel Energy Inc.</v>
          </cell>
          <cell r="E9098" t="str">
            <v>Coal</v>
          </cell>
          <cell r="G9098">
            <v>7574167</v>
          </cell>
          <cell r="H9098" t="str">
            <v>Regulated</v>
          </cell>
        </row>
        <row r="9099">
          <cell r="D9099" t="str">
            <v>NRG Energy, Inc.</v>
          </cell>
          <cell r="E9099" t="str">
            <v>Oil</v>
          </cell>
          <cell r="G9099" t="str">
            <v>NA</v>
          </cell>
          <cell r="H9099" t="str">
            <v>Merchant Unregulated</v>
          </cell>
        </row>
        <row r="9100">
          <cell r="D9100" t="str">
            <v>Greenville City of</v>
          </cell>
          <cell r="E9100" t="str">
            <v>Gas</v>
          </cell>
          <cell r="G9100" t="str">
            <v>NA</v>
          </cell>
          <cell r="H9100" t="str">
            <v>Regulated</v>
          </cell>
        </row>
        <row r="9101">
          <cell r="D9101" t="str">
            <v>Lake Worth City of</v>
          </cell>
          <cell r="E9101" t="str">
            <v>Gas</v>
          </cell>
          <cell r="G9101" t="str">
            <v>NA</v>
          </cell>
          <cell r="H9101" t="str">
            <v>Regulated</v>
          </cell>
        </row>
        <row r="9102">
          <cell r="D9102" t="str">
            <v>Lake Worth City of</v>
          </cell>
          <cell r="E9102" t="str">
            <v>Gas</v>
          </cell>
          <cell r="G9102" t="str">
            <v>NA</v>
          </cell>
          <cell r="H9102" t="str">
            <v>Regulated</v>
          </cell>
        </row>
        <row r="9103">
          <cell r="D9103" t="str">
            <v>Lake Worth City of</v>
          </cell>
          <cell r="E9103" t="str">
            <v>Oil</v>
          </cell>
          <cell r="G9103" t="str">
            <v>NA</v>
          </cell>
          <cell r="H9103" t="str">
            <v>Regulated</v>
          </cell>
        </row>
        <row r="9104">
          <cell r="D9104" t="str">
            <v>Lake Worth City of</v>
          </cell>
          <cell r="E9104" t="str">
            <v>Oil</v>
          </cell>
          <cell r="G9104" t="str">
            <v>NA</v>
          </cell>
          <cell r="H9104" t="str">
            <v>Regulated</v>
          </cell>
        </row>
        <row r="9105">
          <cell r="D9105" t="str">
            <v>Integrys Energy Group, Inc.</v>
          </cell>
          <cell r="E9105" t="str">
            <v>Water</v>
          </cell>
          <cell r="G9105">
            <v>7820</v>
          </cell>
          <cell r="H9105" t="str">
            <v>Regulated</v>
          </cell>
        </row>
        <row r="9106">
          <cell r="D9106" t="str">
            <v>Packaging Corp of America</v>
          </cell>
          <cell r="E9106" t="str">
            <v>Coal</v>
          </cell>
          <cell r="G9106" t="str">
            <v>NA</v>
          </cell>
          <cell r="H9106" t="str">
            <v>Merchant Unregulated</v>
          </cell>
        </row>
        <row r="9107">
          <cell r="D9107" t="str">
            <v>SunEdison, Inc.</v>
          </cell>
          <cell r="E9107" t="str">
            <v>Solar</v>
          </cell>
          <cell r="G9107" t="str">
            <v>NA</v>
          </cell>
          <cell r="H9107" t="str">
            <v>Merchant Unregulated</v>
          </cell>
        </row>
        <row r="9108">
          <cell r="D9108" t="str">
            <v>MGE Energy, Inc.</v>
          </cell>
          <cell r="E9108" t="str">
            <v>Wind</v>
          </cell>
          <cell r="G9108">
            <v>74133</v>
          </cell>
          <cell r="H9108" t="str">
            <v>Regulated</v>
          </cell>
        </row>
        <row r="9109">
          <cell r="D9109" t="str">
            <v>Entergy Corporation</v>
          </cell>
          <cell r="E9109" t="str">
            <v>Wind</v>
          </cell>
          <cell r="G9109">
            <v>82537</v>
          </cell>
          <cell r="H9109" t="str">
            <v>Merchant Unregulated</v>
          </cell>
        </row>
        <row r="9110">
          <cell r="D9110" t="str">
            <v>Entergy Corporation</v>
          </cell>
          <cell r="E9110" t="str">
            <v>Wind</v>
          </cell>
          <cell r="G9110">
            <v>1686</v>
          </cell>
          <cell r="H9110" t="str">
            <v>Merchant Unregulated</v>
          </cell>
        </row>
        <row r="9111">
          <cell r="D9111" t="str">
            <v>Royal Dutch Shell plc</v>
          </cell>
          <cell r="E9111" t="str">
            <v>Wind</v>
          </cell>
          <cell r="G9111">
            <v>84220</v>
          </cell>
          <cell r="H9111" t="str">
            <v>Merchant Unregulated</v>
          </cell>
        </row>
        <row r="9112">
          <cell r="D9112" t="str">
            <v>EDP - Energias de Portugal SA</v>
          </cell>
          <cell r="E9112" t="str">
            <v>Wind</v>
          </cell>
          <cell r="G9112">
            <v>1702</v>
          </cell>
          <cell r="H9112" t="str">
            <v>Merchant Unregulated</v>
          </cell>
        </row>
        <row r="9113">
          <cell r="D9113" t="str">
            <v>Iberdrola, S.A.</v>
          </cell>
          <cell r="E9113" t="str">
            <v>Wind</v>
          </cell>
          <cell r="G9113">
            <v>208230</v>
          </cell>
          <cell r="H9113" t="str">
            <v>Merchant Unregulated</v>
          </cell>
        </row>
        <row r="9114">
          <cell r="D9114" t="str">
            <v>Duke Energy Corporation</v>
          </cell>
          <cell r="E9114" t="str">
            <v>Wind</v>
          </cell>
          <cell r="G9114">
            <v>660722</v>
          </cell>
          <cell r="H9114" t="str">
            <v>Merchant Unregulated</v>
          </cell>
        </row>
        <row r="9115">
          <cell r="D9115" t="str">
            <v>Berkshire Hathaway Inc.</v>
          </cell>
          <cell r="E9115" t="str">
            <v>Solar</v>
          </cell>
          <cell r="G9115" t="str">
            <v>NA</v>
          </cell>
          <cell r="H9115" t="str">
            <v>Merchant Unregulated</v>
          </cell>
        </row>
        <row r="9116">
          <cell r="D9116" t="str">
            <v>MidAmerican Energy Holdings Company</v>
          </cell>
          <cell r="E9116" t="str">
            <v>Solar</v>
          </cell>
          <cell r="G9116" t="str">
            <v>NA</v>
          </cell>
          <cell r="H9116" t="str">
            <v>Merchant Unregulated</v>
          </cell>
        </row>
        <row r="9117">
          <cell r="D9117" t="str">
            <v>SunEdison, Inc.</v>
          </cell>
          <cell r="E9117" t="str">
            <v>Solar</v>
          </cell>
          <cell r="G9117" t="str">
            <v>NA</v>
          </cell>
          <cell r="H9117" t="str">
            <v>Merchant Unregulated</v>
          </cell>
        </row>
        <row r="9118">
          <cell r="D9118" t="str">
            <v>Exxon Mobil Corporation</v>
          </cell>
          <cell r="E9118" t="str">
            <v>Coal</v>
          </cell>
          <cell r="G9118" t="str">
            <v>NA</v>
          </cell>
          <cell r="H9118" t="str">
            <v>Merchant Unregulated</v>
          </cell>
        </row>
        <row r="9119">
          <cell r="D9119" t="str">
            <v>Exxon Mobil Corporation</v>
          </cell>
          <cell r="E9119" t="str">
            <v>Gas</v>
          </cell>
          <cell r="G9119" t="str">
            <v>NA</v>
          </cell>
          <cell r="H9119" t="str">
            <v>Merchant Unregulated</v>
          </cell>
        </row>
        <row r="9120">
          <cell r="D9120" t="str">
            <v>Exxon Mobil Corporation</v>
          </cell>
          <cell r="E9120" t="str">
            <v>Other Nonrenewable</v>
          </cell>
          <cell r="G9120" t="str">
            <v>NA</v>
          </cell>
          <cell r="H9120" t="str">
            <v>Merchant Unregulated</v>
          </cell>
        </row>
        <row r="9121">
          <cell r="D9121" t="str">
            <v>Western Sugar Cooperative</v>
          </cell>
          <cell r="E9121" t="str">
            <v>Coal</v>
          </cell>
          <cell r="G9121" t="str">
            <v>NA</v>
          </cell>
          <cell r="H9121" t="str">
            <v>Merchant Unregulated</v>
          </cell>
        </row>
        <row r="9122">
          <cell r="D9122" t="str">
            <v>NRG Energy, Inc.</v>
          </cell>
          <cell r="E9122" t="str">
            <v>Oil</v>
          </cell>
          <cell r="G9122" t="str">
            <v>NA</v>
          </cell>
          <cell r="H9122" t="str">
            <v>Merchant Unregulated</v>
          </cell>
        </row>
        <row r="9123">
          <cell r="D9123" t="str">
            <v>Los Angeles County</v>
          </cell>
          <cell r="E9123" t="str">
            <v>Biomass</v>
          </cell>
          <cell r="G9123" t="str">
            <v>NA</v>
          </cell>
          <cell r="H9123" t="str">
            <v>Merchant Unregulated</v>
          </cell>
        </row>
        <row r="9124">
          <cell r="D9124" t="str">
            <v>United States Government</v>
          </cell>
          <cell r="E9124" t="str">
            <v>Water</v>
          </cell>
          <cell r="G9124" t="str">
            <v>NA</v>
          </cell>
          <cell r="H9124" t="str">
            <v>Merchant Unregulated</v>
          </cell>
        </row>
        <row r="9125">
          <cell r="D9125" t="str">
            <v>Wolverine Power Marketing Cooperative</v>
          </cell>
          <cell r="E9125" t="str">
            <v>Oil</v>
          </cell>
          <cell r="G9125" t="str">
            <v>NA</v>
          </cell>
          <cell r="H9125" t="str">
            <v>Merchant Unregulated</v>
          </cell>
        </row>
        <row r="9126">
          <cell r="D9126" t="str">
            <v>Presque Isle Electric &amp; Gas Coop</v>
          </cell>
          <cell r="E9126" t="str">
            <v>Oil</v>
          </cell>
          <cell r="G9126" t="str">
            <v>NA</v>
          </cell>
          <cell r="H9126" t="str">
            <v>Merchant Unregulated</v>
          </cell>
        </row>
        <row r="9127">
          <cell r="D9127" t="str">
            <v>Midwest Energy Cooperative</v>
          </cell>
          <cell r="E9127" t="str">
            <v>Oil</v>
          </cell>
          <cell r="G9127" t="str">
            <v>NA</v>
          </cell>
          <cell r="H9127" t="str">
            <v>Merchant Unregulated</v>
          </cell>
        </row>
        <row r="9128">
          <cell r="D9128" t="str">
            <v>HomeWorks Tri-County Electric Cooperative</v>
          </cell>
          <cell r="E9128" t="str">
            <v>Oil</v>
          </cell>
          <cell r="G9128" t="str">
            <v>NA</v>
          </cell>
          <cell r="H9128" t="str">
            <v>Merchant Unregulated</v>
          </cell>
        </row>
        <row r="9129">
          <cell r="D9129" t="str">
            <v>Great Lakes Energy Cooperative</v>
          </cell>
          <cell r="E9129" t="str">
            <v>Oil</v>
          </cell>
          <cell r="G9129" t="str">
            <v>NA</v>
          </cell>
          <cell r="H9129" t="str">
            <v>Merchant Unregulated</v>
          </cell>
        </row>
        <row r="9130">
          <cell r="D9130" t="str">
            <v>Spartan Renewable Energy, Inc.</v>
          </cell>
          <cell r="E9130" t="str">
            <v>Oil</v>
          </cell>
          <cell r="G9130" t="str">
            <v>NA</v>
          </cell>
          <cell r="H9130" t="str">
            <v>Merchant Unregulated</v>
          </cell>
        </row>
        <row r="9131">
          <cell r="D9131" t="str">
            <v>Cherryland Electric Cooperative Inc.</v>
          </cell>
          <cell r="E9131" t="str">
            <v>Oil</v>
          </cell>
          <cell r="G9131" t="str">
            <v>NA</v>
          </cell>
          <cell r="H9131" t="str">
            <v>Merchant Unregulated</v>
          </cell>
        </row>
        <row r="9132">
          <cell r="D9132" t="str">
            <v>NorthWestern Corporation</v>
          </cell>
          <cell r="E9132" t="str">
            <v>Oil</v>
          </cell>
          <cell r="G9132">
            <v>0</v>
          </cell>
          <cell r="H9132" t="str">
            <v>Regulated</v>
          </cell>
        </row>
        <row r="9133">
          <cell r="D9133" t="str">
            <v>Wolverine Power Marketing Cooperative</v>
          </cell>
          <cell r="E9133" t="str">
            <v>Oil</v>
          </cell>
          <cell r="G9133" t="str">
            <v>NA</v>
          </cell>
          <cell r="H9133" t="str">
            <v>Merchant Unregulated</v>
          </cell>
        </row>
        <row r="9134">
          <cell r="D9134" t="str">
            <v>Presque Isle Electric &amp; Gas Coop</v>
          </cell>
          <cell r="E9134" t="str">
            <v>Oil</v>
          </cell>
          <cell r="G9134" t="str">
            <v>NA</v>
          </cell>
          <cell r="H9134" t="str">
            <v>Merchant Unregulated</v>
          </cell>
        </row>
        <row r="9135">
          <cell r="D9135" t="str">
            <v>Midwest Energy Cooperative</v>
          </cell>
          <cell r="E9135" t="str">
            <v>Oil</v>
          </cell>
          <cell r="G9135" t="str">
            <v>NA</v>
          </cell>
          <cell r="H9135" t="str">
            <v>Merchant Unregulated</v>
          </cell>
        </row>
        <row r="9136">
          <cell r="D9136" t="str">
            <v>HomeWorks Tri-County Electric Cooperative</v>
          </cell>
          <cell r="E9136" t="str">
            <v>Oil</v>
          </cell>
          <cell r="G9136" t="str">
            <v>NA</v>
          </cell>
          <cell r="H9136" t="str">
            <v>Merchant Unregulated</v>
          </cell>
        </row>
        <row r="9137">
          <cell r="D9137" t="str">
            <v>Great Lakes Energy Cooperative</v>
          </cell>
          <cell r="E9137" t="str">
            <v>Oil</v>
          </cell>
          <cell r="G9137" t="str">
            <v>NA</v>
          </cell>
          <cell r="H9137" t="str">
            <v>Merchant Unregulated</v>
          </cell>
        </row>
        <row r="9138">
          <cell r="D9138" t="str">
            <v>Spartan Renewable Energy, Inc.</v>
          </cell>
          <cell r="E9138" t="str">
            <v>Oil</v>
          </cell>
          <cell r="G9138" t="str">
            <v>NA</v>
          </cell>
          <cell r="H9138" t="str">
            <v>Merchant Unregulated</v>
          </cell>
        </row>
        <row r="9139">
          <cell r="D9139" t="str">
            <v>Cherryland Electric Cooperative Inc.</v>
          </cell>
          <cell r="E9139" t="str">
            <v>Oil</v>
          </cell>
          <cell r="G9139" t="str">
            <v>NA</v>
          </cell>
          <cell r="H9139" t="str">
            <v>Merchant Unregulated</v>
          </cell>
        </row>
        <row r="9140">
          <cell r="D9140" t="str">
            <v>Beaver Falls Municipal Authority</v>
          </cell>
          <cell r="E9140" t="str">
            <v>Water</v>
          </cell>
          <cell r="G9140" t="str">
            <v>NA</v>
          </cell>
          <cell r="H9140" t="str">
            <v>Regulated</v>
          </cell>
        </row>
        <row r="9141">
          <cell r="D9141" t="str">
            <v>Hosken Consolidated Investments Limited</v>
          </cell>
          <cell r="E9141" t="str">
            <v>Biomass</v>
          </cell>
          <cell r="G9141" t="str">
            <v>NA</v>
          </cell>
          <cell r="H9141" t="str">
            <v>Merchant Unregulated</v>
          </cell>
        </row>
        <row r="9142">
          <cell r="D9142" t="str">
            <v>Montauk Energy Holdings, LLC</v>
          </cell>
          <cell r="E9142" t="str">
            <v>Biomass</v>
          </cell>
          <cell r="G9142" t="str">
            <v>NA</v>
          </cell>
          <cell r="H9142" t="str">
            <v>Merchant Unregulated</v>
          </cell>
        </row>
        <row r="9143">
          <cell r="D9143" t="str">
            <v>Industrial Energy Applications, Incorporated</v>
          </cell>
          <cell r="E9143" t="str">
            <v>Gas</v>
          </cell>
          <cell r="G9143" t="str">
            <v>NA</v>
          </cell>
          <cell r="H9143" t="str">
            <v>Merchant Unregulated</v>
          </cell>
        </row>
        <row r="9144">
          <cell r="D9144" t="str">
            <v>General Electric Company</v>
          </cell>
          <cell r="E9144" t="str">
            <v>Solar</v>
          </cell>
          <cell r="G9144" t="str">
            <v>NA</v>
          </cell>
          <cell r="H9144" t="str">
            <v>Merchant Unregulated</v>
          </cell>
        </row>
        <row r="9145">
          <cell r="D9145" t="str">
            <v>Eurus Energy Holdings Corporation</v>
          </cell>
          <cell r="E9145" t="str">
            <v>Wind</v>
          </cell>
          <cell r="G9145" t="str">
            <v>NA</v>
          </cell>
          <cell r="H9145" t="str">
            <v>Merchant Unregulated</v>
          </cell>
        </row>
        <row r="9146">
          <cell r="D9146" t="str">
            <v>Exelon Corporation</v>
          </cell>
          <cell r="E9146" t="str">
            <v>Solar</v>
          </cell>
          <cell r="G9146" t="str">
            <v>NA</v>
          </cell>
          <cell r="H9146" t="str">
            <v>Merchant Unregulated</v>
          </cell>
        </row>
        <row r="9147">
          <cell r="D9147" t="str">
            <v>Guadalupe Blanco River Authority</v>
          </cell>
          <cell r="E9147" t="str">
            <v>Water</v>
          </cell>
          <cell r="G9147" t="str">
            <v>NA</v>
          </cell>
          <cell r="H9147" t="str">
            <v>Merchant Unregulated</v>
          </cell>
        </row>
        <row r="9148">
          <cell r="D9148" t="str">
            <v>Toyota Tsusho Corporation</v>
          </cell>
          <cell r="E9148" t="str">
            <v>Wind</v>
          </cell>
          <cell r="G9148" t="str">
            <v>NA</v>
          </cell>
          <cell r="H9148" t="str">
            <v>Merchant Unregulated</v>
          </cell>
        </row>
        <row r="9149">
          <cell r="D9149" t="str">
            <v>Tokyo Electric Power Company</v>
          </cell>
          <cell r="E9149" t="str">
            <v>Wind</v>
          </cell>
          <cell r="G9149" t="str">
            <v>NA</v>
          </cell>
          <cell r="H9149" t="str">
            <v>Merchant Unregulated</v>
          </cell>
        </row>
        <row r="9150">
          <cell r="D9150" t="str">
            <v>NextEra Energy, Inc.</v>
          </cell>
          <cell r="E9150" t="str">
            <v>Wind</v>
          </cell>
          <cell r="G9150" t="str">
            <v>NA</v>
          </cell>
          <cell r="H9150" t="str">
            <v>Merchant Unregulated</v>
          </cell>
        </row>
        <row r="9151">
          <cell r="D9151" t="str">
            <v>Corporación Gestamp</v>
          </cell>
          <cell r="E9151" t="str">
            <v>Wind</v>
          </cell>
          <cell r="G9151">
            <v>165921</v>
          </cell>
          <cell r="H9151" t="str">
            <v>Merchant Unregulated</v>
          </cell>
        </row>
        <row r="9152">
          <cell r="D9152" t="str">
            <v>NV Energy, Inc.</v>
          </cell>
          <cell r="E9152" t="str">
            <v>Gas</v>
          </cell>
          <cell r="G9152">
            <v>15213</v>
          </cell>
          <cell r="H9152" t="str">
            <v>Regulated</v>
          </cell>
        </row>
        <row r="9153">
          <cell r="D9153" t="str">
            <v>Denham Capital Management LP</v>
          </cell>
          <cell r="E9153" t="str">
            <v>Biomass</v>
          </cell>
          <cell r="G9153" t="str">
            <v>NA</v>
          </cell>
          <cell r="H9153" t="str">
            <v>Merchant Unregulated</v>
          </cell>
        </row>
        <row r="9154">
          <cell r="D9154" t="str">
            <v>NV Energy, Inc.</v>
          </cell>
          <cell r="E9154" t="str">
            <v>Gas</v>
          </cell>
          <cell r="G9154">
            <v>3699012</v>
          </cell>
          <cell r="H9154" t="str">
            <v>Regulated</v>
          </cell>
        </row>
        <row r="9155">
          <cell r="D9155" t="str">
            <v>Highstar Capital LP</v>
          </cell>
          <cell r="E9155" t="str">
            <v>Gas</v>
          </cell>
          <cell r="G9155" t="str">
            <v>NA</v>
          </cell>
          <cell r="H9155" t="str">
            <v>Merchant Unregulated</v>
          </cell>
        </row>
        <row r="9156">
          <cell r="D9156" t="str">
            <v>Mr. Bob Heisler</v>
          </cell>
          <cell r="E9156" t="str">
            <v>Solar</v>
          </cell>
          <cell r="G9156" t="str">
            <v>NA</v>
          </cell>
          <cell r="H9156" t="str">
            <v>Merchant Unregulated</v>
          </cell>
        </row>
        <row r="9157">
          <cell r="D9157" t="str">
            <v>NV Energy, Inc.</v>
          </cell>
          <cell r="E9157" t="str">
            <v>Gas</v>
          </cell>
          <cell r="G9157">
            <v>28586</v>
          </cell>
          <cell r="H9157" t="str">
            <v>Regulated</v>
          </cell>
        </row>
        <row r="9158">
          <cell r="D9158" t="str">
            <v>Traer City of</v>
          </cell>
          <cell r="E9158" t="str">
            <v>Oil</v>
          </cell>
          <cell r="G9158" t="str">
            <v>NA</v>
          </cell>
          <cell r="H9158" t="str">
            <v>Regulated</v>
          </cell>
        </row>
        <row r="9159">
          <cell r="D9159" t="str">
            <v>Traer City of</v>
          </cell>
          <cell r="E9159" t="str">
            <v>Oil</v>
          </cell>
          <cell r="G9159" t="str">
            <v>NA</v>
          </cell>
          <cell r="H9159" t="str">
            <v>Regulated</v>
          </cell>
        </row>
        <row r="9160">
          <cell r="D9160" t="str">
            <v>Traer City of</v>
          </cell>
          <cell r="E9160" t="str">
            <v>Oil</v>
          </cell>
          <cell r="G9160" t="str">
            <v>NA</v>
          </cell>
          <cell r="H9160" t="str">
            <v>Regulated</v>
          </cell>
        </row>
        <row r="9161">
          <cell r="D9161" t="str">
            <v>Enpower Corp.</v>
          </cell>
          <cell r="E9161" t="str">
            <v>Biomass</v>
          </cell>
          <cell r="G9161" t="str">
            <v>NA</v>
          </cell>
          <cell r="H9161" t="str">
            <v>Merchant Unregulated</v>
          </cell>
        </row>
        <row r="9162">
          <cell r="D9162" t="str">
            <v>EIF Management, LLC</v>
          </cell>
          <cell r="E9162" t="str">
            <v>Biomass</v>
          </cell>
          <cell r="G9162" t="str">
            <v>NA</v>
          </cell>
          <cell r="H9162" t="str">
            <v>Merchant Unregulated</v>
          </cell>
        </row>
        <row r="9163">
          <cell r="D9163" t="str">
            <v>Granger Electric Co</v>
          </cell>
          <cell r="E9163" t="str">
            <v>Biomass</v>
          </cell>
          <cell r="G9163" t="str">
            <v>NA</v>
          </cell>
          <cell r="H9163" t="str">
            <v>Merchant Unregulated</v>
          </cell>
        </row>
        <row r="9164">
          <cell r="D9164" t="str">
            <v>Russell Von Stein</v>
          </cell>
          <cell r="E9164" t="str">
            <v>Solar</v>
          </cell>
          <cell r="G9164" t="str">
            <v>NA</v>
          </cell>
          <cell r="H9164" t="str">
            <v>Merchant Unregulated</v>
          </cell>
        </row>
        <row r="9165">
          <cell r="D9165" t="str">
            <v>Traverse City City of</v>
          </cell>
          <cell r="E9165" t="str">
            <v>Wind</v>
          </cell>
          <cell r="G9165" t="str">
            <v>NA</v>
          </cell>
          <cell r="H9165" t="str">
            <v>Regulated</v>
          </cell>
        </row>
        <row r="9166">
          <cell r="D9166" t="str">
            <v>Florida Municipal Power Agency</v>
          </cell>
          <cell r="E9166" t="str">
            <v>Gas</v>
          </cell>
          <cell r="G9166">
            <v>1899665</v>
          </cell>
          <cell r="H9166" t="str">
            <v>Regulated</v>
          </cell>
        </row>
        <row r="9167">
          <cell r="D9167" t="str">
            <v>Xcel Energy Inc.</v>
          </cell>
          <cell r="E9167" t="str">
            <v>Water</v>
          </cell>
          <cell r="G9167">
            <v>6604</v>
          </cell>
          <cell r="H9167" t="str">
            <v>Regulated</v>
          </cell>
        </row>
        <row r="9168">
          <cell r="D9168" t="str">
            <v>American Electric Power Company, Inc.</v>
          </cell>
          <cell r="E9168" t="str">
            <v>Wind</v>
          </cell>
          <cell r="G9168">
            <v>440956</v>
          </cell>
          <cell r="H9168" t="str">
            <v>Merchant Unregulated</v>
          </cell>
        </row>
        <row r="9169">
          <cell r="D9169" t="str">
            <v>DTE Energy Company</v>
          </cell>
          <cell r="E9169" t="str">
            <v>Coal</v>
          </cell>
          <cell r="G9169">
            <v>3454942</v>
          </cell>
          <cell r="H9169" t="str">
            <v>Regulated</v>
          </cell>
        </row>
        <row r="9170">
          <cell r="D9170" t="str">
            <v>Trenton Municipal Utilities</v>
          </cell>
          <cell r="E9170" t="str">
            <v>Oil</v>
          </cell>
          <cell r="G9170" t="str">
            <v>NA</v>
          </cell>
          <cell r="H9170" t="str">
            <v>Regulated</v>
          </cell>
        </row>
        <row r="9171">
          <cell r="D9171" t="str">
            <v>Brookfield Renewable Energy Partners L.P.</v>
          </cell>
          <cell r="E9171" t="str">
            <v>Water</v>
          </cell>
          <cell r="G9171" t="str">
            <v>NA</v>
          </cell>
          <cell r="H9171" t="str">
            <v>Merchant Unregulated</v>
          </cell>
        </row>
        <row r="9172">
          <cell r="D9172" t="str">
            <v>Brookfield Asset Management Inc.</v>
          </cell>
          <cell r="E9172" t="str">
            <v>Water</v>
          </cell>
          <cell r="G9172" t="str">
            <v>NA</v>
          </cell>
          <cell r="H9172" t="str">
            <v>Merchant Unregulated</v>
          </cell>
        </row>
        <row r="9173">
          <cell r="D9173" t="str">
            <v>Trenton Municipal Utilities</v>
          </cell>
          <cell r="E9173" t="str">
            <v>Oil</v>
          </cell>
          <cell r="G9173" t="str">
            <v>NA</v>
          </cell>
          <cell r="H9173" t="str">
            <v>Regulated</v>
          </cell>
        </row>
        <row r="9174">
          <cell r="D9174" t="str">
            <v>Public Service Enterprise Group Incorporated</v>
          </cell>
          <cell r="E9174" t="str">
            <v>Solar</v>
          </cell>
          <cell r="G9174" t="str">
            <v>NA</v>
          </cell>
          <cell r="H9174" t="str">
            <v>Regulated</v>
          </cell>
        </row>
        <row r="9175">
          <cell r="D9175" t="str">
            <v>Trenton Municipal Utilities</v>
          </cell>
          <cell r="E9175" t="str">
            <v>Oil</v>
          </cell>
          <cell r="G9175" t="str">
            <v>NA</v>
          </cell>
          <cell r="H9175" t="str">
            <v>Regulated</v>
          </cell>
        </row>
        <row r="9176">
          <cell r="D9176" t="str">
            <v>Trenton City of NE</v>
          </cell>
          <cell r="E9176" t="str">
            <v>Oil</v>
          </cell>
          <cell r="G9176" t="str">
            <v>NA</v>
          </cell>
          <cell r="H9176" t="str">
            <v>Regulated</v>
          </cell>
        </row>
        <row r="9177">
          <cell r="D9177" t="str">
            <v>Salt River Project</v>
          </cell>
          <cell r="E9177" t="str">
            <v>Biomass</v>
          </cell>
          <cell r="G9177" t="str">
            <v>NA</v>
          </cell>
          <cell r="H9177" t="str">
            <v>Merchant Unregulated</v>
          </cell>
        </row>
        <row r="9178">
          <cell r="D9178" t="str">
            <v>Veolia Environnement S.A.</v>
          </cell>
          <cell r="E9178" t="str">
            <v>Gas</v>
          </cell>
          <cell r="G9178" t="str">
            <v>NA</v>
          </cell>
          <cell r="H9178" t="str">
            <v>Merchant Unregulated</v>
          </cell>
        </row>
        <row r="9179">
          <cell r="D9179" t="str">
            <v>Veolia Environnement S.A.</v>
          </cell>
          <cell r="E9179" t="str">
            <v>Gas</v>
          </cell>
          <cell r="G9179" t="str">
            <v>NA</v>
          </cell>
          <cell r="H9179" t="str">
            <v>Merchant Unregulated</v>
          </cell>
        </row>
        <row r="9180">
          <cell r="D9180" t="str">
            <v>Veolia Environnement S.A.</v>
          </cell>
          <cell r="E9180" t="str">
            <v>Oil</v>
          </cell>
          <cell r="G9180" t="str">
            <v>NA</v>
          </cell>
          <cell r="H9180" t="str">
            <v>Merchant Unregulated</v>
          </cell>
        </row>
        <row r="9181">
          <cell r="D9181" t="str">
            <v>Veolia Environnement S.A.</v>
          </cell>
          <cell r="E9181" t="str">
            <v>Coal</v>
          </cell>
          <cell r="G9181" t="str">
            <v>NA</v>
          </cell>
          <cell r="H9181" t="str">
            <v>Merchant Unregulated</v>
          </cell>
        </row>
        <row r="9182">
          <cell r="D9182" t="str">
            <v>Pepco Holdings, Inc.</v>
          </cell>
          <cell r="E9182" t="str">
            <v>Gas</v>
          </cell>
          <cell r="G9182" t="str">
            <v>NA</v>
          </cell>
          <cell r="H9182" t="str">
            <v>Merchant Unregulated</v>
          </cell>
        </row>
        <row r="9183">
          <cell r="D9183" t="str">
            <v>GDF Suez SA</v>
          </cell>
          <cell r="E9183" t="str">
            <v>Gas</v>
          </cell>
          <cell r="G9183" t="str">
            <v>NA</v>
          </cell>
          <cell r="H9183" t="str">
            <v>Merchant Unregulated</v>
          </cell>
        </row>
        <row r="9184">
          <cell r="D9184" t="str">
            <v>Veolia Environnement S.A.</v>
          </cell>
          <cell r="E9184" t="str">
            <v>Gas</v>
          </cell>
          <cell r="G9184" t="str">
            <v>NA</v>
          </cell>
          <cell r="H9184" t="str">
            <v>Merchant Unregulated</v>
          </cell>
        </row>
        <row r="9185">
          <cell r="D9185" t="str">
            <v>PPL Corporation</v>
          </cell>
          <cell r="E9185" t="str">
            <v>Coal</v>
          </cell>
          <cell r="G9185">
            <v>2611084</v>
          </cell>
          <cell r="H9185" t="str">
            <v>Regulated</v>
          </cell>
        </row>
        <row r="9186">
          <cell r="D9186" t="str">
            <v>PPL Corporation</v>
          </cell>
          <cell r="E9186" t="str">
            <v>Coal</v>
          </cell>
          <cell r="G9186">
            <v>2792651</v>
          </cell>
          <cell r="H9186" t="str">
            <v>Regulated</v>
          </cell>
        </row>
        <row r="9187">
          <cell r="D9187" t="str">
            <v>Illinois Municipal Electric Agency</v>
          </cell>
          <cell r="E9187" t="str">
            <v>Coal</v>
          </cell>
          <cell r="G9187">
            <v>873244</v>
          </cell>
          <cell r="H9187" t="str">
            <v>Regulated</v>
          </cell>
        </row>
        <row r="9188">
          <cell r="D9188" t="str">
            <v>Indiana Municipal Power Agency</v>
          </cell>
          <cell r="E9188" t="str">
            <v>Coal</v>
          </cell>
          <cell r="G9188">
            <v>928001</v>
          </cell>
          <cell r="H9188" t="str">
            <v>Regulated</v>
          </cell>
        </row>
        <row r="9189">
          <cell r="D9189" t="str">
            <v>PPL Corporation</v>
          </cell>
          <cell r="E9189" t="str">
            <v>Gas</v>
          </cell>
          <cell r="G9189">
            <v>347187</v>
          </cell>
          <cell r="H9189" t="str">
            <v>Regulated</v>
          </cell>
        </row>
        <row r="9190">
          <cell r="D9190" t="str">
            <v>PPL Corporation</v>
          </cell>
          <cell r="E9190" t="str">
            <v>Gas</v>
          </cell>
          <cell r="G9190">
            <v>664132</v>
          </cell>
          <cell r="H9190" t="str">
            <v>Regulated</v>
          </cell>
        </row>
        <row r="9191">
          <cell r="D9191" t="str">
            <v>Iberdrola, S.A.</v>
          </cell>
          <cell r="E9191" t="str">
            <v>Wind</v>
          </cell>
          <cell r="G9191">
            <v>334208</v>
          </cell>
          <cell r="H9191" t="str">
            <v>Merchant Unregulated</v>
          </cell>
        </row>
        <row r="9192">
          <cell r="D9192" t="str">
            <v>Texas Energy Future Holdings LP</v>
          </cell>
          <cell r="E9192" t="str">
            <v>Gas</v>
          </cell>
          <cell r="G9192">
            <v>55193</v>
          </cell>
          <cell r="H9192" t="str">
            <v>Merchant Unregulated</v>
          </cell>
        </row>
        <row r="9193">
          <cell r="D9193" t="str">
            <v>Trinidad City of</v>
          </cell>
          <cell r="E9193" t="str">
            <v>Oil</v>
          </cell>
          <cell r="G9193" t="str">
            <v>NA</v>
          </cell>
          <cell r="H9193" t="str">
            <v>Regulated</v>
          </cell>
        </row>
        <row r="9194">
          <cell r="D9194" t="str">
            <v>Texas Energy Future Holdings LP</v>
          </cell>
          <cell r="E9194" t="str">
            <v>Oil</v>
          </cell>
          <cell r="G9194">
            <v>0</v>
          </cell>
          <cell r="H9194" t="str">
            <v>Merchant Unregulated</v>
          </cell>
        </row>
        <row r="9195">
          <cell r="D9195" t="str">
            <v>United States Government</v>
          </cell>
          <cell r="E9195" t="str">
            <v>Water</v>
          </cell>
          <cell r="G9195">
            <v>434341</v>
          </cell>
          <cell r="H9195" t="str">
            <v>Merchant Unregulated</v>
          </cell>
        </row>
        <row r="9196">
          <cell r="D9196" t="str">
            <v>BP plc</v>
          </cell>
          <cell r="E9196" t="str">
            <v>Wind</v>
          </cell>
          <cell r="G9196">
            <v>529794</v>
          </cell>
          <cell r="H9196" t="str">
            <v>Merchant Unregulated</v>
          </cell>
        </row>
        <row r="9197">
          <cell r="D9197" t="str">
            <v>G2 Energy LLC</v>
          </cell>
          <cell r="E9197" t="str">
            <v>Biomass</v>
          </cell>
          <cell r="G9197" t="str">
            <v>NA</v>
          </cell>
          <cell r="H9197" t="str">
            <v>Merchant Unregulated</v>
          </cell>
        </row>
        <row r="9198">
          <cell r="D9198" t="str">
            <v>Fortistar LLC</v>
          </cell>
          <cell r="E9198" t="str">
            <v>Biomass</v>
          </cell>
          <cell r="G9198" t="str">
            <v>NA</v>
          </cell>
          <cell r="H9198" t="str">
            <v>Merchant Unregulated</v>
          </cell>
        </row>
        <row r="9199">
          <cell r="D9199" t="str">
            <v>Portland General Electric Company</v>
          </cell>
          <cell r="E9199" t="str">
            <v>Oil</v>
          </cell>
          <cell r="G9199">
            <v>8</v>
          </cell>
          <cell r="H9199" t="str">
            <v>Regulated</v>
          </cell>
        </row>
        <row r="9200">
          <cell r="D9200" t="str">
            <v>Wells Rural Electric Co</v>
          </cell>
          <cell r="E9200" t="str">
            <v>Water</v>
          </cell>
          <cell r="G9200" t="str">
            <v>NA</v>
          </cell>
          <cell r="H9200" t="str">
            <v>Merchant Unregulated</v>
          </cell>
        </row>
        <row r="9201">
          <cell r="D9201" t="str">
            <v>GDF Suez SA</v>
          </cell>
          <cell r="E9201" t="str">
            <v>Gas</v>
          </cell>
          <cell r="G9201">
            <v>91962</v>
          </cell>
          <cell r="H9201" t="str">
            <v>Merchant Unregulated</v>
          </cell>
        </row>
        <row r="9202">
          <cell r="D9202" t="str">
            <v>Truckee Sanitary District</v>
          </cell>
          <cell r="E9202" t="str">
            <v>Solar</v>
          </cell>
          <cell r="G9202" t="str">
            <v>NA</v>
          </cell>
          <cell r="H9202" t="str">
            <v>Merchant Unregulated</v>
          </cell>
        </row>
        <row r="9203">
          <cell r="D9203" t="str">
            <v>True North, LLC</v>
          </cell>
          <cell r="E9203" t="str">
            <v>Solar</v>
          </cell>
          <cell r="G9203" t="str">
            <v>NA</v>
          </cell>
          <cell r="H9203" t="str">
            <v>Merchant Unregulated</v>
          </cell>
        </row>
        <row r="9204">
          <cell r="D9204" t="str">
            <v>Truman Public Utilities Comm</v>
          </cell>
          <cell r="E9204" t="str">
            <v>Oil</v>
          </cell>
          <cell r="G9204" t="str">
            <v>NA</v>
          </cell>
          <cell r="H9204" t="str">
            <v>Regulated</v>
          </cell>
        </row>
        <row r="9205">
          <cell r="D9205" t="str">
            <v>Newmont Mining Corporation</v>
          </cell>
          <cell r="E9205" t="str">
            <v>Coal</v>
          </cell>
          <cell r="G9205">
            <v>1120719</v>
          </cell>
          <cell r="H9205" t="str">
            <v>Merchant Unregulated</v>
          </cell>
        </row>
        <row r="9206">
          <cell r="D9206" t="str">
            <v>Navitas Energy, Inc.</v>
          </cell>
          <cell r="E9206" t="str">
            <v>Wind</v>
          </cell>
          <cell r="G9206" t="str">
            <v>NA</v>
          </cell>
          <cell r="H9206" t="str">
            <v>Merchant Unregulated</v>
          </cell>
        </row>
        <row r="9207">
          <cell r="D9207" t="str">
            <v>Gamesa Corporacion Tecnologica S.A.</v>
          </cell>
          <cell r="E9207" t="str">
            <v>Wind</v>
          </cell>
          <cell r="G9207" t="str">
            <v>NA</v>
          </cell>
          <cell r="H9207" t="str">
            <v>Merchant Unregulated</v>
          </cell>
        </row>
        <row r="9208">
          <cell r="D9208" t="str">
            <v>Enel S.p.A.</v>
          </cell>
          <cell r="E9208" t="str">
            <v>Wind</v>
          </cell>
          <cell r="G9208" t="str">
            <v>NA</v>
          </cell>
          <cell r="H9208" t="str">
            <v>Merchant Unregulated</v>
          </cell>
        </row>
        <row r="9209">
          <cell r="D9209" t="str">
            <v>Tri-State Generation &amp; Transmission Association, Inc.</v>
          </cell>
          <cell r="E9209" t="str">
            <v>Oil</v>
          </cell>
          <cell r="G9209" t="str">
            <v>NA</v>
          </cell>
          <cell r="H9209" t="str">
            <v>Merchant Unregulated</v>
          </cell>
        </row>
        <row r="9210">
          <cell r="D9210" t="str">
            <v>Idaho Wind Partners 1, LLC</v>
          </cell>
          <cell r="E9210" t="str">
            <v>Wind</v>
          </cell>
          <cell r="G9210" t="str">
            <v>NA</v>
          </cell>
          <cell r="H9210" t="str">
            <v>Merchant Unregulated</v>
          </cell>
        </row>
        <row r="9211">
          <cell r="D9211" t="str">
            <v>Exelon Corporation</v>
          </cell>
          <cell r="E9211" t="str">
            <v>Wind</v>
          </cell>
          <cell r="G9211" t="str">
            <v>NA</v>
          </cell>
          <cell r="H9211" t="str">
            <v>Merchant Unregulated</v>
          </cell>
        </row>
        <row r="9212">
          <cell r="D9212" t="str">
            <v>Duke Energy Corporation</v>
          </cell>
          <cell r="E9212" t="str">
            <v>Water</v>
          </cell>
          <cell r="G9212">
            <v>5988</v>
          </cell>
          <cell r="H9212" t="str">
            <v>Regulated</v>
          </cell>
        </row>
        <row r="9213">
          <cell r="D9213" t="str">
            <v>Alcoa, Inc.</v>
          </cell>
          <cell r="E9213" t="str">
            <v>Water</v>
          </cell>
          <cell r="G9213">
            <v>95932</v>
          </cell>
          <cell r="H9213" t="str">
            <v>Merchant Unregulated</v>
          </cell>
        </row>
        <row r="9214">
          <cell r="D9214" t="str">
            <v>UNS Energy Corporation</v>
          </cell>
          <cell r="E9214" t="str">
            <v>Solar</v>
          </cell>
          <cell r="G9214" t="str">
            <v>NA</v>
          </cell>
          <cell r="H9214" t="str">
            <v>Regulated</v>
          </cell>
        </row>
        <row r="9215">
          <cell r="D9215" t="str">
            <v>Southern Company</v>
          </cell>
          <cell r="E9215" t="str">
            <v>Water</v>
          </cell>
          <cell r="G9215">
            <v>69884</v>
          </cell>
          <cell r="H9215" t="str">
            <v>Regulated</v>
          </cell>
        </row>
        <row r="9216">
          <cell r="D9216" t="str">
            <v>Morgan Stanley</v>
          </cell>
          <cell r="E9216" t="str">
            <v>Solar</v>
          </cell>
          <cell r="G9216" t="str">
            <v>NA</v>
          </cell>
          <cell r="H9216" t="str">
            <v>Merchant Unregulated</v>
          </cell>
        </row>
        <row r="9217">
          <cell r="D9217" t="str">
            <v>Tulare City of CA</v>
          </cell>
          <cell r="E9217" t="str">
            <v>Biomass</v>
          </cell>
          <cell r="G9217" t="str">
            <v>NA</v>
          </cell>
          <cell r="H9217" t="str">
            <v>Merchant Unregulated</v>
          </cell>
        </row>
        <row r="9218">
          <cell r="D9218" t="str">
            <v>PG&amp;E Corporation</v>
          </cell>
          <cell r="E9218" t="str">
            <v>Water</v>
          </cell>
          <cell r="G9218">
            <v>11211</v>
          </cell>
          <cell r="H9218" t="str">
            <v>Regulated</v>
          </cell>
        </row>
        <row r="9219">
          <cell r="D9219" t="str">
            <v>Edison International</v>
          </cell>
          <cell r="E9219" t="str">
            <v>Water</v>
          </cell>
          <cell r="G9219">
            <v>11075</v>
          </cell>
          <cell r="H9219" t="str">
            <v>Regulated</v>
          </cell>
        </row>
        <row r="9220">
          <cell r="D9220" t="str">
            <v>Oakdale &amp; South San Joaquin Irrigation District</v>
          </cell>
          <cell r="E9220" t="str">
            <v>Water</v>
          </cell>
          <cell r="G9220" t="str">
            <v>NA</v>
          </cell>
          <cell r="H9220" t="str">
            <v>Regulated</v>
          </cell>
        </row>
        <row r="9221">
          <cell r="D9221" t="str">
            <v>Waste Management, Inc.</v>
          </cell>
          <cell r="E9221" t="str">
            <v>Biomass</v>
          </cell>
          <cell r="G9221" t="str">
            <v>NA</v>
          </cell>
          <cell r="H9221" t="str">
            <v>Merchant Unregulated</v>
          </cell>
        </row>
        <row r="9222">
          <cell r="D9222" t="str">
            <v>American Electric Power Company, Inc.</v>
          </cell>
          <cell r="E9222" t="str">
            <v>Gas</v>
          </cell>
          <cell r="G9222">
            <v>236529</v>
          </cell>
          <cell r="H9222" t="str">
            <v>Regulated</v>
          </cell>
        </row>
        <row r="9223">
          <cell r="D9223" t="str">
            <v>American Electric Power Company, Inc.</v>
          </cell>
          <cell r="E9223" t="str">
            <v>Oil</v>
          </cell>
          <cell r="G9223">
            <v>0</v>
          </cell>
          <cell r="H9223" t="str">
            <v>Regulated</v>
          </cell>
        </row>
        <row r="9224">
          <cell r="D9224" t="str">
            <v>GoldenTree Asset Management LP</v>
          </cell>
          <cell r="E9224" t="str">
            <v>Biomass</v>
          </cell>
          <cell r="G9224" t="str">
            <v>NA</v>
          </cell>
          <cell r="H9224" t="str">
            <v>Merchant Unregulated</v>
          </cell>
        </row>
        <row r="9225">
          <cell r="D9225" t="str">
            <v>Montauk Energy Capital LLC</v>
          </cell>
          <cell r="E9225" t="str">
            <v>Biomass</v>
          </cell>
          <cell r="G9225" t="str">
            <v>NA</v>
          </cell>
          <cell r="H9225" t="str">
            <v>Merchant Unregulated</v>
          </cell>
        </row>
        <row r="9226">
          <cell r="D9226" t="str">
            <v>Blue Wolf FF I LP</v>
          </cell>
          <cell r="E9226" t="str">
            <v>Biomass</v>
          </cell>
          <cell r="G9226" t="str">
            <v>NA</v>
          </cell>
          <cell r="H9226" t="str">
            <v>Merchant Unregulated</v>
          </cell>
        </row>
        <row r="9227">
          <cell r="D9227" t="str">
            <v>Montauk Energy Holdings, LLC</v>
          </cell>
          <cell r="E9227" t="str">
            <v>Biomass</v>
          </cell>
          <cell r="G9227" t="str">
            <v>NA</v>
          </cell>
          <cell r="H9227" t="str">
            <v>Merchant Unregulated</v>
          </cell>
        </row>
        <row r="9228">
          <cell r="D9228" t="str">
            <v>Owyhee Irrigation District</v>
          </cell>
          <cell r="E9228" t="str">
            <v>Water</v>
          </cell>
          <cell r="G9228" t="str">
            <v>NA</v>
          </cell>
          <cell r="H9228" t="str">
            <v>Merchant Unregulated</v>
          </cell>
        </row>
        <row r="9229">
          <cell r="D9229" t="str">
            <v>GDF Suez SA</v>
          </cell>
          <cell r="E9229" t="str">
            <v>Oil</v>
          </cell>
          <cell r="G9229" t="str">
            <v>NA</v>
          </cell>
          <cell r="H9229" t="str">
            <v>Merchant Unregulated</v>
          </cell>
        </row>
        <row r="9230">
          <cell r="D9230" t="str">
            <v>GDF Suez SA</v>
          </cell>
          <cell r="E9230" t="str">
            <v>Water</v>
          </cell>
          <cell r="G9230" t="str">
            <v>NA</v>
          </cell>
          <cell r="H9230" t="str">
            <v>Merchant Unregulated</v>
          </cell>
        </row>
        <row r="9231">
          <cell r="D9231" t="str">
            <v>Alaska Village Electric Cooperative, Inc.</v>
          </cell>
          <cell r="E9231" t="str">
            <v>Oil</v>
          </cell>
          <cell r="G9231" t="str">
            <v>NA</v>
          </cell>
          <cell r="H9231" t="str">
            <v>Merchant Unregulated</v>
          </cell>
        </row>
        <row r="9232">
          <cell r="D9232" t="str">
            <v>Turlock Irrigation District</v>
          </cell>
          <cell r="E9232" t="str">
            <v>Wind</v>
          </cell>
          <cell r="G9232">
            <v>182302</v>
          </cell>
          <cell r="H9232" t="str">
            <v>Merchant Unregulated</v>
          </cell>
        </row>
        <row r="9233">
          <cell r="D9233" t="str">
            <v>Walnut Energy Center Authority</v>
          </cell>
          <cell r="E9233" t="str">
            <v>Wind</v>
          </cell>
          <cell r="G9233">
            <v>182302</v>
          </cell>
          <cell r="H9233" t="str">
            <v>Merchant Unregulated</v>
          </cell>
        </row>
        <row r="9234">
          <cell r="D9234" t="str">
            <v>Kruger, Inc.</v>
          </cell>
          <cell r="E9234" t="str">
            <v>Water</v>
          </cell>
          <cell r="G9234" t="str">
            <v>NA</v>
          </cell>
          <cell r="H9234" t="str">
            <v>Merchant Unregulated</v>
          </cell>
        </row>
        <row r="9235">
          <cell r="D9235" t="str">
            <v>NextEra Energy, Inc.</v>
          </cell>
          <cell r="E9235" t="str">
            <v>Gas</v>
          </cell>
          <cell r="G9235">
            <v>6483385</v>
          </cell>
          <cell r="H9235" t="str">
            <v>Regulated</v>
          </cell>
        </row>
        <row r="9236">
          <cell r="D9236" t="str">
            <v>NextEra Energy, Inc.</v>
          </cell>
          <cell r="E9236" t="str">
            <v>Oil</v>
          </cell>
          <cell r="G9236" t="str">
            <v>NA</v>
          </cell>
          <cell r="H9236" t="str">
            <v>Regulated</v>
          </cell>
        </row>
        <row r="9237">
          <cell r="D9237" t="str">
            <v>NextEra Energy, Inc.</v>
          </cell>
          <cell r="E9237" t="str">
            <v>Nuclear</v>
          </cell>
          <cell r="G9237">
            <v>7610476</v>
          </cell>
          <cell r="H9237" t="str">
            <v>Regulated</v>
          </cell>
        </row>
        <row r="9238">
          <cell r="D9238" t="str">
            <v>NextEra Energy, Inc.</v>
          </cell>
          <cell r="E9238" t="str">
            <v>Oil</v>
          </cell>
          <cell r="G9238">
            <v>594518</v>
          </cell>
          <cell r="H9238" t="str">
            <v>Regulated</v>
          </cell>
        </row>
        <row r="9239">
          <cell r="D9239" t="str">
            <v>PPL Corporation</v>
          </cell>
          <cell r="E9239" t="str">
            <v>Wind</v>
          </cell>
          <cell r="G9239" t="str">
            <v>NA</v>
          </cell>
          <cell r="H9239" t="str">
            <v>Merchant Unregulated</v>
          </cell>
        </row>
        <row r="9240">
          <cell r="D9240" t="str">
            <v>Invenergy LLC</v>
          </cell>
          <cell r="E9240" t="str">
            <v>Wind</v>
          </cell>
          <cell r="G9240">
            <v>500029</v>
          </cell>
          <cell r="H9240" t="str">
            <v>Merchant Unregulated</v>
          </cell>
        </row>
        <row r="9241">
          <cell r="D9241" t="str">
            <v>Turlock Irrigation District</v>
          </cell>
          <cell r="E9241" t="str">
            <v>Water</v>
          </cell>
          <cell r="G9241" t="str">
            <v>NA</v>
          </cell>
          <cell r="H9241" t="str">
            <v>Merchant Unregulated</v>
          </cell>
        </row>
        <row r="9242">
          <cell r="D9242" t="str">
            <v>Turnbull Hydro LLC</v>
          </cell>
          <cell r="E9242" t="str">
            <v>Water</v>
          </cell>
          <cell r="G9242" t="str">
            <v>NA</v>
          </cell>
          <cell r="H9242" t="str">
            <v>Merchant Unregulated</v>
          </cell>
        </row>
        <row r="9243">
          <cell r="D9243" t="str">
            <v>EIF Management, LLC</v>
          </cell>
          <cell r="E9243" t="str">
            <v>Water</v>
          </cell>
          <cell r="G9243" t="str">
            <v>NA</v>
          </cell>
          <cell r="H9243" t="str">
            <v>Merchant Unregulated</v>
          </cell>
        </row>
        <row r="9244">
          <cell r="D9244" t="str">
            <v>GDF Suez SA</v>
          </cell>
          <cell r="E9244" t="str">
            <v>Water</v>
          </cell>
          <cell r="G9244" t="str">
            <v>NA</v>
          </cell>
          <cell r="H9244" t="str">
            <v>Merchant Unregulated</v>
          </cell>
        </row>
        <row r="9245">
          <cell r="D9245" t="str">
            <v>Imperial Irrigation District</v>
          </cell>
          <cell r="E9245" t="str">
            <v>Water</v>
          </cell>
          <cell r="G9245" t="str">
            <v>NA</v>
          </cell>
          <cell r="H9245" t="str">
            <v>Merchant Unregulated</v>
          </cell>
        </row>
        <row r="9246">
          <cell r="D9246" t="str">
            <v>Waste Management, Inc.</v>
          </cell>
          <cell r="E9246" t="str">
            <v>Biomass</v>
          </cell>
          <cell r="G9246" t="str">
            <v>NA</v>
          </cell>
          <cell r="H9246" t="str">
            <v>Merchant Unregulated</v>
          </cell>
        </row>
        <row r="9247">
          <cell r="D9247" t="str">
            <v>Waste Management, Inc.</v>
          </cell>
          <cell r="E9247" t="str">
            <v>Biomass</v>
          </cell>
          <cell r="G9247" t="str">
            <v>NA</v>
          </cell>
          <cell r="H9247" t="str">
            <v>Merchant Unregulated</v>
          </cell>
        </row>
        <row r="9248">
          <cell r="D9248" t="str">
            <v>GlaxoSmithKline</v>
          </cell>
          <cell r="E9248" t="str">
            <v>Solar</v>
          </cell>
          <cell r="G9248" t="str">
            <v>NA</v>
          </cell>
          <cell r="H9248" t="str">
            <v>Merchant Unregulated</v>
          </cell>
        </row>
        <row r="9249">
          <cell r="D9249" t="str">
            <v>Turtle Mountain Community College</v>
          </cell>
          <cell r="E9249" t="str">
            <v>Wind</v>
          </cell>
          <cell r="G9249" t="str">
            <v>NA</v>
          </cell>
          <cell r="H9249" t="str">
            <v>Merchant Unregulated</v>
          </cell>
        </row>
        <row r="9250">
          <cell r="D9250" t="str">
            <v>NextEra Energy, Inc.</v>
          </cell>
          <cell r="E9250" t="str">
            <v>Wind</v>
          </cell>
          <cell r="G9250" t="str">
            <v>NA</v>
          </cell>
          <cell r="H9250" t="str">
            <v>Merchant Unregulated</v>
          </cell>
        </row>
        <row r="9251">
          <cell r="D9251" t="str">
            <v>DTE Energy Company</v>
          </cell>
          <cell r="E9251" t="str">
            <v>Coal</v>
          </cell>
          <cell r="G9251" t="str">
            <v>NA</v>
          </cell>
          <cell r="H9251" t="str">
            <v>Merchant Unregulated</v>
          </cell>
        </row>
        <row r="9252">
          <cell r="D9252" t="str">
            <v>Duke Energy Corporation</v>
          </cell>
          <cell r="E9252" t="str">
            <v>Water</v>
          </cell>
          <cell r="G9252">
            <v>19953</v>
          </cell>
          <cell r="H9252" t="str">
            <v>Regulated</v>
          </cell>
        </row>
        <row r="9253">
          <cell r="D9253" t="str">
            <v>Banco Santander SA</v>
          </cell>
          <cell r="E9253" t="str">
            <v>Solar</v>
          </cell>
          <cell r="G9253" t="str">
            <v>NA</v>
          </cell>
          <cell r="H9253" t="str">
            <v>Merchant Unregulated</v>
          </cell>
        </row>
        <row r="9254">
          <cell r="D9254" t="str">
            <v>Corporación Gestamp</v>
          </cell>
          <cell r="E9254" t="str">
            <v>Solar</v>
          </cell>
          <cell r="G9254" t="str">
            <v>NA</v>
          </cell>
          <cell r="H9254" t="str">
            <v>Merchant Unregulated</v>
          </cell>
        </row>
        <row r="9255">
          <cell r="D9255" t="str">
            <v>American Electric Power Company, Inc.</v>
          </cell>
          <cell r="E9255" t="str">
            <v>Water</v>
          </cell>
          <cell r="G9255">
            <v>21773</v>
          </cell>
          <cell r="H9255" t="str">
            <v>Regulated</v>
          </cell>
        </row>
        <row r="9256">
          <cell r="D9256" t="str">
            <v>Wabash Valley Power Association, Inc.</v>
          </cell>
          <cell r="E9256" t="str">
            <v>Biomass</v>
          </cell>
          <cell r="G9256">
            <v>53543</v>
          </cell>
          <cell r="H9256" t="str">
            <v>Merchant Unregulated</v>
          </cell>
        </row>
        <row r="9257">
          <cell r="D9257" t="str">
            <v>Iberdrola, S.A.</v>
          </cell>
          <cell r="E9257" t="str">
            <v>Wind</v>
          </cell>
          <cell r="G9257" t="str">
            <v>NA</v>
          </cell>
          <cell r="H9257" t="str">
            <v>Merchant Unregulated</v>
          </cell>
        </row>
        <row r="9258">
          <cell r="D9258" t="str">
            <v>Brookfield Renewable Energy Partners L.P.</v>
          </cell>
          <cell r="E9258" t="str">
            <v>Water</v>
          </cell>
          <cell r="G9258" t="str">
            <v>NA</v>
          </cell>
          <cell r="H9258" t="str">
            <v>Merchant Unregulated</v>
          </cell>
        </row>
        <row r="9259">
          <cell r="D9259" t="str">
            <v>Brookfield Asset Management Inc.</v>
          </cell>
          <cell r="E9259" t="str">
            <v>Water</v>
          </cell>
          <cell r="G9259" t="str">
            <v>NA</v>
          </cell>
          <cell r="H9259" t="str">
            <v>Merchant Unregulated</v>
          </cell>
        </row>
        <row r="9260">
          <cell r="D9260" t="str">
            <v>Wisconsin Energy Corporation</v>
          </cell>
          <cell r="E9260" t="str">
            <v>Water</v>
          </cell>
          <cell r="G9260">
            <v>23566</v>
          </cell>
          <cell r="H9260" t="str">
            <v>Regulated</v>
          </cell>
        </row>
        <row r="9261">
          <cell r="D9261" t="str">
            <v>Enel S.p.A.</v>
          </cell>
          <cell r="E9261" t="str">
            <v>Water</v>
          </cell>
          <cell r="G9261" t="str">
            <v>NA</v>
          </cell>
          <cell r="H9261" t="str">
            <v>Merchant Unregulated</v>
          </cell>
        </row>
        <row r="9262">
          <cell r="D9262" t="str">
            <v>IDACORP, Inc.</v>
          </cell>
          <cell r="E9262" t="str">
            <v>Water</v>
          </cell>
          <cell r="G9262">
            <v>166426</v>
          </cell>
          <cell r="H9262" t="str">
            <v>Regulated</v>
          </cell>
        </row>
        <row r="9263">
          <cell r="D9263" t="str">
            <v>Navitas Energy, Inc.</v>
          </cell>
          <cell r="E9263" t="str">
            <v>Wind</v>
          </cell>
          <cell r="G9263" t="str">
            <v>NA</v>
          </cell>
          <cell r="H9263" t="str">
            <v>Merchant Unregulated</v>
          </cell>
        </row>
        <row r="9264">
          <cell r="D9264" t="str">
            <v>Gamesa Corporacion Tecnologica S.A.</v>
          </cell>
          <cell r="E9264" t="str">
            <v>Wind</v>
          </cell>
          <cell r="G9264" t="str">
            <v>NA</v>
          </cell>
          <cell r="H9264" t="str">
            <v>Merchant Unregulated</v>
          </cell>
        </row>
        <row r="9265">
          <cell r="D9265" t="str">
            <v>Enel S.p.A.</v>
          </cell>
          <cell r="E9265" t="str">
            <v>Wind</v>
          </cell>
          <cell r="G9265" t="str">
            <v>NA</v>
          </cell>
          <cell r="H9265" t="str">
            <v>Merchant Unregulated</v>
          </cell>
        </row>
        <row r="9266">
          <cell r="D9266" t="str">
            <v>Cascade Investment LLC</v>
          </cell>
          <cell r="E9266" t="str">
            <v>Coal</v>
          </cell>
          <cell r="G9266">
            <v>1503593</v>
          </cell>
          <cell r="H9266" t="str">
            <v>Merchant Unregulated</v>
          </cell>
        </row>
        <row r="9267">
          <cell r="D9267" t="str">
            <v>Borrego Solar Systems, Inc.</v>
          </cell>
          <cell r="E9267" t="str">
            <v>Solar</v>
          </cell>
          <cell r="G9267" t="str">
            <v>NA</v>
          </cell>
          <cell r="H9267" t="str">
            <v>Merchant Unregulated</v>
          </cell>
        </row>
        <row r="9268">
          <cell r="D9268" t="str">
            <v>Walla Walla City of</v>
          </cell>
          <cell r="E9268" t="str">
            <v>Water</v>
          </cell>
          <cell r="G9268" t="str">
            <v>NA</v>
          </cell>
          <cell r="H9268" t="str">
            <v>Merchant Unregulated</v>
          </cell>
        </row>
        <row r="9269">
          <cell r="D9269" t="str">
            <v>Terra Firma Capital Partners Ltd.</v>
          </cell>
          <cell r="E9269" t="str">
            <v>Wind</v>
          </cell>
          <cell r="G9269">
            <v>22830</v>
          </cell>
          <cell r="H9269" t="str">
            <v>Merchant Unregulated</v>
          </cell>
        </row>
        <row r="9270">
          <cell r="D9270" t="str">
            <v>Kennebunk Light &amp; Power Dist</v>
          </cell>
          <cell r="E9270" t="str">
            <v>Water</v>
          </cell>
          <cell r="G9270" t="str">
            <v>NA</v>
          </cell>
          <cell r="H9270" t="str">
            <v>Regulated</v>
          </cell>
        </row>
        <row r="9271">
          <cell r="D9271" t="str">
            <v>Two Harbors City of</v>
          </cell>
          <cell r="E9271" t="str">
            <v>Oil</v>
          </cell>
          <cell r="G9271" t="str">
            <v>NA</v>
          </cell>
          <cell r="H9271" t="str">
            <v>Regulated</v>
          </cell>
        </row>
        <row r="9272">
          <cell r="D9272" t="str">
            <v>Strata Solar LLC</v>
          </cell>
          <cell r="E9272" t="str">
            <v>Solar</v>
          </cell>
          <cell r="G9272" t="str">
            <v>NA</v>
          </cell>
          <cell r="H9272" t="str">
            <v>Merchant Unregulated</v>
          </cell>
        </row>
        <row r="9273">
          <cell r="D9273" t="str">
            <v>Waste Management, Inc.</v>
          </cell>
          <cell r="E9273" t="str">
            <v>Biomass</v>
          </cell>
          <cell r="G9273" t="str">
            <v>NA</v>
          </cell>
          <cell r="H9273" t="str">
            <v>Merchant Unregulated</v>
          </cell>
        </row>
        <row r="9274">
          <cell r="D9274" t="str">
            <v>MetLife Capital Credit L. P.</v>
          </cell>
          <cell r="E9274" t="str">
            <v>Wind</v>
          </cell>
          <cell r="G9274" t="str">
            <v>NA</v>
          </cell>
          <cell r="H9274" t="str">
            <v>Merchant Unregulated</v>
          </cell>
        </row>
        <row r="9275">
          <cell r="D9275" t="str">
            <v>Mountain Air Resources LLC</v>
          </cell>
          <cell r="E9275" t="str">
            <v>Wind</v>
          </cell>
          <cell r="G9275" t="str">
            <v>NA</v>
          </cell>
          <cell r="H9275" t="str">
            <v>Merchant Unregulated</v>
          </cell>
        </row>
        <row r="9276">
          <cell r="D9276" t="str">
            <v>Sweetwater City of</v>
          </cell>
          <cell r="E9276" t="str">
            <v>Wind</v>
          </cell>
          <cell r="G9276" t="str">
            <v>NA</v>
          </cell>
          <cell r="H9276" t="str">
            <v>Regulated</v>
          </cell>
        </row>
        <row r="9277">
          <cell r="D9277" t="str">
            <v>Texas State Technical College</v>
          </cell>
          <cell r="E9277" t="str">
            <v>Wind</v>
          </cell>
          <cell r="G9277" t="str">
            <v>NA</v>
          </cell>
          <cell r="H9277" t="str">
            <v>Regulated</v>
          </cell>
        </row>
        <row r="9278">
          <cell r="D9278" t="str">
            <v>Lubbock City of</v>
          </cell>
          <cell r="E9278" t="str">
            <v>Gas</v>
          </cell>
          <cell r="G9278" t="str">
            <v>NA</v>
          </cell>
          <cell r="H9278" t="str">
            <v>Regulated</v>
          </cell>
        </row>
        <row r="9279">
          <cell r="D9279" t="str">
            <v>Lubbock City of</v>
          </cell>
          <cell r="E9279" t="str">
            <v>Gas</v>
          </cell>
          <cell r="G9279" t="str">
            <v>NA</v>
          </cell>
          <cell r="H9279" t="str">
            <v>Regulated</v>
          </cell>
        </row>
        <row r="9280">
          <cell r="D9280" t="str">
            <v>Southeast Alaska Power Agency</v>
          </cell>
          <cell r="E9280" t="str">
            <v>Water</v>
          </cell>
          <cell r="G9280" t="str">
            <v>NA</v>
          </cell>
          <cell r="H9280" t="str">
            <v>Merchant Unregulated</v>
          </cell>
        </row>
        <row r="9281">
          <cell r="D9281" t="str">
            <v>U.S. Bancorp Community Development Corp.</v>
          </cell>
          <cell r="E9281" t="str">
            <v>Solar</v>
          </cell>
          <cell r="G9281" t="str">
            <v>NA</v>
          </cell>
          <cell r="H9281" t="str">
            <v>Merchant Unregulated</v>
          </cell>
        </row>
        <row r="9282">
          <cell r="D9282" t="str">
            <v>U S Borax Inc</v>
          </cell>
          <cell r="E9282" t="str">
            <v>Gas</v>
          </cell>
          <cell r="G9282" t="str">
            <v>NA</v>
          </cell>
          <cell r="H9282" t="str">
            <v>Merchant Unregulated</v>
          </cell>
        </row>
        <row r="9283">
          <cell r="D9283" t="str">
            <v>U S Gypsum Co</v>
          </cell>
          <cell r="E9283" t="str">
            <v>Gas</v>
          </cell>
          <cell r="G9283" t="str">
            <v>NA</v>
          </cell>
          <cell r="H9283" t="str">
            <v>Merchant Unregulated</v>
          </cell>
        </row>
        <row r="9284">
          <cell r="D9284" t="str">
            <v>Amonix, Inc</v>
          </cell>
          <cell r="E9284" t="str">
            <v>Solar</v>
          </cell>
          <cell r="G9284" t="str">
            <v>NA</v>
          </cell>
          <cell r="H9284" t="str">
            <v>Merchant Unregulated</v>
          </cell>
        </row>
        <row r="9285">
          <cell r="D9285" t="str">
            <v>Thumb Electric Cooperative</v>
          </cell>
          <cell r="E9285" t="str">
            <v>Oil</v>
          </cell>
          <cell r="G9285" t="str">
            <v>NA</v>
          </cell>
          <cell r="H9285" t="str">
            <v>Merchant Unregulated</v>
          </cell>
        </row>
        <row r="9286">
          <cell r="D9286" t="str">
            <v>BioFuels Energy, LLC</v>
          </cell>
          <cell r="E9286" t="str">
            <v>Biomass</v>
          </cell>
          <cell r="G9286" t="str">
            <v>NA</v>
          </cell>
          <cell r="H9286" t="str">
            <v>Merchant Unregulated</v>
          </cell>
        </row>
        <row r="9287">
          <cell r="D9287" t="str">
            <v>New Energy Capital LLC</v>
          </cell>
          <cell r="E9287" t="str">
            <v>Biomass</v>
          </cell>
          <cell r="G9287" t="str">
            <v>NA</v>
          </cell>
          <cell r="H9287" t="str">
            <v>Merchant Unregulated</v>
          </cell>
        </row>
        <row r="9288">
          <cell r="D9288" t="str">
            <v>University of California, Irvine</v>
          </cell>
          <cell r="E9288" t="str">
            <v>Gas</v>
          </cell>
          <cell r="G9288" t="str">
            <v>NA</v>
          </cell>
          <cell r="H9288" t="str">
            <v>Merchant Unregulated</v>
          </cell>
        </row>
        <row r="9289">
          <cell r="D9289" t="str">
            <v>University of California</v>
          </cell>
          <cell r="E9289" t="str">
            <v>Gas</v>
          </cell>
          <cell r="G9289" t="str">
            <v>NA</v>
          </cell>
          <cell r="H9289" t="str">
            <v>Merchant Unregulated</v>
          </cell>
        </row>
        <row r="9290">
          <cell r="D9290" t="str">
            <v>Xinjiang Goldwind Science &amp; Technology Company Limited</v>
          </cell>
          <cell r="E9290" t="str">
            <v>Wind</v>
          </cell>
          <cell r="G9290" t="str">
            <v>NA</v>
          </cell>
          <cell r="H9290" t="str">
            <v>Merchant Unregulated</v>
          </cell>
        </row>
        <row r="9291">
          <cell r="D9291" t="str">
            <v>China Three Gorges Corporation</v>
          </cell>
          <cell r="E9291" t="str">
            <v>Wind</v>
          </cell>
          <cell r="G9291" t="str">
            <v>NA</v>
          </cell>
          <cell r="H9291" t="str">
            <v>Merchant Unregulated</v>
          </cell>
        </row>
        <row r="9292">
          <cell r="D9292" t="str">
            <v>Uilk Wind Farm, LLC</v>
          </cell>
          <cell r="E9292" t="str">
            <v>Wind</v>
          </cell>
          <cell r="G9292" t="str">
            <v>NA</v>
          </cell>
          <cell r="H9292" t="str">
            <v>Merchant Unregulated</v>
          </cell>
        </row>
        <row r="9293">
          <cell r="D9293" t="str">
            <v>Moon Lake Electric Assn Inc</v>
          </cell>
          <cell r="E9293" t="str">
            <v>Water</v>
          </cell>
          <cell r="G9293" t="str">
            <v>NA</v>
          </cell>
          <cell r="H9293" t="str">
            <v>Merchant Unregulated</v>
          </cell>
        </row>
        <row r="9294">
          <cell r="D9294" t="str">
            <v>Continental Resources, Inc.</v>
          </cell>
          <cell r="E9294" t="str">
            <v>Biomass</v>
          </cell>
          <cell r="G9294" t="str">
            <v>NA</v>
          </cell>
          <cell r="H9294" t="str">
            <v>Merchant Unregulated</v>
          </cell>
        </row>
        <row r="9295">
          <cell r="D9295" t="str">
            <v>Maryland Economic Development</v>
          </cell>
          <cell r="E9295" t="str">
            <v>Gas</v>
          </cell>
          <cell r="G9295" t="str">
            <v>NA</v>
          </cell>
          <cell r="H9295" t="str">
            <v>Merchant Unregulated</v>
          </cell>
        </row>
        <row r="9296">
          <cell r="D9296" t="str">
            <v>Maryland Economic Development</v>
          </cell>
          <cell r="E9296" t="str">
            <v>Gas</v>
          </cell>
          <cell r="G9296" t="str">
            <v>NA</v>
          </cell>
          <cell r="H9296" t="str">
            <v>Merchant Unregulated</v>
          </cell>
        </row>
        <row r="9297">
          <cell r="D9297" t="str">
            <v>SunEdison, Inc.</v>
          </cell>
          <cell r="E9297" t="str">
            <v>Solar</v>
          </cell>
          <cell r="G9297" t="str">
            <v>NA</v>
          </cell>
          <cell r="H9297" t="str">
            <v>Merchant Unregulated</v>
          </cell>
        </row>
        <row r="9298">
          <cell r="D9298" t="str">
            <v>University of Minnesota-Morris</v>
          </cell>
          <cell r="E9298" t="str">
            <v>Wind</v>
          </cell>
          <cell r="G9298" t="str">
            <v>NA</v>
          </cell>
          <cell r="H9298" t="str">
            <v>Merchant Unregulated</v>
          </cell>
        </row>
        <row r="9299">
          <cell r="D9299" t="str">
            <v>Exelon Corporation</v>
          </cell>
          <cell r="E9299" t="str">
            <v>Solar</v>
          </cell>
          <cell r="G9299" t="str">
            <v>NA</v>
          </cell>
          <cell r="H9299" t="str">
            <v>Merchant Unregulated</v>
          </cell>
        </row>
        <row r="9300">
          <cell r="D9300" t="str">
            <v>Matanuska Electric Association Incorporated</v>
          </cell>
          <cell r="E9300" t="str">
            <v>Oil</v>
          </cell>
          <cell r="G9300" t="str">
            <v>NA</v>
          </cell>
          <cell r="H9300" t="str">
            <v>Merchant Unregulated</v>
          </cell>
        </row>
        <row r="9301">
          <cell r="D9301" t="str">
            <v>Matanuska Electric Association Incorporated</v>
          </cell>
          <cell r="E9301" t="str">
            <v>Wind</v>
          </cell>
          <cell r="G9301" t="str">
            <v>NA</v>
          </cell>
          <cell r="H9301" t="str">
            <v>Merchant Unregulated</v>
          </cell>
        </row>
        <row r="9302">
          <cell r="D9302" t="str">
            <v>Unalaska City of</v>
          </cell>
          <cell r="E9302" t="str">
            <v>Oil</v>
          </cell>
          <cell r="G9302" t="str">
            <v>NA</v>
          </cell>
          <cell r="H9302" t="str">
            <v>Regulated</v>
          </cell>
        </row>
        <row r="9303">
          <cell r="D9303" t="str">
            <v>University of North Carolina</v>
          </cell>
          <cell r="E9303" t="str">
            <v>Coal</v>
          </cell>
          <cell r="G9303">
            <v>34824</v>
          </cell>
          <cell r="H9303" t="str">
            <v>Merchant Unregulated</v>
          </cell>
        </row>
        <row r="9304">
          <cell r="D9304" t="str">
            <v>Rock-Tenn Co</v>
          </cell>
          <cell r="E9304" t="str">
            <v>Other Nonrenewable</v>
          </cell>
          <cell r="G9304" t="str">
            <v>NA</v>
          </cell>
          <cell r="H9304" t="str">
            <v>Merchant Unregulated</v>
          </cell>
        </row>
        <row r="9305">
          <cell r="D9305" t="str">
            <v>Mosaic Company</v>
          </cell>
          <cell r="E9305" t="str">
            <v>Other Nonrenewable</v>
          </cell>
          <cell r="G9305" t="str">
            <v>NA</v>
          </cell>
          <cell r="H9305" t="str">
            <v>Merchant Unregulated</v>
          </cell>
        </row>
        <row r="9306">
          <cell r="D9306" t="str">
            <v>Union City Village of - MI</v>
          </cell>
          <cell r="E9306" t="str">
            <v>Oil</v>
          </cell>
          <cell r="G9306" t="str">
            <v>NA</v>
          </cell>
          <cell r="H9306" t="str">
            <v>Regulated</v>
          </cell>
        </row>
        <row r="9307">
          <cell r="D9307" t="str">
            <v>Union City Of IN</v>
          </cell>
          <cell r="E9307" t="str">
            <v>Wind</v>
          </cell>
          <cell r="G9307" t="str">
            <v>NA</v>
          </cell>
          <cell r="H9307" t="str">
            <v>Merchant Unregulated</v>
          </cell>
        </row>
        <row r="9308">
          <cell r="D9308" t="str">
            <v>Covanta Holding Corporation</v>
          </cell>
          <cell r="E9308" t="str">
            <v>Biomass</v>
          </cell>
          <cell r="G9308">
            <v>299662</v>
          </cell>
          <cell r="H9308" t="str">
            <v>Merchant Unregulated</v>
          </cell>
        </row>
        <row r="9309">
          <cell r="D9309" t="str">
            <v>Kruger, Inc.</v>
          </cell>
          <cell r="E9309" t="str">
            <v>Water</v>
          </cell>
          <cell r="G9309" t="str">
            <v>NA</v>
          </cell>
          <cell r="H9309" t="str">
            <v>Merchant Unregulated</v>
          </cell>
        </row>
        <row r="9310">
          <cell r="D9310" t="str">
            <v>Concord Hydro Associates</v>
          </cell>
          <cell r="E9310" t="str">
            <v>Water</v>
          </cell>
          <cell r="G9310" t="str">
            <v>NA</v>
          </cell>
          <cell r="H9310" t="str">
            <v>Merchant Unregulated</v>
          </cell>
        </row>
        <row r="9311">
          <cell r="D9311" t="str">
            <v>Entegra Power Group LLC</v>
          </cell>
          <cell r="E9311" t="str">
            <v>Gas</v>
          </cell>
          <cell r="G9311">
            <v>9911292</v>
          </cell>
          <cell r="H9311" t="str">
            <v>Merchant Unregulated</v>
          </cell>
        </row>
        <row r="9312">
          <cell r="D9312" t="str">
            <v>Sacramento Municipal Utility District</v>
          </cell>
          <cell r="E9312" t="str">
            <v>Water</v>
          </cell>
          <cell r="G9312" t="str">
            <v>NA</v>
          </cell>
          <cell r="H9312" t="str">
            <v>Regulated</v>
          </cell>
        </row>
        <row r="9313">
          <cell r="D9313" t="str">
            <v>Copley Press, Inc.</v>
          </cell>
          <cell r="E9313" t="str">
            <v>Gas</v>
          </cell>
          <cell r="G9313" t="str">
            <v>NA</v>
          </cell>
          <cell r="H9313" t="str">
            <v>Merchant Unregulated</v>
          </cell>
        </row>
        <row r="9314">
          <cell r="D9314" t="str">
            <v>Associated Electric Cooperative Inc.</v>
          </cell>
          <cell r="E9314" t="str">
            <v>Oil</v>
          </cell>
          <cell r="G9314" t="str">
            <v>NA</v>
          </cell>
          <cell r="H9314" t="str">
            <v>Merchant Unregulated</v>
          </cell>
        </row>
        <row r="9315">
          <cell r="D9315" t="str">
            <v>Brookfield Renewable Energy Partners L.P.</v>
          </cell>
          <cell r="E9315" t="str">
            <v>Water</v>
          </cell>
          <cell r="G9315" t="str">
            <v>NA</v>
          </cell>
          <cell r="H9315" t="str">
            <v>Merchant Unregulated</v>
          </cell>
        </row>
        <row r="9316">
          <cell r="D9316" t="str">
            <v>Brookfield Asset Management Inc.</v>
          </cell>
          <cell r="E9316" t="str">
            <v>Water</v>
          </cell>
          <cell r="G9316" t="str">
            <v>NA</v>
          </cell>
          <cell r="H9316" t="str">
            <v>Merchant Unregulated</v>
          </cell>
        </row>
        <row r="9317">
          <cell r="D9317" t="str">
            <v>Unionville City of</v>
          </cell>
          <cell r="E9317" t="str">
            <v>Oil</v>
          </cell>
          <cell r="G9317" t="str">
            <v>NA</v>
          </cell>
          <cell r="H9317" t="str">
            <v>Regulated</v>
          </cell>
        </row>
        <row r="9318">
          <cell r="D9318" t="str">
            <v>Unisea Inc</v>
          </cell>
          <cell r="E9318" t="str">
            <v>Oil</v>
          </cell>
          <cell r="G9318" t="str">
            <v>NA</v>
          </cell>
          <cell r="H9318" t="str">
            <v>Merchant Unregulated</v>
          </cell>
        </row>
        <row r="9319">
          <cell r="D9319" t="str">
            <v>United Cogen Inc.</v>
          </cell>
          <cell r="E9319" t="str">
            <v>Gas</v>
          </cell>
          <cell r="G9319">
            <v>13604</v>
          </cell>
          <cell r="H9319" t="str">
            <v>Merchant Unregulated</v>
          </cell>
        </row>
        <row r="9320">
          <cell r="D9320" t="str">
            <v>Xcel Energy Inc.</v>
          </cell>
          <cell r="E9320" t="str">
            <v>Oil</v>
          </cell>
          <cell r="G9320" t="str">
            <v>NA</v>
          </cell>
          <cell r="H9320" t="str">
            <v>Regulated</v>
          </cell>
        </row>
        <row r="9321">
          <cell r="D9321" t="str">
            <v>United Natural Foods Incorporation</v>
          </cell>
          <cell r="E9321" t="str">
            <v>Solar</v>
          </cell>
          <cell r="G9321" t="str">
            <v>NA</v>
          </cell>
          <cell r="H9321" t="str">
            <v>Merchant Unregulated</v>
          </cell>
        </row>
        <row r="9322">
          <cell r="D9322" t="str">
            <v>United Technologies Corporation</v>
          </cell>
          <cell r="E9322" t="str">
            <v>Gas</v>
          </cell>
          <cell r="G9322" t="str">
            <v>NA</v>
          </cell>
          <cell r="H9322" t="str">
            <v>Merchant Unregulated</v>
          </cell>
        </row>
        <row r="9323">
          <cell r="D9323" t="str">
            <v>PPL Corporation</v>
          </cell>
          <cell r="E9323" t="str">
            <v>Gas</v>
          </cell>
          <cell r="G9323" t="str">
            <v>NA</v>
          </cell>
          <cell r="H9323" t="str">
            <v>Merchant Unregulated</v>
          </cell>
        </row>
        <row r="9324">
          <cell r="D9324" t="str">
            <v>University of Alaska</v>
          </cell>
          <cell r="E9324" t="str">
            <v>Coal</v>
          </cell>
          <cell r="G9324" t="str">
            <v>NA</v>
          </cell>
          <cell r="H9324" t="str">
            <v>Merchant Unregulated</v>
          </cell>
        </row>
        <row r="9325">
          <cell r="D9325" t="str">
            <v>University of Alaska</v>
          </cell>
          <cell r="E9325" t="str">
            <v>Oil</v>
          </cell>
          <cell r="G9325" t="str">
            <v>NA</v>
          </cell>
          <cell r="H9325" t="str">
            <v>Merchant Unregulated</v>
          </cell>
        </row>
        <row r="9326">
          <cell r="D9326" t="str">
            <v>Santa Cruz Cogeneration Assoc</v>
          </cell>
          <cell r="E9326" t="str">
            <v>Gas</v>
          </cell>
          <cell r="G9326" t="str">
            <v>NA</v>
          </cell>
          <cell r="H9326" t="str">
            <v>Merchant Unregulated</v>
          </cell>
        </row>
        <row r="9327">
          <cell r="D9327" t="str">
            <v>University of California, San Diego</v>
          </cell>
          <cell r="E9327" t="str">
            <v>Gas</v>
          </cell>
          <cell r="G9327" t="str">
            <v>NA</v>
          </cell>
          <cell r="H9327" t="str">
            <v>Merchant Unregulated</v>
          </cell>
        </row>
        <row r="9328">
          <cell r="D9328" t="str">
            <v>University of Colorado</v>
          </cell>
          <cell r="E9328" t="str">
            <v>Gas</v>
          </cell>
          <cell r="G9328">
            <v>3925</v>
          </cell>
          <cell r="H9328" t="str">
            <v>Merchant Unregulated</v>
          </cell>
        </row>
        <row r="9329">
          <cell r="D9329" t="str">
            <v>Gamesa Corporacion Tecnologica S.A.</v>
          </cell>
          <cell r="E9329" t="str">
            <v>Wind</v>
          </cell>
          <cell r="G9329" t="str">
            <v>NA</v>
          </cell>
          <cell r="H9329" t="str">
            <v>Merchant Unregulated</v>
          </cell>
        </row>
        <row r="9330">
          <cell r="D9330" t="str">
            <v>University of Delaware</v>
          </cell>
          <cell r="E9330" t="str">
            <v>Wind</v>
          </cell>
          <cell r="G9330" t="str">
            <v>NA</v>
          </cell>
          <cell r="H9330" t="str">
            <v>Merchant Unregulated</v>
          </cell>
        </row>
        <row r="9331">
          <cell r="D9331" t="str">
            <v>Duke Energy Corporation</v>
          </cell>
          <cell r="E9331" t="str">
            <v>Gas</v>
          </cell>
          <cell r="G9331">
            <v>180653</v>
          </cell>
          <cell r="H9331" t="str">
            <v>Regulated</v>
          </cell>
        </row>
        <row r="9332">
          <cell r="D9332" t="str">
            <v>University of Illinois</v>
          </cell>
          <cell r="E9332" t="str">
            <v>Gas</v>
          </cell>
          <cell r="G9332">
            <v>6988</v>
          </cell>
          <cell r="H9332" t="str">
            <v>Merchant Unregulated</v>
          </cell>
        </row>
        <row r="9333">
          <cell r="D9333" t="str">
            <v>University of Illinois</v>
          </cell>
          <cell r="E9333" t="str">
            <v>Gas</v>
          </cell>
          <cell r="G9333">
            <v>114320</v>
          </cell>
          <cell r="H9333" t="str">
            <v>Merchant Unregulated</v>
          </cell>
        </row>
        <row r="9334">
          <cell r="D9334" t="str">
            <v>University of Iowa</v>
          </cell>
          <cell r="E9334" t="str">
            <v>Coal</v>
          </cell>
          <cell r="G9334" t="str">
            <v>NA</v>
          </cell>
          <cell r="H9334" t="str">
            <v>Merchant Unregulated</v>
          </cell>
        </row>
        <row r="9335">
          <cell r="D9335" t="str">
            <v>University of Iowa</v>
          </cell>
          <cell r="E9335" t="str">
            <v>Oil</v>
          </cell>
          <cell r="G9335" t="str">
            <v>NA</v>
          </cell>
          <cell r="H9335" t="str">
            <v>Merchant Unregulated</v>
          </cell>
        </row>
        <row r="9336">
          <cell r="D9336" t="str">
            <v>University of Massachusetts</v>
          </cell>
          <cell r="E9336" t="str">
            <v>Gas</v>
          </cell>
          <cell r="G9336" t="str">
            <v>NA</v>
          </cell>
          <cell r="H9336" t="str">
            <v>Merchant Unregulated</v>
          </cell>
        </row>
        <row r="9337">
          <cell r="D9337" t="str">
            <v>University of M &amp; D - New Jersey</v>
          </cell>
          <cell r="E9337" t="str">
            <v>Gas</v>
          </cell>
          <cell r="G9337" t="str">
            <v>NA</v>
          </cell>
          <cell r="H9337" t="str">
            <v>Merchant Unregulated</v>
          </cell>
        </row>
        <row r="9338">
          <cell r="D9338" t="str">
            <v>University of Michigan</v>
          </cell>
          <cell r="E9338" t="str">
            <v>Other Nonrenewable</v>
          </cell>
          <cell r="G9338" t="str">
            <v>NA</v>
          </cell>
          <cell r="H9338" t="str">
            <v>Merchant Unregulated</v>
          </cell>
        </row>
        <row r="9339">
          <cell r="D9339" t="str">
            <v>University of Missouri</v>
          </cell>
          <cell r="E9339" t="str">
            <v>Biomass</v>
          </cell>
          <cell r="G9339">
            <v>74981</v>
          </cell>
          <cell r="H9339" t="str">
            <v>Merchant Unregulated</v>
          </cell>
        </row>
        <row r="9340">
          <cell r="D9340" t="str">
            <v>University of Missouri</v>
          </cell>
          <cell r="E9340" t="str">
            <v>Gas</v>
          </cell>
          <cell r="G9340">
            <v>84451</v>
          </cell>
          <cell r="H9340" t="str">
            <v>Merchant Unregulated</v>
          </cell>
        </row>
        <row r="9341">
          <cell r="D9341" t="str">
            <v>University of Missouri</v>
          </cell>
          <cell r="E9341" t="str">
            <v>Oil</v>
          </cell>
          <cell r="G9341">
            <v>0</v>
          </cell>
          <cell r="H9341" t="str">
            <v>Merchant Unregulated</v>
          </cell>
        </row>
        <row r="9342">
          <cell r="D9342" t="str">
            <v>University of Northern Iowa</v>
          </cell>
          <cell r="E9342" t="str">
            <v>Coal</v>
          </cell>
          <cell r="G9342">
            <v>12245</v>
          </cell>
          <cell r="H9342" t="str">
            <v>Merchant Unregulated</v>
          </cell>
        </row>
        <row r="9343">
          <cell r="D9343" t="str">
            <v>University of Notre Dame</v>
          </cell>
          <cell r="E9343" t="str">
            <v>Coal</v>
          </cell>
          <cell r="G9343" t="str">
            <v>NA</v>
          </cell>
          <cell r="H9343" t="str">
            <v>Merchant Unregulated</v>
          </cell>
        </row>
        <row r="9344">
          <cell r="D9344" t="str">
            <v>University of Notre Dame</v>
          </cell>
          <cell r="E9344" t="str">
            <v>Oil</v>
          </cell>
          <cell r="G9344" t="str">
            <v>NA</v>
          </cell>
          <cell r="H9344" t="str">
            <v>Merchant Unregulated</v>
          </cell>
        </row>
        <row r="9345">
          <cell r="D9345" t="str">
            <v>University of Oklahoma</v>
          </cell>
          <cell r="E9345" t="str">
            <v>Gas</v>
          </cell>
          <cell r="G9345" t="str">
            <v>NA</v>
          </cell>
          <cell r="H9345" t="str">
            <v>Merchant Unregulated</v>
          </cell>
        </row>
        <row r="9346">
          <cell r="D9346" t="str">
            <v>University of Oklahoma</v>
          </cell>
          <cell r="E9346" t="str">
            <v>Oil</v>
          </cell>
          <cell r="G9346" t="str">
            <v>NA</v>
          </cell>
          <cell r="H9346" t="str">
            <v>Merchant Unregulated</v>
          </cell>
        </row>
        <row r="9347">
          <cell r="D9347" t="str">
            <v>University of Oregon</v>
          </cell>
          <cell r="E9347" t="str">
            <v>Gas</v>
          </cell>
          <cell r="G9347" t="str">
            <v>NA</v>
          </cell>
          <cell r="H9347" t="str">
            <v>Merchant Unregulated</v>
          </cell>
        </row>
        <row r="9348">
          <cell r="D9348" t="str">
            <v>GCL-Poly Energy Holdings Limited</v>
          </cell>
          <cell r="E9348" t="str">
            <v>Solar</v>
          </cell>
          <cell r="G9348" t="str">
            <v>NA</v>
          </cell>
          <cell r="H9348" t="str">
            <v>Merchant Unregulated</v>
          </cell>
        </row>
        <row r="9349">
          <cell r="D9349" t="str">
            <v>University of San Francisco</v>
          </cell>
          <cell r="E9349" t="str">
            <v>Gas</v>
          </cell>
          <cell r="G9349" t="str">
            <v>NA</v>
          </cell>
          <cell r="H9349" t="str">
            <v>Merchant Unregulated</v>
          </cell>
        </row>
        <row r="9350">
          <cell r="D9350" t="str">
            <v>University of Tennessee</v>
          </cell>
          <cell r="E9350" t="str">
            <v>Gas</v>
          </cell>
          <cell r="G9350" t="str">
            <v>NA</v>
          </cell>
          <cell r="H9350" t="str">
            <v>Merchant Unregulated</v>
          </cell>
        </row>
        <row r="9351">
          <cell r="D9351" t="str">
            <v>University of Texas at Dallas</v>
          </cell>
          <cell r="E9351" t="str">
            <v>Gas</v>
          </cell>
          <cell r="G9351" t="str">
            <v>NA</v>
          </cell>
          <cell r="H9351" t="str">
            <v>Merchant Unregulated</v>
          </cell>
        </row>
        <row r="9352">
          <cell r="D9352" t="str">
            <v>University of Texas at San Antonio</v>
          </cell>
          <cell r="E9352" t="str">
            <v>Gas</v>
          </cell>
          <cell r="G9352" t="str">
            <v>NA</v>
          </cell>
          <cell r="H9352" t="str">
            <v>Merchant Unregulated</v>
          </cell>
        </row>
        <row r="9353">
          <cell r="D9353" t="str">
            <v>Exelon Corporation</v>
          </cell>
          <cell r="E9353" t="str">
            <v>Solar</v>
          </cell>
          <cell r="G9353" t="str">
            <v>NA</v>
          </cell>
          <cell r="H9353" t="str">
            <v>Merchant Unregulated</v>
          </cell>
        </row>
        <row r="9354">
          <cell r="D9354" t="str">
            <v>University of Washington</v>
          </cell>
          <cell r="E9354" t="str">
            <v>Gas</v>
          </cell>
          <cell r="G9354" t="str">
            <v>NA</v>
          </cell>
          <cell r="H9354" t="str">
            <v>Merchant Unregulated</v>
          </cell>
        </row>
        <row r="9355">
          <cell r="D9355" t="str">
            <v>University of Washington</v>
          </cell>
          <cell r="E9355" t="str">
            <v>Oil</v>
          </cell>
          <cell r="G9355" t="str">
            <v>NA</v>
          </cell>
          <cell r="H9355" t="str">
            <v>Merchant Unregulated</v>
          </cell>
        </row>
        <row r="9356">
          <cell r="D9356" t="str">
            <v>State of Wisconsin</v>
          </cell>
          <cell r="E9356" t="str">
            <v>Coal</v>
          </cell>
          <cell r="G9356" t="str">
            <v>NA</v>
          </cell>
          <cell r="H9356" t="str">
            <v>Merchant Unregulated</v>
          </cell>
        </row>
        <row r="9357">
          <cell r="D9357" t="str">
            <v>LS Power Group</v>
          </cell>
          <cell r="E9357" t="str">
            <v>Gas</v>
          </cell>
          <cell r="G9357">
            <v>114457</v>
          </cell>
          <cell r="H9357" t="str">
            <v>Merchant Unregulated</v>
          </cell>
        </row>
        <row r="9358">
          <cell r="D9358" t="str">
            <v>University Of New Mexico - Taos</v>
          </cell>
          <cell r="E9358" t="str">
            <v>Solar</v>
          </cell>
          <cell r="G9358" t="str">
            <v>NA</v>
          </cell>
          <cell r="H9358" t="str">
            <v>Merchant Unregulated</v>
          </cell>
        </row>
        <row r="9359">
          <cell r="D9359" t="str">
            <v>SunEdison, Inc.</v>
          </cell>
          <cell r="E9359" t="str">
            <v>Solar</v>
          </cell>
          <cell r="G9359" t="str">
            <v>NA</v>
          </cell>
          <cell r="H9359" t="str">
            <v>Merchant Unregulated</v>
          </cell>
        </row>
        <row r="9360">
          <cell r="D9360" t="str">
            <v>Lewiston, City of</v>
          </cell>
          <cell r="E9360" t="str">
            <v>Water</v>
          </cell>
          <cell r="G9360" t="str">
            <v>NA</v>
          </cell>
          <cell r="H9360" t="str">
            <v>Merchant Unregulated</v>
          </cell>
        </row>
        <row r="9361">
          <cell r="D9361" t="str">
            <v>Puget Holdings LLC</v>
          </cell>
          <cell r="E9361" t="str">
            <v>Water</v>
          </cell>
          <cell r="G9361">
            <v>349723</v>
          </cell>
          <cell r="H9361" t="str">
            <v>Regulated</v>
          </cell>
        </row>
        <row r="9362">
          <cell r="D9362" t="str">
            <v>Springville City of</v>
          </cell>
          <cell r="E9362" t="str">
            <v>Water</v>
          </cell>
          <cell r="G9362" t="str">
            <v>NA</v>
          </cell>
          <cell r="H9362" t="str">
            <v>Regulated</v>
          </cell>
        </row>
        <row r="9363">
          <cell r="D9363" t="str">
            <v>Beaver City Corporation - UT</v>
          </cell>
          <cell r="E9363" t="str">
            <v>Water</v>
          </cell>
          <cell r="G9363" t="str">
            <v>NA</v>
          </cell>
          <cell r="H9363" t="str">
            <v>Regulated</v>
          </cell>
        </row>
        <row r="9364">
          <cell r="D9364" t="str">
            <v>Turlock Irrigation District</v>
          </cell>
          <cell r="E9364" t="str">
            <v>Water</v>
          </cell>
          <cell r="G9364" t="str">
            <v>NA</v>
          </cell>
          <cell r="H9364" t="str">
            <v>Merchant Unregulated</v>
          </cell>
        </row>
        <row r="9365">
          <cell r="D9365" t="str">
            <v>Avista Corporation</v>
          </cell>
          <cell r="E9365" t="str">
            <v>Water</v>
          </cell>
          <cell r="G9365">
            <v>59630</v>
          </cell>
          <cell r="H9365" t="str">
            <v>Regulated</v>
          </cell>
        </row>
        <row r="9366">
          <cell r="D9366" t="str">
            <v>Los Angeles Department of Water and Power</v>
          </cell>
          <cell r="E9366" t="str">
            <v>Water</v>
          </cell>
          <cell r="G9366" t="str">
            <v>NA</v>
          </cell>
          <cell r="H9366" t="str">
            <v>Regulated</v>
          </cell>
        </row>
        <row r="9367">
          <cell r="D9367" t="str">
            <v>Kruger, Inc.</v>
          </cell>
          <cell r="E9367" t="str">
            <v>Water</v>
          </cell>
          <cell r="G9367" t="str">
            <v>NA</v>
          </cell>
          <cell r="H9367" t="str">
            <v>Merchant Unregulated</v>
          </cell>
        </row>
        <row r="9368">
          <cell r="D9368" t="str">
            <v>Alaska Village Electric Cooperative, Inc.</v>
          </cell>
          <cell r="E9368" t="str">
            <v>Oil</v>
          </cell>
          <cell r="G9368" t="str">
            <v>NA</v>
          </cell>
          <cell r="H9368" t="str">
            <v>Merchant Unregulated</v>
          </cell>
        </row>
        <row r="9369">
          <cell r="D9369" t="str">
            <v>Municipal Mortgage &amp; Equity, LLC</v>
          </cell>
          <cell r="E9369" t="str">
            <v>Solar</v>
          </cell>
          <cell r="G9369" t="str">
            <v>NA</v>
          </cell>
          <cell r="H9369" t="str">
            <v>Merchant Unregulated</v>
          </cell>
        </row>
        <row r="9370">
          <cell r="D9370" t="str">
            <v>IDACORP, Inc.</v>
          </cell>
          <cell r="E9370" t="str">
            <v>Water</v>
          </cell>
          <cell r="G9370">
            <v>58861</v>
          </cell>
          <cell r="H9370" t="str">
            <v>Regulated</v>
          </cell>
        </row>
        <row r="9371">
          <cell r="D9371" t="str">
            <v>Iberdrola, S.A.</v>
          </cell>
          <cell r="E9371" t="str">
            <v>Water</v>
          </cell>
          <cell r="G9371">
            <v>81</v>
          </cell>
          <cell r="H9371" t="str">
            <v>Regulated</v>
          </cell>
        </row>
        <row r="9372">
          <cell r="D9372" t="str">
            <v>United States Government</v>
          </cell>
          <cell r="E9372" t="str">
            <v>Water</v>
          </cell>
          <cell r="G9372" t="str">
            <v>NA</v>
          </cell>
          <cell r="H9372" t="str">
            <v>Merchant Unregulated</v>
          </cell>
        </row>
        <row r="9373">
          <cell r="D9373" t="str">
            <v>Monroe City of UT</v>
          </cell>
          <cell r="E9373" t="str">
            <v>Water</v>
          </cell>
          <cell r="G9373" t="str">
            <v>NA</v>
          </cell>
          <cell r="H9373" t="str">
            <v>Regulated</v>
          </cell>
        </row>
        <row r="9374">
          <cell r="D9374" t="str">
            <v>Milliken &amp; Company</v>
          </cell>
          <cell r="E9374" t="str">
            <v>Water</v>
          </cell>
          <cell r="G9374" t="str">
            <v>NA</v>
          </cell>
          <cell r="H9374" t="str">
            <v>Regulated</v>
          </cell>
        </row>
        <row r="9375">
          <cell r="D9375" t="str">
            <v>Silver Point Capital, L.P.</v>
          </cell>
          <cell r="E9375" t="str">
            <v>Biomass</v>
          </cell>
          <cell r="G9375" t="str">
            <v>NA</v>
          </cell>
          <cell r="H9375" t="str">
            <v>Merchant Unregulated</v>
          </cell>
        </row>
        <row r="9376">
          <cell r="D9376" t="str">
            <v>Landgas of IL Corp.</v>
          </cell>
          <cell r="E9376" t="str">
            <v>Biomass</v>
          </cell>
          <cell r="G9376" t="str">
            <v>NA</v>
          </cell>
          <cell r="H9376" t="str">
            <v>Merchant Unregulated</v>
          </cell>
        </row>
        <row r="9377">
          <cell r="D9377" t="str">
            <v>IDACORP, Inc.</v>
          </cell>
          <cell r="E9377" t="str">
            <v>Water</v>
          </cell>
          <cell r="G9377">
            <v>113862</v>
          </cell>
          <cell r="H9377" t="str">
            <v>Regulated</v>
          </cell>
        </row>
        <row r="9378">
          <cell r="D9378" t="str">
            <v>IDACORP, Inc.</v>
          </cell>
          <cell r="E9378" t="str">
            <v>Water</v>
          </cell>
          <cell r="G9378">
            <v>104374</v>
          </cell>
          <cell r="H9378" t="str">
            <v>Regulated</v>
          </cell>
        </row>
        <row r="9379">
          <cell r="D9379" t="str">
            <v>Rock Falls City of</v>
          </cell>
          <cell r="E9379" t="str">
            <v>Water</v>
          </cell>
          <cell r="G9379" t="str">
            <v>NA</v>
          </cell>
          <cell r="H9379" t="str">
            <v>Regulated</v>
          </cell>
        </row>
        <row r="9380">
          <cell r="D9380" t="str">
            <v>Gresham Village of</v>
          </cell>
          <cell r="E9380" t="str">
            <v>Water</v>
          </cell>
          <cell r="G9380" t="str">
            <v>NA</v>
          </cell>
          <cell r="H9380" t="str">
            <v>Regulated</v>
          </cell>
        </row>
        <row r="9381">
          <cell r="D9381" t="str">
            <v>Spokane City of</v>
          </cell>
          <cell r="E9381" t="str">
            <v>Water</v>
          </cell>
          <cell r="G9381">
            <v>51536</v>
          </cell>
          <cell r="H9381" t="str">
            <v>Merchant Unregulated</v>
          </cell>
        </row>
        <row r="9382">
          <cell r="D9382" t="str">
            <v>Solar Design &amp; Development LLC</v>
          </cell>
          <cell r="E9382" t="str">
            <v>Solar</v>
          </cell>
          <cell r="G9382" t="str">
            <v>NA</v>
          </cell>
          <cell r="H9382" t="str">
            <v>Merchant Unregulated</v>
          </cell>
        </row>
        <row r="9383">
          <cell r="D9383" t="str">
            <v>SCANA Corporation</v>
          </cell>
          <cell r="E9383" t="str">
            <v>Gas</v>
          </cell>
          <cell r="G9383">
            <v>409033</v>
          </cell>
          <cell r="H9383" t="str">
            <v>Regulated</v>
          </cell>
        </row>
        <row r="9384">
          <cell r="D9384" t="str">
            <v>SCANA Corporation</v>
          </cell>
          <cell r="E9384" t="str">
            <v>Gas</v>
          </cell>
          <cell r="G9384">
            <v>2294622</v>
          </cell>
          <cell r="H9384" t="str">
            <v>Regulated</v>
          </cell>
        </row>
        <row r="9385">
          <cell r="D9385" t="str">
            <v>SCANA Corporation</v>
          </cell>
          <cell r="E9385" t="str">
            <v>Gas</v>
          </cell>
          <cell r="G9385">
            <v>45719</v>
          </cell>
          <cell r="H9385" t="str">
            <v>Regulated</v>
          </cell>
        </row>
        <row r="9386">
          <cell r="D9386" t="str">
            <v>Portland General Electric Company</v>
          </cell>
          <cell r="E9386" t="str">
            <v>Oil</v>
          </cell>
          <cell r="G9386">
            <v>74</v>
          </cell>
          <cell r="H9386" t="str">
            <v>Regulated</v>
          </cell>
        </row>
        <row r="9387">
          <cell r="D9387" t="str">
            <v>U.S. Foodservice, Inc</v>
          </cell>
          <cell r="E9387" t="str">
            <v>Solar</v>
          </cell>
          <cell r="G9387" t="str">
            <v>NA</v>
          </cell>
          <cell r="H9387" t="str">
            <v>Merchant Unregulated</v>
          </cell>
        </row>
        <row r="9388">
          <cell r="D9388" t="str">
            <v>U.S. General Services Administration</v>
          </cell>
          <cell r="E9388" t="str">
            <v>Gas</v>
          </cell>
          <cell r="G9388" t="str">
            <v>NA</v>
          </cell>
          <cell r="H9388" t="str">
            <v>Merchant Unregulated</v>
          </cell>
        </row>
        <row r="9389">
          <cell r="D9389" t="str">
            <v>U.S. Department of Energy</v>
          </cell>
          <cell r="E9389" t="str">
            <v>Biomass</v>
          </cell>
          <cell r="G9389" t="str">
            <v>NA</v>
          </cell>
          <cell r="H9389" t="str">
            <v>Merchant Unregulated</v>
          </cell>
        </row>
        <row r="9390">
          <cell r="D9390" t="str">
            <v>Anaergia Inc</v>
          </cell>
          <cell r="E9390" t="str">
            <v>Biomass</v>
          </cell>
          <cell r="G9390" t="str">
            <v>NA</v>
          </cell>
          <cell r="H9390" t="str">
            <v>Merchant Unregulated</v>
          </cell>
        </row>
        <row r="9391">
          <cell r="D9391" t="str">
            <v>Anaergia Inc</v>
          </cell>
          <cell r="E9391" t="str">
            <v>Biomass</v>
          </cell>
          <cell r="G9391" t="str">
            <v>NA</v>
          </cell>
          <cell r="H9391" t="str">
            <v>Merchant Unregulated</v>
          </cell>
        </row>
        <row r="9392">
          <cell r="D9392" t="str">
            <v>University of Texas at San Antonio</v>
          </cell>
          <cell r="E9392" t="str">
            <v>Oil</v>
          </cell>
          <cell r="G9392" t="str">
            <v>NA</v>
          </cell>
          <cell r="H9392" t="str">
            <v>Merchant Unregulated</v>
          </cell>
        </row>
        <row r="9393">
          <cell r="D9393" t="str">
            <v>Exelon Corporation</v>
          </cell>
          <cell r="E9393" t="str">
            <v>Solar</v>
          </cell>
          <cell r="G9393" t="str">
            <v>NA</v>
          </cell>
          <cell r="H9393" t="str">
            <v>Merchant Unregulated</v>
          </cell>
        </row>
        <row r="9394">
          <cell r="D9394" t="str">
            <v>South Carolina Public Service Authority</v>
          </cell>
          <cell r="E9394" t="str">
            <v>Nuclear</v>
          </cell>
          <cell r="G9394">
            <v>2427033</v>
          </cell>
          <cell r="H9394" t="str">
            <v>Regulated</v>
          </cell>
        </row>
        <row r="9395">
          <cell r="D9395" t="str">
            <v>SCANA Corporation</v>
          </cell>
          <cell r="E9395" t="str">
            <v>Nuclear</v>
          </cell>
          <cell r="G9395">
            <v>4854794</v>
          </cell>
          <cell r="H9395" t="str">
            <v>Regulated</v>
          </cell>
        </row>
        <row r="9396">
          <cell r="D9396" t="str">
            <v>CPS Energy</v>
          </cell>
          <cell r="E9396" t="str">
            <v>Gas</v>
          </cell>
          <cell r="G9396">
            <v>655191</v>
          </cell>
          <cell r="H9396" t="str">
            <v>Regulated</v>
          </cell>
        </row>
        <row r="9397">
          <cell r="D9397" t="str">
            <v>CPS Energy</v>
          </cell>
          <cell r="E9397" t="str">
            <v>Gas</v>
          </cell>
          <cell r="G9397">
            <v>103855</v>
          </cell>
          <cell r="H9397" t="str">
            <v>Regulated</v>
          </cell>
        </row>
        <row r="9398">
          <cell r="D9398" t="str">
            <v>Carlyle Group L.P.</v>
          </cell>
          <cell r="E9398" t="str">
            <v>Gas</v>
          </cell>
          <cell r="G9398" t="str">
            <v>NA</v>
          </cell>
          <cell r="H9398" t="str">
            <v>Merchant Unregulated</v>
          </cell>
        </row>
        <row r="9399">
          <cell r="D9399" t="str">
            <v>PG&amp;E Corporation</v>
          </cell>
          <cell r="E9399" t="str">
            <v>Solar</v>
          </cell>
          <cell r="G9399">
            <v>4221</v>
          </cell>
          <cell r="H9399" t="str">
            <v>Regulated</v>
          </cell>
        </row>
        <row r="9400">
          <cell r="D9400" t="str">
            <v>SunEdison, Inc.</v>
          </cell>
          <cell r="E9400" t="str">
            <v>Solar</v>
          </cell>
          <cell r="G9400" t="str">
            <v>NA</v>
          </cell>
          <cell r="H9400" t="str">
            <v>Merchant Unregulated</v>
          </cell>
        </row>
        <row r="9401">
          <cell r="D9401" t="str">
            <v>Lyndonville Village of</v>
          </cell>
          <cell r="E9401" t="str">
            <v>Water</v>
          </cell>
          <cell r="G9401" t="str">
            <v>NA</v>
          </cell>
          <cell r="H9401" t="str">
            <v>Regulated</v>
          </cell>
        </row>
        <row r="9402">
          <cell r="D9402" t="str">
            <v>Copper Valley Elec Assn Inc</v>
          </cell>
          <cell r="E9402" t="str">
            <v>Oil</v>
          </cell>
          <cell r="G9402" t="str">
            <v>NA</v>
          </cell>
          <cell r="H9402" t="str">
            <v>Merchant Unregulated</v>
          </cell>
        </row>
        <row r="9403">
          <cell r="D9403" t="str">
            <v>Copper Valley Elec Assn Inc</v>
          </cell>
          <cell r="E9403" t="str">
            <v>Oil</v>
          </cell>
          <cell r="G9403" t="str">
            <v>NA</v>
          </cell>
          <cell r="H9403" t="str">
            <v>Merchant Unregulated</v>
          </cell>
        </row>
        <row r="9404">
          <cell r="D9404" t="str">
            <v>Copper Valley Elec Assn Inc</v>
          </cell>
          <cell r="E9404" t="str">
            <v>Oil</v>
          </cell>
          <cell r="G9404" t="str">
            <v>NA</v>
          </cell>
          <cell r="H9404" t="str">
            <v>Merchant Unregulated</v>
          </cell>
        </row>
        <row r="9405">
          <cell r="D9405" t="str">
            <v>Valdosta City of</v>
          </cell>
          <cell r="E9405" t="str">
            <v>Oil</v>
          </cell>
          <cell r="G9405" t="str">
            <v>NA</v>
          </cell>
          <cell r="H9405" t="str">
            <v>Merchant Unregulated</v>
          </cell>
        </row>
        <row r="9406">
          <cell r="D9406" t="str">
            <v>UNS Energy Corporation</v>
          </cell>
          <cell r="E9406" t="str">
            <v>Gas</v>
          </cell>
          <cell r="G9406">
            <v>18800</v>
          </cell>
          <cell r="H9406" t="str">
            <v>Regulated</v>
          </cell>
        </row>
        <row r="9407">
          <cell r="D9407" t="str">
            <v>Southwest Generation</v>
          </cell>
          <cell r="E9407" t="str">
            <v>Gas</v>
          </cell>
          <cell r="G9407">
            <v>46605</v>
          </cell>
          <cell r="H9407" t="str">
            <v>Merchant Unregulated</v>
          </cell>
        </row>
        <row r="9408">
          <cell r="D9408" t="str">
            <v>SunEdison, Inc.</v>
          </cell>
          <cell r="E9408" t="str">
            <v>Solar</v>
          </cell>
          <cell r="G9408" t="str">
            <v>NA</v>
          </cell>
          <cell r="H9408" t="str">
            <v>Merchant Unregulated</v>
          </cell>
        </row>
        <row r="9409">
          <cell r="D9409" t="str">
            <v>E.ON SE</v>
          </cell>
          <cell r="E9409" t="str">
            <v>Solar</v>
          </cell>
          <cell r="G9409" t="str">
            <v>NA</v>
          </cell>
          <cell r="H9409" t="str">
            <v>Merchant Unregulated</v>
          </cell>
        </row>
        <row r="9410">
          <cell r="D9410" t="str">
            <v>South Carolina Public Service Authority</v>
          </cell>
          <cell r="E9410" t="str">
            <v>Oil</v>
          </cell>
          <cell r="G9410" t="str">
            <v>NA</v>
          </cell>
          <cell r="H9410" t="str">
            <v>Regulated</v>
          </cell>
        </row>
        <row r="9411">
          <cell r="D9411" t="str">
            <v>Valero Energy Corporation</v>
          </cell>
          <cell r="E9411" t="str">
            <v>Other Nonrenewable</v>
          </cell>
          <cell r="G9411">
            <v>193087</v>
          </cell>
          <cell r="H9411" t="str">
            <v>Merchant Unregulated</v>
          </cell>
        </row>
        <row r="9412">
          <cell r="D9412" t="str">
            <v>Valero Energy Corporation</v>
          </cell>
          <cell r="E9412" t="str">
            <v>Gas</v>
          </cell>
          <cell r="G9412" t="str">
            <v>NA</v>
          </cell>
          <cell r="H9412" t="str">
            <v>Merchant Unregulated</v>
          </cell>
        </row>
        <row r="9413">
          <cell r="D9413" t="str">
            <v>Valero Energy Corporation</v>
          </cell>
          <cell r="E9413" t="str">
            <v>Coal</v>
          </cell>
          <cell r="G9413" t="str">
            <v>NA</v>
          </cell>
          <cell r="H9413" t="str">
            <v>Merchant Unregulated</v>
          </cell>
        </row>
        <row r="9414">
          <cell r="D9414" t="str">
            <v>Ptarmigan Res &amp; Engy Inc</v>
          </cell>
          <cell r="E9414" t="str">
            <v>Water</v>
          </cell>
          <cell r="G9414" t="str">
            <v>NA</v>
          </cell>
          <cell r="H9414" t="str">
            <v>Merchant Unregulated</v>
          </cell>
        </row>
        <row r="9415">
          <cell r="D9415" t="str">
            <v>SunEdison, Inc.</v>
          </cell>
          <cell r="E9415" t="str">
            <v>Solar</v>
          </cell>
          <cell r="G9415" t="str">
            <v>NA</v>
          </cell>
          <cell r="H9415" t="str">
            <v>Merchant Unregulated</v>
          </cell>
        </row>
        <row r="9416">
          <cell r="D9416" t="str">
            <v>Los Angeles Department of Water and Power</v>
          </cell>
          <cell r="E9416" t="str">
            <v>Gas</v>
          </cell>
          <cell r="G9416">
            <v>5588</v>
          </cell>
          <cell r="H9416" t="str">
            <v>Regulated</v>
          </cell>
        </row>
        <row r="9417">
          <cell r="D9417" t="str">
            <v>Wisconsin Energy Corporation</v>
          </cell>
          <cell r="E9417" t="str">
            <v>Oil</v>
          </cell>
          <cell r="G9417">
            <v>-4401</v>
          </cell>
          <cell r="H9417" t="str">
            <v>Regulated</v>
          </cell>
        </row>
        <row r="9418">
          <cell r="D9418" t="str">
            <v>Valley Falls Associates</v>
          </cell>
          <cell r="E9418" t="str">
            <v>Water</v>
          </cell>
          <cell r="G9418" t="str">
            <v>NA</v>
          </cell>
          <cell r="H9418" t="str">
            <v>Merchant Unregulated</v>
          </cell>
        </row>
        <row r="9419">
          <cell r="D9419" t="str">
            <v>Valley Queen Cheese Factory</v>
          </cell>
          <cell r="E9419" t="str">
            <v>Oil</v>
          </cell>
          <cell r="G9419" t="str">
            <v>NA</v>
          </cell>
          <cell r="H9419" t="str">
            <v>Merchant Unregulated</v>
          </cell>
        </row>
        <row r="9420">
          <cell r="D9420" t="str">
            <v>Los Angeles Department of Water and Power</v>
          </cell>
          <cell r="E9420" t="str">
            <v>Gas</v>
          </cell>
          <cell r="G9420">
            <v>3215814</v>
          </cell>
          <cell r="H9420" t="str">
            <v>Regulated</v>
          </cell>
        </row>
        <row r="9421">
          <cell r="D9421" t="str">
            <v>Wisconsin Energy Corporation</v>
          </cell>
          <cell r="E9421" t="str">
            <v>Coal</v>
          </cell>
          <cell r="G9421">
            <v>486311</v>
          </cell>
          <cell r="H9421" t="str">
            <v>Regulated</v>
          </cell>
        </row>
        <row r="9422">
          <cell r="D9422" t="str">
            <v>Waste Management, Inc.</v>
          </cell>
          <cell r="E9422" t="str">
            <v>Biomass</v>
          </cell>
          <cell r="G9422" t="str">
            <v>NA</v>
          </cell>
          <cell r="H9422" t="str">
            <v>Merchant Unregulated</v>
          </cell>
        </row>
        <row r="9423">
          <cell r="D9423" t="str">
            <v>Metropolitan Water District of Southern California</v>
          </cell>
          <cell r="E9423" t="str">
            <v>Water</v>
          </cell>
          <cell r="G9423" t="str">
            <v>NA</v>
          </cell>
          <cell r="H9423" t="str">
            <v>Merchant Unregulated</v>
          </cell>
        </row>
        <row r="9424">
          <cell r="D9424" t="str">
            <v>Juhl Energy, Inc</v>
          </cell>
          <cell r="E9424" t="str">
            <v>Wind</v>
          </cell>
          <cell r="G9424" t="str">
            <v>NA</v>
          </cell>
          <cell r="H9424" t="str">
            <v>Merchant Unregulated</v>
          </cell>
        </row>
        <row r="9425">
          <cell r="D9425" t="str">
            <v>Omaha Public Power District</v>
          </cell>
          <cell r="E9425" t="str">
            <v>Wind</v>
          </cell>
          <cell r="G9425" t="str">
            <v>NA</v>
          </cell>
          <cell r="H9425" t="str">
            <v>Regulated</v>
          </cell>
        </row>
        <row r="9426">
          <cell r="D9426" t="str">
            <v>International Paper Company</v>
          </cell>
          <cell r="E9426" t="str">
            <v>Biomass</v>
          </cell>
          <cell r="G9426" t="str">
            <v>NA</v>
          </cell>
          <cell r="H9426" t="str">
            <v>Merchant Unregulated</v>
          </cell>
        </row>
        <row r="9427">
          <cell r="D9427" t="str">
            <v>Xcel Energy Inc.</v>
          </cell>
          <cell r="E9427" t="str">
            <v>Coal</v>
          </cell>
          <cell r="G9427">
            <v>1009283</v>
          </cell>
          <cell r="H9427" t="str">
            <v>Regulated</v>
          </cell>
        </row>
        <row r="9428">
          <cell r="D9428" t="str">
            <v>Xcel Energy Inc.</v>
          </cell>
          <cell r="E9428" t="str">
            <v>Gas</v>
          </cell>
          <cell r="G9428">
            <v>2173</v>
          </cell>
          <cell r="H9428" t="str">
            <v>Regulated</v>
          </cell>
        </row>
        <row r="9429">
          <cell r="D9429" t="str">
            <v>Southwest Generation</v>
          </cell>
          <cell r="E9429" t="str">
            <v>Gas</v>
          </cell>
          <cell r="G9429" t="str">
            <v>NA</v>
          </cell>
          <cell r="H9429" t="str">
            <v>Merchant Unregulated</v>
          </cell>
        </row>
        <row r="9430">
          <cell r="D9430" t="str">
            <v>Sustainable Power Group</v>
          </cell>
          <cell r="E9430" t="str">
            <v>Solar</v>
          </cell>
          <cell r="G9430" t="str">
            <v>NA</v>
          </cell>
          <cell r="H9430" t="str">
            <v>Merchant Unregulated</v>
          </cell>
        </row>
        <row r="9431">
          <cell r="D9431" t="str">
            <v>Exelon Corporation</v>
          </cell>
          <cell r="E9431" t="str">
            <v>Solar</v>
          </cell>
          <cell r="G9431" t="str">
            <v>NA</v>
          </cell>
          <cell r="H9431" t="str">
            <v>Merchant Unregulated</v>
          </cell>
        </row>
        <row r="9432">
          <cell r="D9432" t="str">
            <v>Dover City of DE</v>
          </cell>
          <cell r="E9432" t="str">
            <v>Gas</v>
          </cell>
          <cell r="G9432" t="str">
            <v>NA</v>
          </cell>
          <cell r="H9432" t="str">
            <v>Regulated</v>
          </cell>
        </row>
        <row r="9433">
          <cell r="D9433" t="str">
            <v>Vandalia City of</v>
          </cell>
          <cell r="E9433" t="str">
            <v>Oil</v>
          </cell>
          <cell r="G9433" t="str">
            <v>NA</v>
          </cell>
          <cell r="H9433" t="str">
            <v>Regulated</v>
          </cell>
        </row>
        <row r="9434">
          <cell r="D9434" t="str">
            <v>Vander Haak Dairy</v>
          </cell>
          <cell r="E9434" t="str">
            <v>Biomass</v>
          </cell>
          <cell r="G9434" t="str">
            <v>NA</v>
          </cell>
          <cell r="H9434" t="str">
            <v>Merchant Unregulated</v>
          </cell>
        </row>
        <row r="9435">
          <cell r="D9435" t="str">
            <v>Vanderbilt University</v>
          </cell>
          <cell r="E9435" t="str">
            <v>Coal</v>
          </cell>
          <cell r="G9435" t="str">
            <v>NA</v>
          </cell>
          <cell r="H9435" t="str">
            <v>Merchant Unregulated</v>
          </cell>
        </row>
        <row r="9436">
          <cell r="D9436" t="str">
            <v>Vanderbilt University</v>
          </cell>
          <cell r="E9436" t="str">
            <v>Gas</v>
          </cell>
          <cell r="G9436" t="str">
            <v>NA</v>
          </cell>
          <cell r="H9436" t="str">
            <v>Merchant Unregulated</v>
          </cell>
        </row>
        <row r="9437">
          <cell r="D9437" t="str">
            <v>Ontario Teachers' Pension Plan Board</v>
          </cell>
          <cell r="E9437" t="str">
            <v>Gas</v>
          </cell>
          <cell r="G9437">
            <v>266932</v>
          </cell>
          <cell r="H9437" t="str">
            <v>Merchant Unregulated</v>
          </cell>
        </row>
        <row r="9438">
          <cell r="D9438" t="str">
            <v>UBS AG</v>
          </cell>
          <cell r="E9438" t="str">
            <v>Gas</v>
          </cell>
          <cell r="G9438">
            <v>266932</v>
          </cell>
          <cell r="H9438" t="str">
            <v>Merchant Unregulated</v>
          </cell>
        </row>
        <row r="9439">
          <cell r="D9439" t="str">
            <v>NextEra Energy, Inc.</v>
          </cell>
          <cell r="E9439" t="str">
            <v>Wind</v>
          </cell>
          <cell r="G9439" t="str">
            <v>NA</v>
          </cell>
          <cell r="H9439" t="str">
            <v>Merchant Unregulated</v>
          </cell>
        </row>
        <row r="9440">
          <cell r="D9440" t="str">
            <v>Invenergy LLC</v>
          </cell>
          <cell r="E9440" t="str">
            <v>Wind</v>
          </cell>
          <cell r="G9440">
            <v>262872</v>
          </cell>
          <cell r="H9440" t="str">
            <v>Merchant Unregulated</v>
          </cell>
        </row>
        <row r="9441">
          <cell r="D9441" t="str">
            <v>Brookfield Renewable Energy Partners L.P.</v>
          </cell>
          <cell r="E9441" t="str">
            <v>Water</v>
          </cell>
          <cell r="G9441" t="str">
            <v>NA</v>
          </cell>
          <cell r="H9441" t="str">
            <v>Merchant Unregulated</v>
          </cell>
        </row>
        <row r="9442">
          <cell r="D9442" t="str">
            <v>Brookfield Asset Management Inc.</v>
          </cell>
          <cell r="E9442" t="str">
            <v>Water</v>
          </cell>
          <cell r="G9442" t="str">
            <v>NA</v>
          </cell>
          <cell r="H9442" t="str">
            <v>Merchant Unregulated</v>
          </cell>
        </row>
        <row r="9443">
          <cell r="D9443" t="str">
            <v>NextEra Energy, Inc.</v>
          </cell>
          <cell r="E9443" t="str">
            <v>Wind</v>
          </cell>
          <cell r="G9443">
            <v>246657</v>
          </cell>
          <cell r="H9443" t="str">
            <v>Merchant Unregulated</v>
          </cell>
        </row>
        <row r="9444">
          <cell r="D9444" t="str">
            <v>Velcro USA Inc</v>
          </cell>
          <cell r="E9444" t="str">
            <v>Gas</v>
          </cell>
          <cell r="G9444" t="str">
            <v>NA</v>
          </cell>
          <cell r="H9444" t="str">
            <v>Merchant Unregulated</v>
          </cell>
        </row>
        <row r="9445">
          <cell r="D9445" t="str">
            <v>Velcro USA Inc</v>
          </cell>
          <cell r="E9445" t="str">
            <v>Oil</v>
          </cell>
          <cell r="G9445" t="str">
            <v>NA</v>
          </cell>
          <cell r="H9445" t="str">
            <v>Merchant Unregulated</v>
          </cell>
        </row>
        <row r="9446">
          <cell r="D9446" t="str">
            <v>Acciona, S.A.</v>
          </cell>
          <cell r="E9446" t="str">
            <v>Wind</v>
          </cell>
          <cell r="G9446" t="str">
            <v>NA</v>
          </cell>
          <cell r="H9446" t="str">
            <v>Merchant Unregulated</v>
          </cell>
        </row>
        <row r="9447">
          <cell r="D9447" t="str">
            <v>Metropolitan Water District of Southern California</v>
          </cell>
          <cell r="E9447" t="str">
            <v>Water</v>
          </cell>
          <cell r="G9447" t="str">
            <v>NA</v>
          </cell>
          <cell r="H9447" t="str">
            <v>Merchant Unregulated</v>
          </cell>
        </row>
        <row r="9448">
          <cell r="D9448" t="str">
            <v>Ameren Corporation</v>
          </cell>
          <cell r="E9448" t="str">
            <v>Gas</v>
          </cell>
          <cell r="G9448">
            <v>188201</v>
          </cell>
          <cell r="H9448" t="str">
            <v>Regulated</v>
          </cell>
        </row>
        <row r="9449">
          <cell r="D9449" t="str">
            <v>North American Natural Resources</v>
          </cell>
          <cell r="E9449" t="str">
            <v>Biomass</v>
          </cell>
          <cell r="G9449" t="str">
            <v>NA</v>
          </cell>
          <cell r="H9449" t="str">
            <v>Merchant Unregulated</v>
          </cell>
        </row>
        <row r="9450">
          <cell r="D9450" t="str">
            <v>Waste Management, Inc.</v>
          </cell>
          <cell r="E9450" t="str">
            <v>Biomass</v>
          </cell>
          <cell r="G9450" t="str">
            <v>NA</v>
          </cell>
          <cell r="H9450" t="str">
            <v>Merchant Unregulated</v>
          </cell>
        </row>
        <row r="9451">
          <cell r="D9451" t="str">
            <v>SunEdison, Inc.</v>
          </cell>
          <cell r="E9451" t="str">
            <v>Solar</v>
          </cell>
          <cell r="G9451" t="str">
            <v>NA</v>
          </cell>
          <cell r="H9451" t="str">
            <v>Merchant Unregulated</v>
          </cell>
        </row>
        <row r="9452">
          <cell r="D9452" t="str">
            <v>Vectren Corporation</v>
          </cell>
          <cell r="E9452" t="str">
            <v>Biomass</v>
          </cell>
          <cell r="G9452">
            <v>14139</v>
          </cell>
          <cell r="H9452" t="str">
            <v>Regulated</v>
          </cell>
        </row>
        <row r="9453">
          <cell r="D9453" t="str">
            <v>Veolia Environnement S.A.</v>
          </cell>
          <cell r="E9453" t="str">
            <v>Oil</v>
          </cell>
          <cell r="G9453" t="str">
            <v>NA</v>
          </cell>
          <cell r="H9453" t="str">
            <v>Merchant Unregulated</v>
          </cell>
        </row>
        <row r="9454">
          <cell r="D9454" t="str">
            <v>Truckee Meadows Water Authority</v>
          </cell>
          <cell r="E9454" t="str">
            <v>Water</v>
          </cell>
          <cell r="G9454" t="str">
            <v>NA</v>
          </cell>
          <cell r="H9454" t="str">
            <v>Merchant Unregulated</v>
          </cell>
        </row>
        <row r="9455">
          <cell r="D9455" t="str">
            <v>Gaz Métro Limited Partnership</v>
          </cell>
          <cell r="E9455" t="str">
            <v>Oil</v>
          </cell>
          <cell r="G9455">
            <v>47</v>
          </cell>
          <cell r="H9455" t="str">
            <v>Regulated</v>
          </cell>
        </row>
        <row r="9456">
          <cell r="D9456" t="str">
            <v>Gaz Métro Limited Partnership</v>
          </cell>
          <cell r="E9456" t="str">
            <v>Water</v>
          </cell>
          <cell r="G9456">
            <v>10894</v>
          </cell>
          <cell r="H9456" t="str">
            <v>Regulated</v>
          </cell>
        </row>
        <row r="9457">
          <cell r="D9457" t="str">
            <v>Duke Energy Corporation</v>
          </cell>
          <cell r="E9457" t="str">
            <v>Gas</v>
          </cell>
          <cell r="G9457">
            <v>57786</v>
          </cell>
          <cell r="H9457" t="str">
            <v>Regulated</v>
          </cell>
        </row>
        <row r="9458">
          <cell r="D9458" t="str">
            <v>Wabash Valley Power Association, Inc.</v>
          </cell>
          <cell r="E9458" t="str">
            <v>Gas</v>
          </cell>
          <cell r="G9458">
            <v>34673</v>
          </cell>
          <cell r="H9458" t="str">
            <v>Regulated</v>
          </cell>
        </row>
        <row r="9459">
          <cell r="D9459" t="str">
            <v>Gaz Métro Limited Partnership</v>
          </cell>
          <cell r="E9459" t="str">
            <v>Water</v>
          </cell>
          <cell r="G9459" t="str">
            <v>NA</v>
          </cell>
          <cell r="H9459" t="str">
            <v>Regulated</v>
          </cell>
        </row>
        <row r="9460">
          <cell r="D9460" t="str">
            <v>Entergy Corporation</v>
          </cell>
          <cell r="E9460" t="str">
            <v>Nuclear</v>
          </cell>
          <cell r="G9460">
            <v>4989338</v>
          </cell>
          <cell r="H9460" t="str">
            <v>Merchant Unregulated</v>
          </cell>
        </row>
        <row r="9461">
          <cell r="D9461" t="str">
            <v>TransCanada Corporation</v>
          </cell>
          <cell r="E9461" t="str">
            <v>Water</v>
          </cell>
          <cell r="G9461" t="str">
            <v>NA</v>
          </cell>
          <cell r="H9461" t="str">
            <v>Merchant Unregulated</v>
          </cell>
        </row>
        <row r="9462">
          <cell r="D9462" t="str">
            <v>New York Power Authority</v>
          </cell>
          <cell r="E9462" t="str">
            <v>Gas</v>
          </cell>
          <cell r="G9462" t="str">
            <v>NA</v>
          </cell>
          <cell r="H9462" t="str">
            <v>Merchant Unregulated</v>
          </cell>
        </row>
        <row r="9463">
          <cell r="D9463" t="str">
            <v>Vero Beach City of</v>
          </cell>
          <cell r="E9463" t="str">
            <v>Gas</v>
          </cell>
          <cell r="G9463" t="str">
            <v>NA</v>
          </cell>
          <cell r="H9463" t="str">
            <v>Regulated</v>
          </cell>
        </row>
        <row r="9464">
          <cell r="D9464" t="str">
            <v>Vero Beach City of</v>
          </cell>
          <cell r="E9464" t="str">
            <v>Gas</v>
          </cell>
          <cell r="G9464" t="str">
            <v>NA</v>
          </cell>
          <cell r="H9464" t="str">
            <v>Regulated</v>
          </cell>
        </row>
        <row r="9465">
          <cell r="D9465" t="str">
            <v>American Municipal Power, Inc.</v>
          </cell>
          <cell r="E9465" t="str">
            <v>Oil</v>
          </cell>
          <cell r="G9465" t="str">
            <v>NA</v>
          </cell>
          <cell r="H9465" t="str">
            <v>Merchant Unregulated</v>
          </cell>
        </row>
        <row r="9466">
          <cell r="D9466" t="str">
            <v>Verso Paper Corp</v>
          </cell>
          <cell r="E9466" t="str">
            <v>Gas</v>
          </cell>
          <cell r="G9466">
            <v>557151</v>
          </cell>
          <cell r="H9466" t="str">
            <v>Merchant Unregulated</v>
          </cell>
        </row>
        <row r="9467">
          <cell r="D9467" t="str">
            <v>Verso Paper Corp</v>
          </cell>
          <cell r="E9467" t="str">
            <v>Biomass</v>
          </cell>
          <cell r="G9467" t="str">
            <v>NA</v>
          </cell>
          <cell r="H9467" t="str">
            <v>Merchant Unregulated</v>
          </cell>
        </row>
        <row r="9468">
          <cell r="D9468" t="str">
            <v>Wolverine Power Marketing Cooperative</v>
          </cell>
          <cell r="E9468" t="str">
            <v>Gas</v>
          </cell>
          <cell r="G9468" t="str">
            <v>NA</v>
          </cell>
          <cell r="H9468" t="str">
            <v>Merchant Unregulated</v>
          </cell>
        </row>
        <row r="9469">
          <cell r="D9469" t="str">
            <v>Presque Isle Electric &amp; Gas Coop</v>
          </cell>
          <cell r="E9469" t="str">
            <v>Gas</v>
          </cell>
          <cell r="G9469" t="str">
            <v>NA</v>
          </cell>
          <cell r="H9469" t="str">
            <v>Merchant Unregulated</v>
          </cell>
        </row>
        <row r="9470">
          <cell r="D9470" t="str">
            <v>Midwest Energy Cooperative</v>
          </cell>
          <cell r="E9470" t="str">
            <v>Gas</v>
          </cell>
          <cell r="G9470" t="str">
            <v>NA</v>
          </cell>
          <cell r="H9470" t="str">
            <v>Merchant Unregulated</v>
          </cell>
        </row>
        <row r="9471">
          <cell r="D9471" t="str">
            <v>HomeWorks Tri-County Electric Cooperative</v>
          </cell>
          <cell r="E9471" t="str">
            <v>Gas</v>
          </cell>
          <cell r="G9471" t="str">
            <v>NA</v>
          </cell>
          <cell r="H9471" t="str">
            <v>Merchant Unregulated</v>
          </cell>
        </row>
        <row r="9472">
          <cell r="D9472" t="str">
            <v>Great Lakes Energy Cooperative</v>
          </cell>
          <cell r="E9472" t="str">
            <v>Gas</v>
          </cell>
          <cell r="G9472" t="str">
            <v>NA</v>
          </cell>
          <cell r="H9472" t="str">
            <v>Merchant Unregulated</v>
          </cell>
        </row>
        <row r="9473">
          <cell r="D9473" t="str">
            <v>Spartan Renewable Energy, Inc.</v>
          </cell>
          <cell r="E9473" t="str">
            <v>Gas</v>
          </cell>
          <cell r="G9473" t="str">
            <v>NA</v>
          </cell>
          <cell r="H9473" t="str">
            <v>Merchant Unregulated</v>
          </cell>
        </row>
        <row r="9474">
          <cell r="D9474" t="str">
            <v>Cherryland Electric Cooperative Inc.</v>
          </cell>
          <cell r="E9474" t="str">
            <v>Gas</v>
          </cell>
          <cell r="G9474" t="str">
            <v>NA</v>
          </cell>
          <cell r="H9474" t="str">
            <v>Merchant Unregulated</v>
          </cell>
        </row>
        <row r="9475">
          <cell r="D9475" t="str">
            <v>Wolverine Power Marketing Cooperative</v>
          </cell>
          <cell r="E9475" t="str">
            <v>Oil</v>
          </cell>
          <cell r="G9475" t="str">
            <v>NA</v>
          </cell>
          <cell r="H9475" t="str">
            <v>Merchant Unregulated</v>
          </cell>
        </row>
        <row r="9476">
          <cell r="D9476" t="str">
            <v>Presque Isle Electric &amp; Gas Coop</v>
          </cell>
          <cell r="E9476" t="str">
            <v>Oil</v>
          </cell>
          <cell r="G9476" t="str">
            <v>NA</v>
          </cell>
          <cell r="H9476" t="str">
            <v>Merchant Unregulated</v>
          </cell>
        </row>
        <row r="9477">
          <cell r="D9477" t="str">
            <v>Midwest Energy Cooperative</v>
          </cell>
          <cell r="E9477" t="str">
            <v>Oil</v>
          </cell>
          <cell r="G9477" t="str">
            <v>NA</v>
          </cell>
          <cell r="H9477" t="str">
            <v>Merchant Unregulated</v>
          </cell>
        </row>
        <row r="9478">
          <cell r="D9478" t="str">
            <v>HomeWorks Tri-County Electric Cooperative</v>
          </cell>
          <cell r="E9478" t="str">
            <v>Oil</v>
          </cell>
          <cell r="G9478" t="str">
            <v>NA</v>
          </cell>
          <cell r="H9478" t="str">
            <v>Merchant Unregulated</v>
          </cell>
        </row>
        <row r="9479">
          <cell r="D9479" t="str">
            <v>Great Lakes Energy Cooperative</v>
          </cell>
          <cell r="E9479" t="str">
            <v>Oil</v>
          </cell>
          <cell r="G9479" t="str">
            <v>NA</v>
          </cell>
          <cell r="H9479" t="str">
            <v>Merchant Unregulated</v>
          </cell>
        </row>
        <row r="9480">
          <cell r="D9480" t="str">
            <v>Spartan Renewable Energy, Inc.</v>
          </cell>
          <cell r="E9480" t="str">
            <v>Oil</v>
          </cell>
          <cell r="G9480" t="str">
            <v>NA</v>
          </cell>
          <cell r="H9480" t="str">
            <v>Merchant Unregulated</v>
          </cell>
        </row>
        <row r="9481">
          <cell r="D9481" t="str">
            <v>Cherryland Electric Cooperative Inc.</v>
          </cell>
          <cell r="E9481" t="str">
            <v>Oil</v>
          </cell>
          <cell r="G9481" t="str">
            <v>NA</v>
          </cell>
          <cell r="H9481" t="str">
            <v>Merchant Unregulated</v>
          </cell>
        </row>
        <row r="9482">
          <cell r="D9482" t="str">
            <v>Vestas Towers America, Inc</v>
          </cell>
          <cell r="E9482" t="str">
            <v>Wind</v>
          </cell>
          <cell r="G9482" t="str">
            <v>NA</v>
          </cell>
          <cell r="H9482" t="str">
            <v>Merchant Unregulated</v>
          </cell>
        </row>
        <row r="9483">
          <cell r="D9483" t="str">
            <v>Berkshire Hathaway Inc.</v>
          </cell>
          <cell r="E9483" t="str">
            <v>Water</v>
          </cell>
          <cell r="G9483">
            <v>925</v>
          </cell>
          <cell r="H9483" t="str">
            <v>Regulated</v>
          </cell>
        </row>
        <row r="9484">
          <cell r="D9484" t="str">
            <v>MidAmerican Energy Holdings Company</v>
          </cell>
          <cell r="E9484" t="str">
            <v>Water</v>
          </cell>
          <cell r="G9484">
            <v>105</v>
          </cell>
          <cell r="H9484" t="str">
            <v>Regulated</v>
          </cell>
        </row>
        <row r="9485">
          <cell r="D9485" t="str">
            <v>Sharp Corporation</v>
          </cell>
          <cell r="E9485" t="str">
            <v>Solar</v>
          </cell>
          <cell r="G9485" t="str">
            <v>NA</v>
          </cell>
          <cell r="H9485" t="str">
            <v>Merchant Unregulated</v>
          </cell>
        </row>
        <row r="9486">
          <cell r="D9486" t="str">
            <v>International Paper Company</v>
          </cell>
          <cell r="E9486" t="str">
            <v>Biomass</v>
          </cell>
          <cell r="G9486" t="str">
            <v>NA</v>
          </cell>
          <cell r="H9486" t="str">
            <v>Merchant Unregulated</v>
          </cell>
        </row>
        <row r="9487">
          <cell r="D9487" t="str">
            <v>Southern Company</v>
          </cell>
          <cell r="E9487" t="str">
            <v>Coal</v>
          </cell>
          <cell r="G9487">
            <v>879620</v>
          </cell>
          <cell r="H9487" t="str">
            <v>Regulated</v>
          </cell>
        </row>
        <row r="9488">
          <cell r="D9488" t="str">
            <v>Southern Company</v>
          </cell>
          <cell r="E9488" t="str">
            <v>Coal</v>
          </cell>
          <cell r="G9488">
            <v>879620</v>
          </cell>
          <cell r="H9488" t="str">
            <v>Regulated</v>
          </cell>
        </row>
        <row r="9489">
          <cell r="D9489" t="str">
            <v>Southern Company</v>
          </cell>
          <cell r="E9489" t="str">
            <v>Gas</v>
          </cell>
          <cell r="G9489">
            <v>7982613</v>
          </cell>
          <cell r="H9489" t="str">
            <v>Regulated</v>
          </cell>
        </row>
        <row r="9490">
          <cell r="D9490" t="str">
            <v>Victor Valley College</v>
          </cell>
          <cell r="E9490" t="str">
            <v>Solar</v>
          </cell>
          <cell r="G9490" t="str">
            <v>NA</v>
          </cell>
          <cell r="H9490" t="str">
            <v>Merchant Unregulated</v>
          </cell>
        </row>
        <row r="9491">
          <cell r="D9491" t="str">
            <v>ArcLight Capital Holdings, LLC</v>
          </cell>
          <cell r="E9491" t="str">
            <v>Gas</v>
          </cell>
          <cell r="G9491">
            <v>701099</v>
          </cell>
          <cell r="H9491" t="str">
            <v>Merchant Unregulated</v>
          </cell>
        </row>
        <row r="9492">
          <cell r="D9492" t="str">
            <v>Integrys Energy Group, Inc.</v>
          </cell>
          <cell r="E9492" t="str">
            <v>Water</v>
          </cell>
          <cell r="G9492">
            <v>37896</v>
          </cell>
          <cell r="H9492" t="str">
            <v>Regulated</v>
          </cell>
        </row>
        <row r="9493">
          <cell r="D9493" t="str">
            <v>Koch Industries, Inc.</v>
          </cell>
          <cell r="E9493" t="str">
            <v>Gas</v>
          </cell>
          <cell r="G9493" t="str">
            <v>NA</v>
          </cell>
          <cell r="H9493" t="str">
            <v>Merchant Unregulated</v>
          </cell>
        </row>
        <row r="9494">
          <cell r="D9494" t="str">
            <v>SunEdison, Inc.</v>
          </cell>
          <cell r="E9494" t="str">
            <v>Solar</v>
          </cell>
          <cell r="G9494" t="str">
            <v>NA</v>
          </cell>
          <cell r="H9494" t="str">
            <v>Merchant Unregulated</v>
          </cell>
        </row>
        <row r="9495">
          <cell r="D9495" t="str">
            <v>AES Corporation</v>
          </cell>
          <cell r="E9495" t="str">
            <v>Wind</v>
          </cell>
          <cell r="G9495" t="str">
            <v>NA</v>
          </cell>
          <cell r="H9495" t="str">
            <v>Merchant Unregulated</v>
          </cell>
        </row>
        <row r="9496">
          <cell r="D9496" t="str">
            <v>NextEra Energy, Inc.</v>
          </cell>
          <cell r="E9496" t="str">
            <v>Wind</v>
          </cell>
          <cell r="G9496" t="str">
            <v>NA</v>
          </cell>
          <cell r="H9496" t="str">
            <v>Merchant Unregulated</v>
          </cell>
        </row>
        <row r="9497">
          <cell r="D9497" t="str">
            <v>Enel S.p.A.</v>
          </cell>
          <cell r="E9497" t="str">
            <v>Water</v>
          </cell>
          <cell r="G9497" t="str">
            <v>NA</v>
          </cell>
          <cell r="H9497" t="str">
            <v>Merchant Unregulated</v>
          </cell>
        </row>
        <row r="9498">
          <cell r="D9498" t="str">
            <v>Berkshire Hathaway Inc.</v>
          </cell>
          <cell r="E9498" t="str">
            <v>Wind</v>
          </cell>
          <cell r="G9498">
            <v>348540</v>
          </cell>
          <cell r="H9498" t="str">
            <v>Regulated</v>
          </cell>
        </row>
        <row r="9499">
          <cell r="D9499" t="str">
            <v>MidAmerican Energy Holdings Company</v>
          </cell>
          <cell r="E9499" t="str">
            <v>Wind</v>
          </cell>
          <cell r="G9499">
            <v>39589</v>
          </cell>
          <cell r="H9499" t="str">
            <v>Regulated</v>
          </cell>
        </row>
        <row r="9500">
          <cell r="D9500" t="str">
            <v>NRG Energy, Inc.</v>
          </cell>
          <cell r="E9500" t="str">
            <v>Oil</v>
          </cell>
          <cell r="G9500" t="str">
            <v>NA</v>
          </cell>
          <cell r="H9500" t="str">
            <v>Merchant Unregulated</v>
          </cell>
        </row>
        <row r="9501">
          <cell r="D9501" t="str">
            <v>NRG Energy, Inc.</v>
          </cell>
          <cell r="E9501" t="str">
            <v>Oil</v>
          </cell>
          <cell r="G9501" t="str">
            <v>NA</v>
          </cell>
          <cell r="H9501" t="str">
            <v>Merchant Unregulated</v>
          </cell>
        </row>
        <row r="9502">
          <cell r="D9502" t="str">
            <v>MidAmerican Energy Holdings Company</v>
          </cell>
          <cell r="E9502" t="str">
            <v>Wind</v>
          </cell>
          <cell r="G9502">
            <v>3147</v>
          </cell>
          <cell r="H9502" t="str">
            <v>Regulated</v>
          </cell>
        </row>
        <row r="9503">
          <cell r="D9503" t="str">
            <v>Berkshire Hathaway Inc.</v>
          </cell>
          <cell r="E9503" t="str">
            <v>Wind</v>
          </cell>
          <cell r="G9503">
            <v>27706</v>
          </cell>
          <cell r="H9503" t="str">
            <v>Regulated</v>
          </cell>
        </row>
        <row r="9504">
          <cell r="D9504" t="str">
            <v>Alaska Power &amp; Telephone Co.</v>
          </cell>
          <cell r="E9504" t="str">
            <v>Oil</v>
          </cell>
          <cell r="G9504" t="str">
            <v>NA</v>
          </cell>
          <cell r="H9504" t="str">
            <v>Merchant Unregulated</v>
          </cell>
        </row>
        <row r="9505">
          <cell r="D9505" t="str">
            <v>Alaska Energy &amp; Resources Company</v>
          </cell>
          <cell r="E9505" t="str">
            <v>Oil</v>
          </cell>
          <cell r="G9505" t="str">
            <v>NA</v>
          </cell>
          <cell r="H9505" t="str">
            <v>Merchant Unregulated</v>
          </cell>
        </row>
        <row r="9506">
          <cell r="D9506" t="str">
            <v>GDF Suez SA</v>
          </cell>
          <cell r="E9506" t="str">
            <v>Biomass</v>
          </cell>
          <cell r="G9506" t="str">
            <v>NA</v>
          </cell>
          <cell r="H9506" t="str">
            <v>Merchant Unregulated</v>
          </cell>
        </row>
        <row r="9507">
          <cell r="D9507" t="str">
            <v>GDF Suez SA</v>
          </cell>
          <cell r="E9507" t="str">
            <v>Biomass</v>
          </cell>
          <cell r="G9507" t="str">
            <v>NA</v>
          </cell>
          <cell r="H9507" t="str">
            <v>Merchant Unregulated</v>
          </cell>
        </row>
        <row r="9508">
          <cell r="D9508" t="str">
            <v>GDF Suez SA</v>
          </cell>
          <cell r="E9508" t="str">
            <v>Biomass</v>
          </cell>
          <cell r="G9508">
            <v>23792</v>
          </cell>
          <cell r="H9508" t="str">
            <v>Merchant Unregulated</v>
          </cell>
        </row>
        <row r="9509">
          <cell r="D9509" t="str">
            <v>EDF Group</v>
          </cell>
          <cell r="E9509" t="str">
            <v>Wind</v>
          </cell>
          <cell r="G9509" t="str">
            <v>NA</v>
          </cell>
          <cell r="H9509" t="str">
            <v>Merchant Unregulated</v>
          </cell>
        </row>
        <row r="9510">
          <cell r="D9510" t="str">
            <v>Eurus Energy Holdings Corporation</v>
          </cell>
          <cell r="E9510" t="str">
            <v>Wind</v>
          </cell>
          <cell r="G9510" t="str">
            <v>NA</v>
          </cell>
          <cell r="H9510" t="str">
            <v>Merchant Unregulated</v>
          </cell>
        </row>
        <row r="9511">
          <cell r="D9511" t="str">
            <v>Enosburg Falls Village of</v>
          </cell>
          <cell r="E9511" t="str">
            <v>Water</v>
          </cell>
          <cell r="G9511" t="str">
            <v>NA</v>
          </cell>
          <cell r="H9511" t="str">
            <v>Regulated</v>
          </cell>
        </row>
        <row r="9512">
          <cell r="D9512" t="str">
            <v>Fort Worth City of</v>
          </cell>
          <cell r="E9512" t="str">
            <v>Gas</v>
          </cell>
          <cell r="G9512" t="str">
            <v>NA</v>
          </cell>
          <cell r="H9512" t="str">
            <v>Merchant Unregulated</v>
          </cell>
        </row>
        <row r="9513">
          <cell r="D9513" t="str">
            <v>Fort Worth City of</v>
          </cell>
          <cell r="E9513" t="str">
            <v>Biomass</v>
          </cell>
          <cell r="G9513" t="str">
            <v>NA</v>
          </cell>
          <cell r="H9513" t="str">
            <v>Merchant Unregulated</v>
          </cell>
        </row>
        <row r="9514">
          <cell r="D9514" t="str">
            <v>Potsdam Village of</v>
          </cell>
          <cell r="E9514" t="str">
            <v>Water</v>
          </cell>
          <cell r="G9514" t="str">
            <v>NA</v>
          </cell>
          <cell r="H9514" t="str">
            <v>Merchant Unregulated</v>
          </cell>
        </row>
        <row r="9515">
          <cell r="D9515" t="str">
            <v>Villisca City of</v>
          </cell>
          <cell r="E9515" t="str">
            <v>Oil</v>
          </cell>
          <cell r="G9515" t="str">
            <v>NA</v>
          </cell>
          <cell r="H9515" t="str">
            <v>Regulated</v>
          </cell>
        </row>
        <row r="9516">
          <cell r="D9516" t="str">
            <v>NFI Industries Inc.</v>
          </cell>
          <cell r="E9516" t="str">
            <v>Solar</v>
          </cell>
          <cell r="G9516" t="str">
            <v>NA</v>
          </cell>
          <cell r="H9516" t="str">
            <v>Merchant Unregulated</v>
          </cell>
        </row>
        <row r="9517">
          <cell r="D9517" t="str">
            <v>Calpine Corporation</v>
          </cell>
          <cell r="E9517" t="str">
            <v>Solar</v>
          </cell>
          <cell r="G9517" t="str">
            <v>NA</v>
          </cell>
          <cell r="H9517" t="str">
            <v>Merchant Unregulated</v>
          </cell>
        </row>
        <row r="9518">
          <cell r="D9518" t="str">
            <v>New Jersey Resources Corporation</v>
          </cell>
          <cell r="E9518" t="str">
            <v>Solar</v>
          </cell>
          <cell r="G9518" t="str">
            <v>NA</v>
          </cell>
          <cell r="H9518" t="str">
            <v>Merchant Unregulated</v>
          </cell>
        </row>
        <row r="9519">
          <cell r="D9519" t="str">
            <v>Vinton City of IA</v>
          </cell>
          <cell r="E9519" t="str">
            <v>Oil</v>
          </cell>
          <cell r="G9519" t="str">
            <v>NA</v>
          </cell>
          <cell r="H9519" t="str">
            <v>Regulated</v>
          </cell>
        </row>
        <row r="9520">
          <cell r="D9520" t="str">
            <v>Viola Village of</v>
          </cell>
          <cell r="E9520" t="str">
            <v>Oil</v>
          </cell>
          <cell r="G9520" t="str">
            <v>NA</v>
          </cell>
          <cell r="H9520" t="str">
            <v>Regulated</v>
          </cell>
        </row>
        <row r="9521">
          <cell r="D9521" t="str">
            <v>Virginia City of</v>
          </cell>
          <cell r="E9521" t="str">
            <v>Coal</v>
          </cell>
          <cell r="G9521" t="str">
            <v>NA</v>
          </cell>
          <cell r="H9521" t="str">
            <v>Regulated</v>
          </cell>
        </row>
        <row r="9522">
          <cell r="D9522" t="str">
            <v>Ingenco Investors LLC</v>
          </cell>
          <cell r="E9522" t="str">
            <v>Biomass</v>
          </cell>
          <cell r="G9522" t="str">
            <v>NA</v>
          </cell>
          <cell r="H9522" t="str">
            <v>Merchant Unregulated</v>
          </cell>
        </row>
        <row r="9523">
          <cell r="D9523" t="str">
            <v>Ingenco Holdings LLC</v>
          </cell>
          <cell r="E9523" t="str">
            <v>Biomass</v>
          </cell>
          <cell r="G9523" t="str">
            <v>NA</v>
          </cell>
          <cell r="H9523" t="str">
            <v>Merchant Unregulated</v>
          </cell>
        </row>
        <row r="9524">
          <cell r="D9524" t="str">
            <v>Dominion Resources, Inc.</v>
          </cell>
          <cell r="E9524" t="str">
            <v>Coal</v>
          </cell>
          <cell r="G9524">
            <v>1132616</v>
          </cell>
          <cell r="H9524" t="str">
            <v>Regulated</v>
          </cell>
        </row>
        <row r="9525">
          <cell r="D9525" t="str">
            <v>Virginia Polytechnic Institute and State University</v>
          </cell>
          <cell r="E9525" t="str">
            <v>Coal</v>
          </cell>
          <cell r="G9525" t="str">
            <v>NA</v>
          </cell>
          <cell r="H9525" t="str">
            <v>Merchant Unregulated</v>
          </cell>
        </row>
        <row r="9526">
          <cell r="D9526" t="str">
            <v>SunEdison, Inc.</v>
          </cell>
          <cell r="E9526" t="str">
            <v>Solar</v>
          </cell>
          <cell r="G9526" t="str">
            <v>NA</v>
          </cell>
          <cell r="H9526" t="str">
            <v>Merchant Unregulated</v>
          </cell>
        </row>
        <row r="9527">
          <cell r="D9527" t="str">
            <v>Exelon Corporation</v>
          </cell>
          <cell r="E9527" t="str">
            <v>Solar</v>
          </cell>
          <cell r="G9527" t="str">
            <v>NA</v>
          </cell>
          <cell r="H9527" t="str">
            <v>Merchant Unregulated</v>
          </cell>
        </row>
        <row r="9528">
          <cell r="D9528" t="str">
            <v>New York Power Authority</v>
          </cell>
          <cell r="E9528" t="str">
            <v>Water</v>
          </cell>
          <cell r="G9528" t="str">
            <v>NA</v>
          </cell>
          <cell r="H9528" t="str">
            <v>Merchant Unregulated</v>
          </cell>
        </row>
        <row r="9529">
          <cell r="D9529" t="str">
            <v>Berkshire Hathaway Inc.</v>
          </cell>
          <cell r="E9529" t="str">
            <v>Water</v>
          </cell>
          <cell r="G9529">
            <v>-40</v>
          </cell>
          <cell r="H9529" t="str">
            <v>Regulated</v>
          </cell>
        </row>
        <row r="9530">
          <cell r="D9530" t="str">
            <v>MidAmerican Energy Holdings Company</v>
          </cell>
          <cell r="E9530" t="str">
            <v>Water</v>
          </cell>
          <cell r="G9530">
            <v>-5</v>
          </cell>
          <cell r="H9530" t="str">
            <v>Regulated</v>
          </cell>
        </row>
        <row r="9531">
          <cell r="D9531" t="str">
            <v>Manassas City of</v>
          </cell>
          <cell r="E9531" t="str">
            <v>Oil</v>
          </cell>
          <cell r="G9531" t="str">
            <v>NA</v>
          </cell>
          <cell r="H9531" t="str">
            <v>Regulated</v>
          </cell>
        </row>
        <row r="9532">
          <cell r="D9532" t="str">
            <v>Manassas City of</v>
          </cell>
          <cell r="E9532" t="str">
            <v>Oil</v>
          </cell>
          <cell r="G9532" t="str">
            <v>NA</v>
          </cell>
          <cell r="H9532" t="str">
            <v>Regulated</v>
          </cell>
        </row>
        <row r="9533">
          <cell r="D9533" t="str">
            <v>Dalton Utilities</v>
          </cell>
          <cell r="E9533" t="str">
            <v>Nuclear</v>
          </cell>
          <cell r="G9533">
            <v>312931</v>
          </cell>
          <cell r="H9533" t="str">
            <v>Regulated</v>
          </cell>
        </row>
        <row r="9534">
          <cell r="D9534" t="str">
            <v>Southern Company</v>
          </cell>
          <cell r="E9534" t="str">
            <v>Nuclear</v>
          </cell>
          <cell r="G9534">
            <v>8938095</v>
          </cell>
          <cell r="H9534" t="str">
            <v>Regulated</v>
          </cell>
        </row>
        <row r="9535">
          <cell r="D9535" t="str">
            <v>Municipal Electric Authority of Georgia</v>
          </cell>
          <cell r="E9535" t="str">
            <v>Nuclear</v>
          </cell>
          <cell r="G9535">
            <v>4439711</v>
          </cell>
          <cell r="H9535" t="str">
            <v>Regulated</v>
          </cell>
        </row>
        <row r="9536">
          <cell r="D9536" t="str">
            <v>Oglethorpe Power Corporation</v>
          </cell>
          <cell r="E9536" t="str">
            <v>Nuclear</v>
          </cell>
          <cell r="G9536">
            <v>5867459</v>
          </cell>
          <cell r="H9536" t="str">
            <v>Regulated</v>
          </cell>
        </row>
        <row r="9537">
          <cell r="D9537" t="str">
            <v>PG&amp;E Corporation</v>
          </cell>
          <cell r="E9537" t="str">
            <v>Water</v>
          </cell>
          <cell r="G9537">
            <v>32634</v>
          </cell>
          <cell r="H9537" t="str">
            <v>Regulated</v>
          </cell>
        </row>
        <row r="9538">
          <cell r="D9538" t="str">
            <v>PG&amp;E Corporation</v>
          </cell>
          <cell r="E9538" t="str">
            <v>Water</v>
          </cell>
          <cell r="G9538">
            <v>3006</v>
          </cell>
          <cell r="H9538" t="str">
            <v>Regulated</v>
          </cell>
        </row>
        <row r="9539">
          <cell r="D9539" t="str">
            <v>Silicon Valley Power</v>
          </cell>
          <cell r="E9539" t="str">
            <v>Gas</v>
          </cell>
          <cell r="G9539" t="str">
            <v>NA</v>
          </cell>
          <cell r="H9539" t="str">
            <v>Regulated</v>
          </cell>
        </row>
        <row r="9540">
          <cell r="D9540" t="str">
            <v>SunEdison, Inc.</v>
          </cell>
          <cell r="E9540" t="str">
            <v>Solar</v>
          </cell>
          <cell r="G9540" t="str">
            <v>NA</v>
          </cell>
          <cell r="H9540" t="str">
            <v>Merchant Unregulated</v>
          </cell>
        </row>
        <row r="9541">
          <cell r="D9541" t="str">
            <v>Berkshire Hathaway Inc.</v>
          </cell>
          <cell r="E9541" t="str">
            <v>Geothermal</v>
          </cell>
          <cell r="G9541" t="str">
            <v>NA</v>
          </cell>
          <cell r="H9541" t="str">
            <v>Merchant Unregulated</v>
          </cell>
        </row>
        <row r="9542">
          <cell r="D9542" t="str">
            <v>MidAmerican Energy Holdings Company</v>
          </cell>
          <cell r="E9542" t="str">
            <v>Geothermal</v>
          </cell>
          <cell r="G9542" t="str">
            <v>NA</v>
          </cell>
          <cell r="H9542" t="str">
            <v>Merchant Unregulated</v>
          </cell>
        </row>
        <row r="9543">
          <cell r="D9543" t="str">
            <v>TransAlta Corporation</v>
          </cell>
          <cell r="E9543" t="str">
            <v>Geothermal</v>
          </cell>
          <cell r="G9543" t="str">
            <v>NA</v>
          </cell>
          <cell r="H9543" t="str">
            <v>Merchant Unregulated</v>
          </cell>
        </row>
        <row r="9544">
          <cell r="D9544" t="str">
            <v>NRG Energy, Inc.</v>
          </cell>
          <cell r="E9544" t="str">
            <v>Coal</v>
          </cell>
          <cell r="G9544">
            <v>13365703</v>
          </cell>
          <cell r="H9544" t="str">
            <v>Merchant Unregulated</v>
          </cell>
        </row>
        <row r="9545">
          <cell r="D9545" t="str">
            <v>NRG Energy, Inc.</v>
          </cell>
          <cell r="E9545" t="str">
            <v>Gas</v>
          </cell>
          <cell r="G9545">
            <v>1009572</v>
          </cell>
          <cell r="H9545" t="str">
            <v>Merchant Unregulated</v>
          </cell>
        </row>
        <row r="9546">
          <cell r="D9546" t="str">
            <v>NRG Energy, Inc.</v>
          </cell>
          <cell r="E9546" t="str">
            <v>Gas</v>
          </cell>
          <cell r="G9546" t="str">
            <v>NA</v>
          </cell>
          <cell r="H9546" t="str">
            <v>Merchant Unregulated</v>
          </cell>
        </row>
        <row r="9547">
          <cell r="D9547" t="str">
            <v>NRG Energy, Inc.</v>
          </cell>
          <cell r="E9547" t="str">
            <v>Gas</v>
          </cell>
          <cell r="G9547">
            <v>136</v>
          </cell>
          <cell r="H9547" t="str">
            <v>Merchant Unregulated</v>
          </cell>
        </row>
        <row r="9548">
          <cell r="D9548" t="str">
            <v>California Department of Water Resources</v>
          </cell>
          <cell r="E9548" t="str">
            <v>Water</v>
          </cell>
          <cell r="G9548" t="str">
            <v>NA</v>
          </cell>
          <cell r="H9548" t="str">
            <v>Merchant Unregulated</v>
          </cell>
        </row>
        <row r="9549">
          <cell r="D9549" t="str">
            <v>Hawaiian Electric Industries, Inc.</v>
          </cell>
          <cell r="E9549" t="str">
            <v>Oil</v>
          </cell>
          <cell r="G9549" t="str">
            <v>NA</v>
          </cell>
          <cell r="H9549" t="str">
            <v>Regulated</v>
          </cell>
        </row>
        <row r="9550">
          <cell r="D9550" t="str">
            <v>FirstEnergy Corp.</v>
          </cell>
          <cell r="E9550" t="str">
            <v>Coal</v>
          </cell>
          <cell r="G9550">
            <v>8898900</v>
          </cell>
          <cell r="H9550" t="str">
            <v>Merchant Unregulated</v>
          </cell>
        </row>
        <row r="9551">
          <cell r="D9551" t="str">
            <v>FirstEnergy Corp.</v>
          </cell>
          <cell r="E9551" t="str">
            <v>Oil</v>
          </cell>
          <cell r="G9551">
            <v>322</v>
          </cell>
          <cell r="H9551" t="str">
            <v>Merchant Unregulated</v>
          </cell>
        </row>
        <row r="9552">
          <cell r="D9552" t="str">
            <v>Duke Energy Corporation</v>
          </cell>
          <cell r="E9552" t="str">
            <v>Oil</v>
          </cell>
          <cell r="G9552">
            <v>-115</v>
          </cell>
          <cell r="H9552" t="str">
            <v>Regulated</v>
          </cell>
        </row>
        <row r="9553">
          <cell r="D9553" t="str">
            <v>American Electric Power Company, Inc.</v>
          </cell>
          <cell r="E9553" t="str">
            <v>Coal</v>
          </cell>
          <cell r="G9553">
            <v>1214351</v>
          </cell>
          <cell r="H9553" t="str">
            <v>Regulated</v>
          </cell>
        </row>
        <row r="9554">
          <cell r="D9554" t="str">
            <v>AES Corporation</v>
          </cell>
          <cell r="E9554" t="str">
            <v>Coal</v>
          </cell>
          <cell r="G9554">
            <v>1343433</v>
          </cell>
          <cell r="H9554" t="str">
            <v>Regulated</v>
          </cell>
        </row>
        <row r="9555">
          <cell r="D9555" t="str">
            <v>Duke Energy Corporation</v>
          </cell>
          <cell r="E9555" t="str">
            <v>Coal</v>
          </cell>
          <cell r="G9555">
            <v>2223123</v>
          </cell>
          <cell r="H9555" t="str">
            <v>Regulated</v>
          </cell>
        </row>
        <row r="9556">
          <cell r="D9556" t="str">
            <v>Morrisville Village of</v>
          </cell>
          <cell r="E9556" t="str">
            <v>Water</v>
          </cell>
          <cell r="G9556" t="str">
            <v>NA</v>
          </cell>
          <cell r="H9556" t="str">
            <v>Regulated</v>
          </cell>
        </row>
        <row r="9557">
          <cell r="D9557" t="str">
            <v>Duke Energy Corporation</v>
          </cell>
          <cell r="E9557" t="str">
            <v>Coal</v>
          </cell>
          <cell r="G9557">
            <v>129425</v>
          </cell>
          <cell r="H9557" t="str">
            <v>Regulated</v>
          </cell>
        </row>
        <row r="9558">
          <cell r="D9558" t="str">
            <v>Duke Energy Corporation</v>
          </cell>
          <cell r="E9558" t="str">
            <v>Gas</v>
          </cell>
          <cell r="G9558">
            <v>55780</v>
          </cell>
          <cell r="H9558" t="str">
            <v>Regulated</v>
          </cell>
        </row>
        <row r="9559">
          <cell r="D9559" t="str">
            <v>Duke Energy Corporation</v>
          </cell>
          <cell r="E9559" t="str">
            <v>Oil</v>
          </cell>
          <cell r="G9559">
            <v>598</v>
          </cell>
          <cell r="H9559" t="str">
            <v>Regulated</v>
          </cell>
        </row>
        <row r="9560">
          <cell r="D9560" t="str">
            <v>Duke Energy Corporation</v>
          </cell>
          <cell r="E9560" t="str">
            <v>Coal</v>
          </cell>
          <cell r="G9560">
            <v>1608842</v>
          </cell>
          <cell r="H9560" t="str">
            <v>Regulated</v>
          </cell>
        </row>
        <row r="9561">
          <cell r="D9561" t="str">
            <v>Wabash Valley Power Association, Inc.</v>
          </cell>
          <cell r="E9561" t="str">
            <v>Coal</v>
          </cell>
          <cell r="G9561">
            <v>963916</v>
          </cell>
          <cell r="H9561" t="str">
            <v>Merchant Unregulated</v>
          </cell>
        </row>
        <row r="9562">
          <cell r="D9562" t="str">
            <v>Homestretch Geothermal, LLC</v>
          </cell>
          <cell r="E9562" t="str">
            <v>Geothermal</v>
          </cell>
          <cell r="G9562" t="str">
            <v>NA</v>
          </cell>
          <cell r="H9562" t="str">
            <v>Merchant Unregulated</v>
          </cell>
        </row>
        <row r="9563">
          <cell r="D9563" t="str">
            <v>Cromeco, Inc.</v>
          </cell>
          <cell r="E9563" t="str">
            <v>Biomass</v>
          </cell>
          <cell r="G9563" t="str">
            <v>NA</v>
          </cell>
          <cell r="H9563" t="str">
            <v>Merchant Unregulated</v>
          </cell>
        </row>
        <row r="9564">
          <cell r="D9564" t="str">
            <v>Colorado River Indian Irr Proj</v>
          </cell>
          <cell r="E9564" t="str">
            <v>Water</v>
          </cell>
          <cell r="G9564">
            <v>49810</v>
          </cell>
          <cell r="H9564" t="str">
            <v>Merchant Unregulated</v>
          </cell>
        </row>
        <row r="9565">
          <cell r="D9565" t="str">
            <v>Enpower Corp.</v>
          </cell>
          <cell r="E9565" t="str">
            <v>Biomass</v>
          </cell>
          <cell r="G9565" t="str">
            <v>NA</v>
          </cell>
          <cell r="H9565" t="str">
            <v>Merchant Unregulated</v>
          </cell>
        </row>
        <row r="9566">
          <cell r="D9566" t="str">
            <v>National Grid plc</v>
          </cell>
          <cell r="E9566" t="str">
            <v>Oil</v>
          </cell>
          <cell r="G9566">
            <v>51760</v>
          </cell>
          <cell r="H9566" t="str">
            <v>Merchant Unregulated</v>
          </cell>
        </row>
        <row r="9567">
          <cell r="D9567" t="str">
            <v>American Municipal Power, Inc.</v>
          </cell>
          <cell r="E9567" t="str">
            <v>Oil</v>
          </cell>
          <cell r="G9567" t="str">
            <v>NA</v>
          </cell>
          <cell r="H9567" t="str">
            <v>Merchant Unregulated</v>
          </cell>
        </row>
        <row r="9568">
          <cell r="D9568" t="str">
            <v>Exelon Corporation</v>
          </cell>
          <cell r="E9568" t="str">
            <v>Wind</v>
          </cell>
          <cell r="G9568" t="str">
            <v>NA</v>
          </cell>
          <cell r="H9568" t="str">
            <v>Merchant Unregulated</v>
          </cell>
        </row>
        <row r="9569">
          <cell r="D9569" t="str">
            <v>Shannon Rust</v>
          </cell>
          <cell r="E9569" t="str">
            <v>Wind</v>
          </cell>
          <cell r="G9569" t="str">
            <v>NA</v>
          </cell>
          <cell r="H9569" t="str">
            <v>Merchant Unregulated</v>
          </cell>
        </row>
        <row r="9570">
          <cell r="D9570" t="str">
            <v>Tim Rust</v>
          </cell>
          <cell r="E9570" t="str">
            <v>Wind</v>
          </cell>
          <cell r="G9570" t="str">
            <v>NA</v>
          </cell>
          <cell r="H9570" t="str">
            <v>Merchant Unregulated</v>
          </cell>
        </row>
        <row r="9571">
          <cell r="D9571" t="str">
            <v>Wahoo City of</v>
          </cell>
          <cell r="E9571" t="str">
            <v>Gas</v>
          </cell>
          <cell r="G9571" t="str">
            <v>NA</v>
          </cell>
          <cell r="H9571" t="str">
            <v>Regulated</v>
          </cell>
        </row>
        <row r="9572">
          <cell r="D9572" t="str">
            <v>Hawaiian Electric Industries, Inc.</v>
          </cell>
          <cell r="E9572" t="str">
            <v>Oil</v>
          </cell>
          <cell r="G9572">
            <v>1036794</v>
          </cell>
          <cell r="H9572" t="str">
            <v>Regulated</v>
          </cell>
        </row>
        <row r="9573">
          <cell r="D9573" t="str">
            <v>Hawaiian Electric Industries, Inc.</v>
          </cell>
          <cell r="E9573" t="str">
            <v>Oil</v>
          </cell>
          <cell r="G9573">
            <v>4707</v>
          </cell>
          <cell r="H9573" t="str">
            <v>Regulated</v>
          </cell>
        </row>
        <row r="9574">
          <cell r="D9574" t="str">
            <v>Hawaiian Electric Industries, Inc.</v>
          </cell>
          <cell r="E9574" t="str">
            <v>Water</v>
          </cell>
          <cell r="G9574" t="str">
            <v>NA</v>
          </cell>
          <cell r="H9574" t="str">
            <v>Regulated</v>
          </cell>
        </row>
        <row r="9575">
          <cell r="D9575" t="str">
            <v>MidAmerican Energy Holdings Company</v>
          </cell>
          <cell r="E9575" t="str">
            <v>Water</v>
          </cell>
          <cell r="G9575">
            <v>1376</v>
          </cell>
          <cell r="H9575" t="str">
            <v>Merchant Unregulated</v>
          </cell>
        </row>
        <row r="9576">
          <cell r="D9576" t="str">
            <v>Berkshire Hathaway Inc.</v>
          </cell>
          <cell r="E9576" t="str">
            <v>Water</v>
          </cell>
          <cell r="G9576">
            <v>12093</v>
          </cell>
          <cell r="H9576" t="str">
            <v>Merchant Unregulated</v>
          </cell>
        </row>
        <row r="9577">
          <cell r="D9577" t="str">
            <v>TransAlta Corporation</v>
          </cell>
          <cell r="E9577" t="str">
            <v>Water</v>
          </cell>
          <cell r="G9577">
            <v>13470</v>
          </cell>
          <cell r="H9577" t="str">
            <v>Merchant Unregulated</v>
          </cell>
        </row>
        <row r="9578">
          <cell r="D9578" t="str">
            <v>Hawaiian Electric Industries, Inc.</v>
          </cell>
          <cell r="E9578" t="str">
            <v>Oil</v>
          </cell>
          <cell r="G9578" t="str">
            <v>NA</v>
          </cell>
          <cell r="H9578" t="str">
            <v>Regulated</v>
          </cell>
        </row>
        <row r="9579">
          <cell r="D9579" t="str">
            <v>Pioneer Hi-Bred International, Inc.</v>
          </cell>
          <cell r="E9579" t="str">
            <v>Solar</v>
          </cell>
          <cell r="G9579" t="str">
            <v>NA</v>
          </cell>
          <cell r="H9579" t="str">
            <v>Merchant Unregulated</v>
          </cell>
        </row>
        <row r="9580">
          <cell r="D9580" t="str">
            <v>Alexander &amp; Baldwin, Inc.</v>
          </cell>
          <cell r="E9580" t="str">
            <v>Water</v>
          </cell>
          <cell r="G9580" t="str">
            <v>NA</v>
          </cell>
          <cell r="H9580" t="str">
            <v>Merchant Unregulated</v>
          </cell>
        </row>
        <row r="9581">
          <cell r="D9581" t="str">
            <v>North Slope Borough Power and Light</v>
          </cell>
          <cell r="E9581" t="str">
            <v>Oil</v>
          </cell>
          <cell r="G9581" t="str">
            <v>NA</v>
          </cell>
          <cell r="H9581" t="str">
            <v>Regulated</v>
          </cell>
        </row>
        <row r="9582">
          <cell r="D9582" t="str">
            <v>Wakefern Food Corporation</v>
          </cell>
          <cell r="E9582" t="str">
            <v>Solar</v>
          </cell>
          <cell r="G9582" t="str">
            <v>NA</v>
          </cell>
          <cell r="H9582" t="str">
            <v>Merchant Unregulated</v>
          </cell>
        </row>
        <row r="9583">
          <cell r="D9583" t="str">
            <v>New Jersey Resources Corporation</v>
          </cell>
          <cell r="E9583" t="str">
            <v>Solar</v>
          </cell>
          <cell r="G9583" t="str">
            <v>NA</v>
          </cell>
          <cell r="H9583" t="str">
            <v>Merchant Unregulated</v>
          </cell>
        </row>
        <row r="9584">
          <cell r="D9584" t="str">
            <v>Nebraska Public Power District</v>
          </cell>
          <cell r="E9584" t="str">
            <v>Gas</v>
          </cell>
          <cell r="G9584" t="str">
            <v>NA</v>
          </cell>
          <cell r="H9584" t="str">
            <v>Regulated</v>
          </cell>
        </row>
        <row r="9585">
          <cell r="D9585" t="str">
            <v>Enel S.p.A.</v>
          </cell>
          <cell r="E9585" t="str">
            <v>Water</v>
          </cell>
          <cell r="G9585" t="str">
            <v>NA</v>
          </cell>
          <cell r="H9585" t="str">
            <v>Merchant Unregulated</v>
          </cell>
        </row>
        <row r="9586">
          <cell r="D9586" t="str">
            <v>Alaska Village Electric Cooperative, Inc.</v>
          </cell>
          <cell r="E9586" t="str">
            <v>Oil</v>
          </cell>
          <cell r="G9586" t="str">
            <v>NA</v>
          </cell>
          <cell r="H9586" t="str">
            <v>Merchant Unregulated</v>
          </cell>
        </row>
        <row r="9587">
          <cell r="D9587" t="str">
            <v>Archer-Daniels-Midland Company</v>
          </cell>
          <cell r="E9587" t="str">
            <v>Coal</v>
          </cell>
          <cell r="G9587" t="str">
            <v>NA</v>
          </cell>
          <cell r="H9587" t="str">
            <v>Merchant Unregulated</v>
          </cell>
        </row>
        <row r="9588">
          <cell r="D9588" t="str">
            <v>UPC Energy Group</v>
          </cell>
          <cell r="E9588" t="str">
            <v>Solar</v>
          </cell>
          <cell r="G9588" t="str">
            <v>NA</v>
          </cell>
          <cell r="H9588" t="str">
            <v>Merchant Unregulated</v>
          </cell>
        </row>
        <row r="9589">
          <cell r="D9589" t="str">
            <v>Southern Company</v>
          </cell>
          <cell r="E9589" t="str">
            <v>Water</v>
          </cell>
          <cell r="G9589">
            <v>13363</v>
          </cell>
          <cell r="H9589" t="str">
            <v>Regulated</v>
          </cell>
        </row>
        <row r="9590">
          <cell r="D9590" t="str">
            <v>Southern Company</v>
          </cell>
          <cell r="E9590" t="str">
            <v>Water</v>
          </cell>
          <cell r="G9590">
            <v>343001</v>
          </cell>
          <cell r="H9590" t="str">
            <v>Regulated</v>
          </cell>
        </row>
        <row r="9591">
          <cell r="D9591" t="str">
            <v>PPL Corporation</v>
          </cell>
          <cell r="E9591" t="str">
            <v>Water</v>
          </cell>
          <cell r="G9591" t="str">
            <v>NA</v>
          </cell>
          <cell r="H9591" t="str">
            <v>Merchant Unregulated</v>
          </cell>
        </row>
        <row r="9592">
          <cell r="D9592" t="str">
            <v>LS Power Group</v>
          </cell>
          <cell r="E9592" t="str">
            <v>Gas</v>
          </cell>
          <cell r="G9592">
            <v>108921</v>
          </cell>
          <cell r="H9592" t="str">
            <v>Merchant Unregulated</v>
          </cell>
        </row>
        <row r="9593">
          <cell r="D9593" t="str">
            <v>Covanta Holding Corporation</v>
          </cell>
          <cell r="E9593" t="str">
            <v>Biomass</v>
          </cell>
          <cell r="G9593" t="str">
            <v>NA</v>
          </cell>
          <cell r="H9593" t="str">
            <v>Merchant Unregulated</v>
          </cell>
        </row>
        <row r="9594">
          <cell r="D9594" t="str">
            <v>Berkshire Hathaway Inc.</v>
          </cell>
          <cell r="E9594" t="str">
            <v>Water</v>
          </cell>
          <cell r="G9594">
            <v>5039</v>
          </cell>
          <cell r="H9594" t="str">
            <v>Regulated</v>
          </cell>
        </row>
        <row r="9595">
          <cell r="D9595" t="str">
            <v>MidAmerican Energy Holdings Company</v>
          </cell>
          <cell r="E9595" t="str">
            <v>Water</v>
          </cell>
          <cell r="G9595">
            <v>572</v>
          </cell>
          <cell r="H9595" t="str">
            <v>Regulated</v>
          </cell>
        </row>
        <row r="9596">
          <cell r="D9596" t="str">
            <v>Exelon Corporation</v>
          </cell>
          <cell r="E9596" t="str">
            <v>Wind</v>
          </cell>
          <cell r="G9596" t="str">
            <v>NA</v>
          </cell>
          <cell r="H9596" t="str">
            <v>Merchant Unregulated</v>
          </cell>
        </row>
        <row r="9597">
          <cell r="D9597" t="str">
            <v>Paul Schwarzrock</v>
          </cell>
          <cell r="E9597" t="str">
            <v>Wind</v>
          </cell>
          <cell r="G9597" t="str">
            <v>NA</v>
          </cell>
          <cell r="H9597" t="str">
            <v>Merchant Unregulated</v>
          </cell>
        </row>
        <row r="9598">
          <cell r="D9598" t="str">
            <v>SolarCity Corp</v>
          </cell>
          <cell r="E9598" t="str">
            <v>Solar</v>
          </cell>
          <cell r="G9598" t="str">
            <v>NA</v>
          </cell>
          <cell r="H9598" t="str">
            <v>Merchant Unregulated</v>
          </cell>
        </row>
        <row r="9599">
          <cell r="D9599" t="str">
            <v>Wal-Mart Stores, Inc.</v>
          </cell>
          <cell r="E9599" t="str">
            <v>Solar</v>
          </cell>
          <cell r="G9599" t="str">
            <v>NA</v>
          </cell>
          <cell r="H9599" t="str">
            <v>Merchant Unregulated</v>
          </cell>
        </row>
        <row r="9600">
          <cell r="D9600" t="str">
            <v>Turlock Irrigation District</v>
          </cell>
          <cell r="E9600" t="str">
            <v>Gas</v>
          </cell>
          <cell r="G9600" t="str">
            <v>NA</v>
          </cell>
          <cell r="H9600" t="str">
            <v>Merchant Unregulated</v>
          </cell>
        </row>
        <row r="9601">
          <cell r="D9601" t="str">
            <v>Edison International</v>
          </cell>
          <cell r="E9601" t="str">
            <v>Gas</v>
          </cell>
          <cell r="G9601" t="str">
            <v>NA</v>
          </cell>
          <cell r="H9601" t="str">
            <v>Merchant Unregulated</v>
          </cell>
        </row>
        <row r="9602">
          <cell r="D9602" t="str">
            <v>Turlock Irrigation District</v>
          </cell>
          <cell r="E9602" t="str">
            <v>Gas</v>
          </cell>
          <cell r="G9602">
            <v>1464475</v>
          </cell>
          <cell r="H9602" t="str">
            <v>Merchant Unregulated</v>
          </cell>
        </row>
        <row r="9603">
          <cell r="D9603" t="str">
            <v>Berkshire Hathaway Inc.</v>
          </cell>
          <cell r="E9603" t="str">
            <v>Wind</v>
          </cell>
          <cell r="G9603">
            <v>459583</v>
          </cell>
          <cell r="H9603" t="str">
            <v>Regulated</v>
          </cell>
        </row>
        <row r="9604">
          <cell r="D9604" t="str">
            <v>MidAmerican Energy Holdings Company</v>
          </cell>
          <cell r="E9604" t="str">
            <v>Wind</v>
          </cell>
          <cell r="G9604">
            <v>52201</v>
          </cell>
          <cell r="H9604" t="str">
            <v>Regulated</v>
          </cell>
        </row>
        <row r="9605">
          <cell r="D9605" t="str">
            <v>Covanta Holding Corporation</v>
          </cell>
          <cell r="E9605" t="str">
            <v>Biomass</v>
          </cell>
          <cell r="G9605" t="str">
            <v>NA</v>
          </cell>
          <cell r="H9605" t="str">
            <v>Merchant Unregulated</v>
          </cell>
        </row>
        <row r="9606">
          <cell r="D9606" t="str">
            <v>Southern Company</v>
          </cell>
          <cell r="E9606" t="str">
            <v>Water</v>
          </cell>
          <cell r="G9606">
            <v>367088</v>
          </cell>
          <cell r="H9606" t="str">
            <v>Regulated</v>
          </cell>
        </row>
        <row r="9607">
          <cell r="D9607" t="str">
            <v>American Electric Power Company, Inc.</v>
          </cell>
          <cell r="E9607" t="str">
            <v>Coal</v>
          </cell>
          <cell r="G9607">
            <v>165335</v>
          </cell>
          <cell r="H9607" t="str">
            <v>Regulated</v>
          </cell>
        </row>
        <row r="9608">
          <cell r="D9608" t="str">
            <v>AES Corporation</v>
          </cell>
          <cell r="E9608" t="str">
            <v>Coal</v>
          </cell>
          <cell r="G9608">
            <v>661020</v>
          </cell>
          <cell r="H9608" t="str">
            <v>Regulated</v>
          </cell>
        </row>
        <row r="9609">
          <cell r="D9609" t="str">
            <v>Duke Energy Corporation</v>
          </cell>
          <cell r="E9609" t="str">
            <v>Coal</v>
          </cell>
          <cell r="G9609">
            <v>2415532</v>
          </cell>
          <cell r="H9609" t="str">
            <v>Regulated</v>
          </cell>
        </row>
        <row r="9610">
          <cell r="D9610" t="str">
            <v>Duke Energy Corporation</v>
          </cell>
          <cell r="E9610" t="str">
            <v>Oil</v>
          </cell>
          <cell r="G9610">
            <v>713</v>
          </cell>
          <cell r="H9610" t="str">
            <v>Regulated</v>
          </cell>
        </row>
        <row r="9611">
          <cell r="D9611" t="str">
            <v>United States Government</v>
          </cell>
          <cell r="E9611" t="str">
            <v>Water</v>
          </cell>
          <cell r="G9611">
            <v>165035</v>
          </cell>
          <cell r="H9611" t="str">
            <v>Merchant Unregulated</v>
          </cell>
        </row>
        <row r="9612">
          <cell r="D9612" t="str">
            <v>NV Energy, Inc.</v>
          </cell>
          <cell r="E9612" t="str">
            <v>Gas</v>
          </cell>
          <cell r="G9612">
            <v>2612553</v>
          </cell>
          <cell r="H9612" t="str">
            <v>Regulated</v>
          </cell>
        </row>
        <row r="9613">
          <cell r="D9613" t="str">
            <v>Berkshire Hathaway Inc.</v>
          </cell>
          <cell r="E9613" t="str">
            <v>Coal</v>
          </cell>
          <cell r="G9613" t="str">
            <v>NA</v>
          </cell>
          <cell r="H9613" t="str">
            <v>Regulated</v>
          </cell>
        </row>
        <row r="9614">
          <cell r="D9614" t="str">
            <v>Central Iowa Power Cooperative</v>
          </cell>
          <cell r="E9614" t="str">
            <v>Coal</v>
          </cell>
          <cell r="G9614" t="str">
            <v>NA</v>
          </cell>
          <cell r="H9614" t="str">
            <v>Regulated</v>
          </cell>
        </row>
        <row r="9615">
          <cell r="D9615" t="str">
            <v>Corn Belt Power Cooperative</v>
          </cell>
          <cell r="E9615" t="str">
            <v>Coal</v>
          </cell>
          <cell r="G9615" t="str">
            <v>NA</v>
          </cell>
          <cell r="H9615" t="str">
            <v>Regulated</v>
          </cell>
        </row>
        <row r="9616">
          <cell r="D9616" t="str">
            <v>Cedar Falls Utilities</v>
          </cell>
          <cell r="E9616" t="str">
            <v>Coal</v>
          </cell>
          <cell r="G9616" t="str">
            <v>NA</v>
          </cell>
          <cell r="H9616" t="str">
            <v>Regulated</v>
          </cell>
        </row>
        <row r="9617">
          <cell r="D9617" t="str">
            <v>Alta City of</v>
          </cell>
          <cell r="E9617" t="str">
            <v>Coal</v>
          </cell>
          <cell r="G9617" t="str">
            <v>NA</v>
          </cell>
          <cell r="H9617" t="str">
            <v>Regulated</v>
          </cell>
        </row>
        <row r="9618">
          <cell r="D9618" t="str">
            <v>Montezuma City of IA</v>
          </cell>
          <cell r="E9618" t="str">
            <v>Coal</v>
          </cell>
          <cell r="G9618" t="str">
            <v>NA</v>
          </cell>
          <cell r="H9618" t="str">
            <v>Regulated</v>
          </cell>
        </row>
        <row r="9619">
          <cell r="D9619" t="str">
            <v>Sumner City of</v>
          </cell>
          <cell r="E9619" t="str">
            <v>Coal</v>
          </cell>
          <cell r="G9619" t="str">
            <v>NA</v>
          </cell>
          <cell r="H9619" t="str">
            <v>Regulated</v>
          </cell>
        </row>
        <row r="9620">
          <cell r="D9620" t="str">
            <v>West Bend City of</v>
          </cell>
          <cell r="E9620" t="str">
            <v>Coal</v>
          </cell>
          <cell r="G9620" t="str">
            <v>NA</v>
          </cell>
          <cell r="H9620" t="str">
            <v>Regulated</v>
          </cell>
        </row>
        <row r="9621">
          <cell r="D9621" t="str">
            <v>Spencer City of IA</v>
          </cell>
          <cell r="E9621" t="str">
            <v>Coal</v>
          </cell>
          <cell r="G9621" t="str">
            <v>NA</v>
          </cell>
          <cell r="H9621" t="str">
            <v>Regulated</v>
          </cell>
        </row>
        <row r="9622">
          <cell r="D9622" t="str">
            <v>Municipal Energy Agency of NE</v>
          </cell>
          <cell r="E9622" t="str">
            <v>Coal</v>
          </cell>
          <cell r="G9622" t="str">
            <v>NA</v>
          </cell>
          <cell r="H9622" t="str">
            <v>Regulated</v>
          </cell>
        </row>
        <row r="9623">
          <cell r="D9623" t="str">
            <v>New Hampton City of</v>
          </cell>
          <cell r="E9623" t="str">
            <v>Coal</v>
          </cell>
          <cell r="G9623" t="str">
            <v>NA</v>
          </cell>
          <cell r="H9623" t="str">
            <v>Regulated</v>
          </cell>
        </row>
        <row r="9624">
          <cell r="D9624" t="str">
            <v>Atlantic Municipal Utilities</v>
          </cell>
          <cell r="E9624" t="str">
            <v>Coal</v>
          </cell>
          <cell r="G9624" t="str">
            <v>NA</v>
          </cell>
          <cell r="H9624" t="str">
            <v>Regulated</v>
          </cell>
        </row>
        <row r="9625">
          <cell r="D9625" t="str">
            <v>MidAmerican Energy Holdings Company</v>
          </cell>
          <cell r="E9625" t="str">
            <v>Coal</v>
          </cell>
          <cell r="G9625" t="str">
            <v>NA</v>
          </cell>
          <cell r="H9625" t="str">
            <v>Regulated</v>
          </cell>
        </row>
        <row r="9626">
          <cell r="D9626" t="str">
            <v>Waverly Municipal Elec Utility</v>
          </cell>
          <cell r="E9626" t="str">
            <v>Coal</v>
          </cell>
          <cell r="G9626" t="str">
            <v>NA</v>
          </cell>
          <cell r="H9626" t="str">
            <v>Regulated</v>
          </cell>
        </row>
        <row r="9627">
          <cell r="D9627" t="str">
            <v>Eldridge City Utilities</v>
          </cell>
          <cell r="E9627" t="str">
            <v>Coal</v>
          </cell>
          <cell r="G9627" t="str">
            <v>NA</v>
          </cell>
          <cell r="H9627" t="str">
            <v>Regulated</v>
          </cell>
        </row>
        <row r="9628">
          <cell r="D9628" t="str">
            <v>Lincoln Electric System</v>
          </cell>
          <cell r="E9628" t="str">
            <v>Coal</v>
          </cell>
          <cell r="G9628" t="str">
            <v>NA</v>
          </cell>
          <cell r="H9628" t="str">
            <v>Regulated</v>
          </cell>
        </row>
        <row r="9629">
          <cell r="D9629" t="str">
            <v>Duke Energy Corporation</v>
          </cell>
          <cell r="E9629" t="str">
            <v>Water</v>
          </cell>
          <cell r="G9629">
            <v>120153</v>
          </cell>
          <cell r="H9629" t="str">
            <v>Regulated</v>
          </cell>
        </row>
        <row r="9630">
          <cell r="D9630" t="str">
            <v>Eugene City of</v>
          </cell>
          <cell r="E9630" t="str">
            <v>Water</v>
          </cell>
          <cell r="G9630" t="str">
            <v>NA</v>
          </cell>
          <cell r="H9630" t="str">
            <v>Regulated</v>
          </cell>
        </row>
        <row r="9631">
          <cell r="D9631" t="str">
            <v>ArcLight Capital Partners LLC</v>
          </cell>
          <cell r="E9631" t="str">
            <v>Gas</v>
          </cell>
          <cell r="G9631">
            <v>200045</v>
          </cell>
          <cell r="H9631" t="str">
            <v>Merchant Unregulated</v>
          </cell>
        </row>
        <row r="9632">
          <cell r="D9632" t="str">
            <v>General Electric Company</v>
          </cell>
          <cell r="E9632" t="str">
            <v>Gas</v>
          </cell>
          <cell r="G9632">
            <v>99624</v>
          </cell>
          <cell r="H9632" t="str">
            <v>Merchant Unregulated</v>
          </cell>
        </row>
        <row r="9633">
          <cell r="D9633" t="str">
            <v>GIC Private Limited</v>
          </cell>
          <cell r="E9633" t="str">
            <v>Gas</v>
          </cell>
          <cell r="G9633">
            <v>99624</v>
          </cell>
          <cell r="H9633" t="str">
            <v>Merchant Unregulated</v>
          </cell>
        </row>
        <row r="9634">
          <cell r="D9634" t="str">
            <v>Delaware County Electric Cooperative Inc.</v>
          </cell>
          <cell r="E9634" t="str">
            <v>Biomass</v>
          </cell>
          <cell r="G9634" t="str">
            <v>NA</v>
          </cell>
          <cell r="H9634" t="str">
            <v>Merchant Unregulated</v>
          </cell>
        </row>
        <row r="9635">
          <cell r="D9635" t="str">
            <v>Wamego City of</v>
          </cell>
          <cell r="E9635" t="str">
            <v>Gas</v>
          </cell>
          <cell r="G9635" t="str">
            <v>NA</v>
          </cell>
          <cell r="H9635" t="str">
            <v>Regulated</v>
          </cell>
        </row>
        <row r="9636">
          <cell r="D9636" t="str">
            <v>Grant County Public Utility District</v>
          </cell>
          <cell r="E9636" t="str">
            <v>Water</v>
          </cell>
          <cell r="G9636">
            <v>5186124</v>
          </cell>
          <cell r="H9636" t="str">
            <v>Regulated</v>
          </cell>
        </row>
        <row r="9637">
          <cell r="D9637" t="str">
            <v>Weber Basin Water Conservation Dist</v>
          </cell>
          <cell r="E9637" t="str">
            <v>Water</v>
          </cell>
          <cell r="G9637" t="str">
            <v>NA</v>
          </cell>
          <cell r="H9637" t="str">
            <v>Merchant Unregulated</v>
          </cell>
        </row>
        <row r="9638">
          <cell r="D9638" t="str">
            <v>Oglethorpe Power Corporation</v>
          </cell>
          <cell r="E9638" t="str">
            <v>Coal</v>
          </cell>
          <cell r="G9638">
            <v>1463211</v>
          </cell>
          <cell r="H9638" t="str">
            <v>Regulated</v>
          </cell>
        </row>
        <row r="9639">
          <cell r="D9639" t="str">
            <v>Municipal Electric Authority of Georgia</v>
          </cell>
          <cell r="E9639" t="str">
            <v>Coal</v>
          </cell>
          <cell r="G9639">
            <v>736485</v>
          </cell>
          <cell r="H9639" t="str">
            <v>Regulated</v>
          </cell>
        </row>
        <row r="9640">
          <cell r="D9640" t="str">
            <v>Southern Company</v>
          </cell>
          <cell r="E9640" t="str">
            <v>Coal</v>
          </cell>
          <cell r="G9640">
            <v>2609394</v>
          </cell>
          <cell r="H9640" t="str">
            <v>Regulated</v>
          </cell>
        </row>
        <row r="9641">
          <cell r="D9641" t="str">
            <v>Dalton Utilities</v>
          </cell>
          <cell r="E9641" t="str">
            <v>Coal</v>
          </cell>
          <cell r="G9641">
            <v>68283</v>
          </cell>
          <cell r="H9641" t="str">
            <v>Regulated</v>
          </cell>
        </row>
        <row r="9642">
          <cell r="D9642" t="str">
            <v>Southern Company</v>
          </cell>
          <cell r="E9642" t="str">
            <v>Gas</v>
          </cell>
          <cell r="G9642">
            <v>6890836</v>
          </cell>
          <cell r="H9642" t="str">
            <v>Merchant Unregulated</v>
          </cell>
        </row>
        <row r="9643">
          <cell r="D9643" t="str">
            <v>Southern Company</v>
          </cell>
          <cell r="E9643" t="str">
            <v>Oil</v>
          </cell>
          <cell r="G9643">
            <v>-384</v>
          </cell>
          <cell r="H9643" t="str">
            <v>Regulated</v>
          </cell>
        </row>
        <row r="9644">
          <cell r="D9644" t="str">
            <v>Dalton Utilities</v>
          </cell>
          <cell r="E9644" t="str">
            <v>Oil</v>
          </cell>
          <cell r="G9644">
            <v>-11</v>
          </cell>
          <cell r="H9644" t="str">
            <v>Regulated</v>
          </cell>
        </row>
        <row r="9645">
          <cell r="D9645" t="str">
            <v>Oglethorpe Power Corporation</v>
          </cell>
          <cell r="E9645" t="str">
            <v>Oil</v>
          </cell>
          <cell r="G9645">
            <v>-215</v>
          </cell>
          <cell r="H9645" t="str">
            <v>Regulated</v>
          </cell>
        </row>
        <row r="9646">
          <cell r="D9646" t="str">
            <v>Municipal Electric Authority of Georgia</v>
          </cell>
          <cell r="E9646" t="str">
            <v>Oil</v>
          </cell>
          <cell r="G9646">
            <v>-108</v>
          </cell>
          <cell r="H9646" t="str">
            <v>Regulated</v>
          </cell>
        </row>
        <row r="9647">
          <cell r="D9647" t="str">
            <v>Municipal Electric Authority of Georgia</v>
          </cell>
          <cell r="E9647" t="str">
            <v>Gas</v>
          </cell>
          <cell r="G9647">
            <v>1842437</v>
          </cell>
          <cell r="H9647" t="str">
            <v>Merchant Unregulated</v>
          </cell>
        </row>
        <row r="9648">
          <cell r="D9648" t="str">
            <v>Windsor Machinery Company, Inc.</v>
          </cell>
          <cell r="E9648" t="str">
            <v>Water</v>
          </cell>
          <cell r="G9648" t="str">
            <v>NA</v>
          </cell>
          <cell r="H9648" t="str">
            <v>Merchant Unregulated</v>
          </cell>
        </row>
        <row r="9649">
          <cell r="D9649" t="str">
            <v>EDF Group</v>
          </cell>
          <cell r="E9649" t="str">
            <v>Wind</v>
          </cell>
          <cell r="G9649">
            <v>320747</v>
          </cell>
          <cell r="H9649" t="str">
            <v>Merchant Unregulated</v>
          </cell>
        </row>
        <row r="9650">
          <cell r="D9650" t="str">
            <v>Exelon Corporation</v>
          </cell>
          <cell r="E9650" t="str">
            <v>Wind</v>
          </cell>
          <cell r="G9650" t="str">
            <v>NA</v>
          </cell>
          <cell r="H9650" t="str">
            <v>Merchant Unregulated</v>
          </cell>
        </row>
        <row r="9651">
          <cell r="D9651" t="str">
            <v>Pacific Trail Windfarm, LLC</v>
          </cell>
          <cell r="E9651" t="str">
            <v>Wind</v>
          </cell>
          <cell r="G9651" t="str">
            <v>NA</v>
          </cell>
          <cell r="H9651" t="str">
            <v>Merchant Unregulated</v>
          </cell>
        </row>
        <row r="9652">
          <cell r="D9652" t="str">
            <v>High Point Town of</v>
          </cell>
          <cell r="E9652" t="str">
            <v>Oil</v>
          </cell>
          <cell r="G9652" t="str">
            <v>NA</v>
          </cell>
          <cell r="H9652" t="str">
            <v>Merchant Unregulated</v>
          </cell>
        </row>
        <row r="9653">
          <cell r="D9653" t="str">
            <v>Enel S.p.A.</v>
          </cell>
          <cell r="E9653" t="str">
            <v>Water</v>
          </cell>
          <cell r="G9653" t="str">
            <v>NA</v>
          </cell>
          <cell r="H9653" t="str">
            <v>Merchant Unregulated</v>
          </cell>
        </row>
        <row r="9654">
          <cell r="D9654" t="str">
            <v>Confederated Tribes-Warm Springs</v>
          </cell>
          <cell r="E9654" t="str">
            <v>Biomass</v>
          </cell>
          <cell r="G9654" t="str">
            <v>NA</v>
          </cell>
          <cell r="H9654" t="str">
            <v>Merchant Unregulated</v>
          </cell>
        </row>
        <row r="9655">
          <cell r="D9655" t="str">
            <v>Sonoma County Water Agency</v>
          </cell>
          <cell r="E9655" t="str">
            <v>Water</v>
          </cell>
          <cell r="G9655" t="str">
            <v>NA</v>
          </cell>
          <cell r="H9655" t="str">
            <v>Merchant Unregulated</v>
          </cell>
        </row>
        <row r="9656">
          <cell r="D9656" t="str">
            <v>Confederated Tribes-Warm Springs</v>
          </cell>
          <cell r="E9656" t="str">
            <v>Water</v>
          </cell>
          <cell r="G9656">
            <v>93444</v>
          </cell>
          <cell r="H9656" t="str">
            <v>Merchant Unregulated</v>
          </cell>
        </row>
        <row r="9657">
          <cell r="D9657" t="str">
            <v>University of Michigan NCampus Research</v>
          </cell>
          <cell r="E9657" t="str">
            <v>Oil</v>
          </cell>
          <cell r="G9657" t="str">
            <v>NA</v>
          </cell>
          <cell r="H9657" t="str">
            <v>Merchant Unregulated</v>
          </cell>
        </row>
        <row r="9658">
          <cell r="D9658" t="str">
            <v>University of Michigan NCampus Research</v>
          </cell>
          <cell r="E9658" t="str">
            <v>Gas</v>
          </cell>
          <cell r="G9658" t="str">
            <v>NA</v>
          </cell>
          <cell r="H9658" t="str">
            <v>Merchant Unregulated</v>
          </cell>
        </row>
        <row r="9659">
          <cell r="D9659" t="str">
            <v>PPL Corporation</v>
          </cell>
          <cell r="E9659" t="str">
            <v>Solar</v>
          </cell>
          <cell r="G9659" t="str">
            <v>NA</v>
          </cell>
          <cell r="H9659" t="str">
            <v>Merchant Unregulated</v>
          </cell>
        </row>
        <row r="9660">
          <cell r="D9660" t="str">
            <v>NRG Energy, Inc.</v>
          </cell>
          <cell r="E9660" t="str">
            <v>Oil</v>
          </cell>
          <cell r="G9660" t="str">
            <v>NA</v>
          </cell>
          <cell r="H9660" t="str">
            <v>Merchant Unregulated</v>
          </cell>
        </row>
        <row r="9661">
          <cell r="D9661" t="str">
            <v>Covanta Holding Corporation</v>
          </cell>
          <cell r="E9661" t="str">
            <v>Biomass</v>
          </cell>
          <cell r="G9661" t="str">
            <v>NA</v>
          </cell>
          <cell r="H9661" t="str">
            <v>Merchant Unregulated</v>
          </cell>
        </row>
        <row r="9662">
          <cell r="D9662" t="str">
            <v>Delaware Municipal Electric Corporation, Inc.</v>
          </cell>
          <cell r="E9662" t="str">
            <v>Gas</v>
          </cell>
          <cell r="G9662" t="str">
            <v>NA</v>
          </cell>
          <cell r="H9662" t="str">
            <v>Merchant Unregulated</v>
          </cell>
        </row>
        <row r="9663">
          <cell r="D9663" t="str">
            <v>FirstEnergy Corp.</v>
          </cell>
          <cell r="E9663" t="str">
            <v>Water</v>
          </cell>
          <cell r="G9663" t="str">
            <v>NA</v>
          </cell>
          <cell r="H9663" t="str">
            <v>Merchant Unregulated</v>
          </cell>
        </row>
        <row r="9664">
          <cell r="D9664" t="str">
            <v>Boralex Inc.</v>
          </cell>
          <cell r="E9664" t="str">
            <v>Water</v>
          </cell>
          <cell r="G9664" t="str">
            <v>NA</v>
          </cell>
          <cell r="H9664" t="str">
            <v>Merchant Unregulated</v>
          </cell>
        </row>
        <row r="9665">
          <cell r="D9665" t="str">
            <v>Strata Solar LLC</v>
          </cell>
          <cell r="E9665" t="str">
            <v>Solar</v>
          </cell>
          <cell r="G9665" t="str">
            <v>NA</v>
          </cell>
          <cell r="H9665" t="str">
            <v>Merchant Unregulated</v>
          </cell>
        </row>
        <row r="9666">
          <cell r="D9666" t="str">
            <v>Vectren Corporation</v>
          </cell>
          <cell r="E9666" t="str">
            <v>Coal</v>
          </cell>
          <cell r="G9666">
            <v>1088066</v>
          </cell>
          <cell r="H9666" t="str">
            <v>Regulated</v>
          </cell>
        </row>
        <row r="9667">
          <cell r="D9667" t="str">
            <v>Alcoa, Inc.</v>
          </cell>
          <cell r="E9667" t="str">
            <v>Coal</v>
          </cell>
          <cell r="G9667">
            <v>4181024</v>
          </cell>
          <cell r="H9667" t="str">
            <v>Regulated</v>
          </cell>
        </row>
        <row r="9668">
          <cell r="D9668" t="str">
            <v>American Hydro Power Co.</v>
          </cell>
          <cell r="E9668" t="str">
            <v>Water</v>
          </cell>
          <cell r="G9668" t="str">
            <v>NA</v>
          </cell>
          <cell r="H9668" t="str">
            <v>Merchant Unregulated</v>
          </cell>
        </row>
        <row r="9669">
          <cell r="D9669" t="str">
            <v>AES Corporation</v>
          </cell>
          <cell r="E9669" t="str">
            <v>Coal</v>
          </cell>
          <cell r="G9669">
            <v>1314894</v>
          </cell>
          <cell r="H9669" t="str">
            <v>Merchant Unregulated</v>
          </cell>
        </row>
        <row r="9670">
          <cell r="D9670" t="str">
            <v>FLS Energy Inc.</v>
          </cell>
          <cell r="E9670" t="str">
            <v>Solar</v>
          </cell>
          <cell r="G9670" t="str">
            <v>NA</v>
          </cell>
          <cell r="H9670" t="str">
            <v>Merchant Unregulated</v>
          </cell>
        </row>
        <row r="9671">
          <cell r="D9671" t="str">
            <v>Crisp County Power Comm</v>
          </cell>
          <cell r="E9671" t="str">
            <v>Water</v>
          </cell>
          <cell r="G9671" t="str">
            <v>NA</v>
          </cell>
          <cell r="H9671" t="str">
            <v>Regulated</v>
          </cell>
        </row>
        <row r="9672">
          <cell r="D9672" t="str">
            <v>Wasatch Integrated Waste Management District</v>
          </cell>
          <cell r="E9672" t="str">
            <v>Biomass</v>
          </cell>
          <cell r="G9672" t="str">
            <v>NA</v>
          </cell>
          <cell r="H9672" t="str">
            <v>Merchant Unregulated</v>
          </cell>
        </row>
        <row r="9673">
          <cell r="D9673" t="str">
            <v>Primex Farms, LLC</v>
          </cell>
          <cell r="E9673" t="str">
            <v>Solar</v>
          </cell>
          <cell r="G9673" t="str">
            <v>NA</v>
          </cell>
          <cell r="H9673" t="str">
            <v>Merchant Unregulated</v>
          </cell>
        </row>
        <row r="9674">
          <cell r="D9674" t="str">
            <v>Washington City of KS</v>
          </cell>
          <cell r="E9674" t="str">
            <v>Oil</v>
          </cell>
          <cell r="G9674" t="str">
            <v>NA</v>
          </cell>
          <cell r="H9674" t="str">
            <v>Regulated</v>
          </cell>
        </row>
        <row r="9675">
          <cell r="D9675" t="str">
            <v>ArcLight Capital Partners LLC</v>
          </cell>
          <cell r="E9675" t="str">
            <v>Gas</v>
          </cell>
          <cell r="G9675">
            <v>137753</v>
          </cell>
          <cell r="H9675" t="str">
            <v>Merchant Unregulated</v>
          </cell>
        </row>
        <row r="9676">
          <cell r="D9676" t="str">
            <v>General Electric Company</v>
          </cell>
          <cell r="E9676" t="str">
            <v>Gas</v>
          </cell>
          <cell r="G9676">
            <v>68602</v>
          </cell>
          <cell r="H9676" t="str">
            <v>Merchant Unregulated</v>
          </cell>
        </row>
        <row r="9677">
          <cell r="D9677" t="str">
            <v>GIC Private Limited</v>
          </cell>
          <cell r="E9677" t="str">
            <v>Gas</v>
          </cell>
          <cell r="G9677">
            <v>68602</v>
          </cell>
          <cell r="H9677" t="str">
            <v>Merchant Unregulated</v>
          </cell>
        </row>
        <row r="9678">
          <cell r="D9678" t="str">
            <v>Southern Company</v>
          </cell>
          <cell r="E9678" t="str">
            <v>Gas</v>
          </cell>
          <cell r="G9678">
            <v>769587</v>
          </cell>
          <cell r="H9678" t="str">
            <v>Regulated</v>
          </cell>
        </row>
        <row r="9679">
          <cell r="D9679" t="str">
            <v>Duke Energy Corporation</v>
          </cell>
          <cell r="E9679" t="str">
            <v>Gas</v>
          </cell>
          <cell r="G9679">
            <v>4304370</v>
          </cell>
          <cell r="H9679" t="str">
            <v>Regulated</v>
          </cell>
        </row>
        <row r="9680">
          <cell r="D9680" t="str">
            <v>Washington Island Electric Cooperative Inc.</v>
          </cell>
          <cell r="E9680" t="str">
            <v>Oil</v>
          </cell>
          <cell r="G9680" t="str">
            <v>NA</v>
          </cell>
          <cell r="H9680" t="str">
            <v>Merchant Unregulated</v>
          </cell>
        </row>
        <row r="9681">
          <cell r="D9681" t="str">
            <v>PG&amp;E Corporation</v>
          </cell>
          <cell r="E9681" t="str">
            <v>Oil</v>
          </cell>
          <cell r="G9681">
            <v>0</v>
          </cell>
          <cell r="H9681" t="str">
            <v>Regulated</v>
          </cell>
        </row>
        <row r="9682">
          <cell r="D9682" t="str">
            <v>Duke Energy Corporation</v>
          </cell>
          <cell r="E9682" t="str">
            <v>Solar</v>
          </cell>
          <cell r="G9682" t="str">
            <v>NA</v>
          </cell>
          <cell r="H9682" t="str">
            <v>Merchant Unregulated</v>
          </cell>
        </row>
        <row r="9683">
          <cell r="D9683" t="str">
            <v>Truckee Meadows Water Authority</v>
          </cell>
          <cell r="E9683" t="str">
            <v>Water</v>
          </cell>
          <cell r="G9683" t="str">
            <v>NA</v>
          </cell>
          <cell r="H9683" t="str">
            <v>Regulated</v>
          </cell>
        </row>
        <row r="9684">
          <cell r="D9684" t="str">
            <v>Occidental Petroleum Corporation</v>
          </cell>
          <cell r="E9684" t="str">
            <v>Gas</v>
          </cell>
          <cell r="G9684" t="str">
            <v>NA</v>
          </cell>
          <cell r="H9684" t="str">
            <v>Merchant Unregulated</v>
          </cell>
        </row>
        <row r="9685">
          <cell r="D9685" t="str">
            <v>Atlantic County Utilities Authority</v>
          </cell>
          <cell r="E9685" t="str">
            <v>Solar</v>
          </cell>
          <cell r="G9685" t="str">
            <v>NA</v>
          </cell>
          <cell r="H9685" t="str">
            <v>Merchant Unregulated</v>
          </cell>
        </row>
        <row r="9686">
          <cell r="D9686" t="str">
            <v>Tennessee Valley Authority</v>
          </cell>
          <cell r="E9686" t="str">
            <v>Water</v>
          </cell>
          <cell r="G9686" t="str">
            <v>NA</v>
          </cell>
          <cell r="H9686" t="str">
            <v>Merchant Unregulated</v>
          </cell>
        </row>
        <row r="9687">
          <cell r="D9687" t="str">
            <v>Watchtower Bible &amp; Tract Society</v>
          </cell>
          <cell r="E9687" t="str">
            <v>Gas</v>
          </cell>
          <cell r="G9687" t="str">
            <v>NA</v>
          </cell>
          <cell r="H9687" t="str">
            <v>Merchant Unregulated</v>
          </cell>
        </row>
        <row r="9688">
          <cell r="D9688" t="str">
            <v>Morganton City of</v>
          </cell>
          <cell r="E9688" t="str">
            <v>Oil</v>
          </cell>
          <cell r="G9688" t="str">
            <v>NA</v>
          </cell>
          <cell r="H9688" t="str">
            <v>Regulated</v>
          </cell>
        </row>
        <row r="9689">
          <cell r="D9689" t="str">
            <v>Connecticut Municipal Electric Energy Cooperative</v>
          </cell>
          <cell r="E9689" t="str">
            <v>Oil</v>
          </cell>
          <cell r="G9689" t="str">
            <v>NA</v>
          </cell>
          <cell r="H9689" t="str">
            <v>Regulated</v>
          </cell>
        </row>
        <row r="9690">
          <cell r="D9690" t="str">
            <v>Manassas City of</v>
          </cell>
          <cell r="E9690" t="str">
            <v>Oil</v>
          </cell>
          <cell r="G9690" t="str">
            <v>NA</v>
          </cell>
          <cell r="H9690" t="str">
            <v>Regulated</v>
          </cell>
        </row>
        <row r="9691">
          <cell r="D9691" t="str">
            <v>Gaz Métro Limited Partnership</v>
          </cell>
          <cell r="E9691" t="str">
            <v>Water</v>
          </cell>
          <cell r="G9691">
            <v>16947</v>
          </cell>
          <cell r="H9691" t="str">
            <v>Regulated</v>
          </cell>
        </row>
        <row r="9692">
          <cell r="D9692" t="str">
            <v>GDF Suez SA</v>
          </cell>
          <cell r="E9692" t="str">
            <v>Gas</v>
          </cell>
          <cell r="G9692" t="str">
            <v>NA</v>
          </cell>
          <cell r="H9692" t="str">
            <v>Merchant Unregulated</v>
          </cell>
        </row>
        <row r="9693">
          <cell r="D9693" t="str">
            <v>AW Power Holdings, LLC</v>
          </cell>
          <cell r="E9693" t="str">
            <v>Gas</v>
          </cell>
          <cell r="G9693" t="str">
            <v>NA</v>
          </cell>
          <cell r="H9693" t="str">
            <v>Merchant Unregulated</v>
          </cell>
        </row>
        <row r="9694">
          <cell r="D9694" t="str">
            <v>Sasco River Advisors LLC</v>
          </cell>
          <cell r="E9694" t="str">
            <v>Gas</v>
          </cell>
          <cell r="G9694" t="str">
            <v>NA</v>
          </cell>
          <cell r="H9694" t="str">
            <v>Merchant Unregulated</v>
          </cell>
        </row>
        <row r="9695">
          <cell r="D9695" t="str">
            <v>SCANA Corporation</v>
          </cell>
          <cell r="E9695" t="str">
            <v>Coal</v>
          </cell>
          <cell r="G9695">
            <v>3697547</v>
          </cell>
          <cell r="H9695" t="str">
            <v>Regulated</v>
          </cell>
        </row>
        <row r="9696">
          <cell r="D9696" t="str">
            <v>Duke Energy Corporation</v>
          </cell>
          <cell r="E9696" t="str">
            <v>Water</v>
          </cell>
          <cell r="G9696">
            <v>125831</v>
          </cell>
          <cell r="H9696" t="str">
            <v>Regulated</v>
          </cell>
        </row>
        <row r="9697">
          <cell r="D9697" t="str">
            <v>Entergy Corporation</v>
          </cell>
          <cell r="E9697" t="str">
            <v>Gas</v>
          </cell>
          <cell r="G9697">
            <v>714879</v>
          </cell>
          <cell r="H9697" t="str">
            <v>Regulated</v>
          </cell>
        </row>
        <row r="9698">
          <cell r="D9698" t="str">
            <v>Entergy Corporation</v>
          </cell>
          <cell r="E9698" t="str">
            <v>Nuclear</v>
          </cell>
          <cell r="G9698">
            <v>7853958</v>
          </cell>
          <cell r="H9698" t="str">
            <v>Regulated</v>
          </cell>
        </row>
        <row r="9699">
          <cell r="D9699" t="str">
            <v>Entergy Corporation</v>
          </cell>
          <cell r="E9699" t="str">
            <v>Oil</v>
          </cell>
          <cell r="G9699">
            <v>1126</v>
          </cell>
          <cell r="H9699" t="str">
            <v>Regulated</v>
          </cell>
        </row>
        <row r="9700">
          <cell r="D9700" t="str">
            <v>American Electric Power Company, Inc.</v>
          </cell>
          <cell r="E9700" t="str">
            <v>Gas</v>
          </cell>
          <cell r="G9700">
            <v>5027420</v>
          </cell>
          <cell r="H9700" t="str">
            <v>Regulated</v>
          </cell>
        </row>
        <row r="9701">
          <cell r="D9701" t="str">
            <v>Waterloo City of</v>
          </cell>
          <cell r="E9701" t="str">
            <v>Gas</v>
          </cell>
          <cell r="G9701" t="str">
            <v>NA</v>
          </cell>
          <cell r="H9701" t="str">
            <v>Regulated</v>
          </cell>
        </row>
        <row r="9702">
          <cell r="D9702" t="str">
            <v>Berkshire Hathaway Inc.</v>
          </cell>
          <cell r="E9702" t="str">
            <v>Oil</v>
          </cell>
          <cell r="G9702" t="str">
            <v>NA</v>
          </cell>
          <cell r="H9702" t="str">
            <v>Regulated</v>
          </cell>
        </row>
        <row r="9703">
          <cell r="D9703" t="str">
            <v>MidAmerican Energy Holdings Company</v>
          </cell>
          <cell r="E9703" t="str">
            <v>Oil</v>
          </cell>
          <cell r="G9703" t="str">
            <v>NA</v>
          </cell>
          <cell r="H9703" t="str">
            <v>Regulated</v>
          </cell>
        </row>
        <row r="9704">
          <cell r="D9704" t="str">
            <v>American Energy Solutions Inc</v>
          </cell>
          <cell r="E9704" t="str">
            <v>Water</v>
          </cell>
          <cell r="G9704" t="str">
            <v>NA</v>
          </cell>
          <cell r="H9704" t="str">
            <v>Merchant Unregulated</v>
          </cell>
        </row>
        <row r="9705">
          <cell r="D9705" t="str">
            <v>Sustainable Power Group</v>
          </cell>
          <cell r="E9705" t="str">
            <v>Solar</v>
          </cell>
          <cell r="G9705" t="str">
            <v>NA</v>
          </cell>
          <cell r="H9705" t="str">
            <v>Merchant Unregulated</v>
          </cell>
        </row>
        <row r="9706">
          <cell r="D9706" t="str">
            <v>Waterloo City of</v>
          </cell>
          <cell r="E9706" t="str">
            <v>Oil</v>
          </cell>
          <cell r="G9706" t="str">
            <v>NA</v>
          </cell>
          <cell r="H9706" t="str">
            <v>Regulated</v>
          </cell>
        </row>
        <row r="9707">
          <cell r="D9707" t="str">
            <v>Brookfield Renewable Energy Partners L.P.</v>
          </cell>
          <cell r="E9707" t="str">
            <v>Water</v>
          </cell>
          <cell r="G9707" t="str">
            <v>NA</v>
          </cell>
          <cell r="H9707" t="str">
            <v>Merchant Unregulated</v>
          </cell>
        </row>
        <row r="9708">
          <cell r="D9708" t="str">
            <v>Brookfield Asset Management Inc.</v>
          </cell>
          <cell r="E9708" t="str">
            <v>Water</v>
          </cell>
          <cell r="G9708" t="str">
            <v>NA</v>
          </cell>
          <cell r="H9708" t="str">
            <v>Merchant Unregulated</v>
          </cell>
        </row>
        <row r="9709">
          <cell r="D9709" t="str">
            <v>Peabody City of</v>
          </cell>
          <cell r="E9709" t="str">
            <v>Gas</v>
          </cell>
          <cell r="G9709">
            <v>12650</v>
          </cell>
          <cell r="H9709" t="str">
            <v>Regulated</v>
          </cell>
        </row>
        <row r="9710">
          <cell r="D9710" t="str">
            <v>First Reserve Corporation</v>
          </cell>
          <cell r="E9710" t="str">
            <v>Oil</v>
          </cell>
          <cell r="G9710" t="str">
            <v>NA</v>
          </cell>
          <cell r="H9710" t="str">
            <v>Merchant Unregulated</v>
          </cell>
        </row>
        <row r="9711">
          <cell r="D9711" t="str">
            <v>Western Minnesota Municipal Power Agency</v>
          </cell>
          <cell r="E9711" t="str">
            <v>Oil</v>
          </cell>
          <cell r="G9711" t="str">
            <v>NA</v>
          </cell>
          <cell r="H9711" t="str">
            <v>Merchant Unregulated</v>
          </cell>
        </row>
        <row r="9712">
          <cell r="D9712" t="str">
            <v>Watkins Manufacturing Corporation</v>
          </cell>
          <cell r="E9712" t="str">
            <v>Gas</v>
          </cell>
          <cell r="G9712" t="str">
            <v>NA</v>
          </cell>
          <cell r="H9712" t="str">
            <v>Merchant Unregulated</v>
          </cell>
        </row>
        <row r="9713">
          <cell r="D9713" t="str">
            <v>Tesoro Corporation</v>
          </cell>
          <cell r="E9713" t="str">
            <v>Gas</v>
          </cell>
          <cell r="G9713" t="str">
            <v>NA</v>
          </cell>
          <cell r="H9713" t="str">
            <v>Merchant Unregulated</v>
          </cell>
        </row>
        <row r="9714">
          <cell r="D9714" t="str">
            <v>Edison International</v>
          </cell>
          <cell r="E9714" t="str">
            <v>Gas</v>
          </cell>
          <cell r="G9714">
            <v>1502378</v>
          </cell>
          <cell r="H9714" t="str">
            <v>Merchant Unregulated</v>
          </cell>
        </row>
        <row r="9715">
          <cell r="D9715" t="str">
            <v>Tennessee Valley Authority</v>
          </cell>
          <cell r="E9715" t="str">
            <v>Water</v>
          </cell>
          <cell r="G9715">
            <v>850596</v>
          </cell>
          <cell r="H9715" t="str">
            <v>Merchant Unregulated</v>
          </cell>
        </row>
        <row r="9716">
          <cell r="D9716" t="str">
            <v>Tennessee Valley Authority</v>
          </cell>
          <cell r="E9716" t="str">
            <v>Nuclear</v>
          </cell>
          <cell r="G9716">
            <v>8516471</v>
          </cell>
          <cell r="H9716" t="str">
            <v>Merchant Unregulated</v>
          </cell>
        </row>
        <row r="9717">
          <cell r="D9717" t="str">
            <v>Strata Solar LLC</v>
          </cell>
          <cell r="E9717" t="str">
            <v>Solar</v>
          </cell>
          <cell r="G9717" t="str">
            <v>NA</v>
          </cell>
          <cell r="H9717" t="str">
            <v>Merchant Unregulated</v>
          </cell>
        </row>
        <row r="9718">
          <cell r="D9718" t="str">
            <v>Edison International</v>
          </cell>
          <cell r="E9718" t="str">
            <v>Coal</v>
          </cell>
          <cell r="G9718">
            <v>3314424</v>
          </cell>
          <cell r="H9718" t="str">
            <v>Merchant Unregulated</v>
          </cell>
        </row>
        <row r="9719">
          <cell r="D9719" t="str">
            <v>Edison International</v>
          </cell>
          <cell r="E9719" t="str">
            <v>Oil</v>
          </cell>
          <cell r="G9719">
            <v>441</v>
          </cell>
          <cell r="H9719" t="str">
            <v>Merchant Unregulated</v>
          </cell>
        </row>
        <row r="9720">
          <cell r="D9720" t="str">
            <v>SunEdison, Inc.</v>
          </cell>
          <cell r="E9720" t="str">
            <v>Solar</v>
          </cell>
          <cell r="G9720" t="str">
            <v>NA</v>
          </cell>
          <cell r="H9720" t="str">
            <v>Merchant Unregulated</v>
          </cell>
        </row>
        <row r="9721">
          <cell r="D9721" t="str">
            <v>Eugene City of</v>
          </cell>
          <cell r="E9721" t="str">
            <v>Biomass</v>
          </cell>
          <cell r="G9721" t="str">
            <v>NA</v>
          </cell>
          <cell r="H9721" t="str">
            <v>Regulated</v>
          </cell>
        </row>
        <row r="9722">
          <cell r="D9722" t="str">
            <v>Clatskanie People's Utility District</v>
          </cell>
          <cell r="E9722" t="str">
            <v>Biomass</v>
          </cell>
          <cell r="G9722" t="str">
            <v>NA</v>
          </cell>
          <cell r="H9722" t="str">
            <v>Regulated</v>
          </cell>
        </row>
        <row r="9723">
          <cell r="D9723" t="str">
            <v>State of Wisconsin</v>
          </cell>
          <cell r="E9723" t="str">
            <v>Coal</v>
          </cell>
          <cell r="G9723" t="str">
            <v>NA</v>
          </cell>
          <cell r="H9723" t="str">
            <v>Merchant Unregulated</v>
          </cell>
        </row>
        <row r="9724">
          <cell r="D9724" t="str">
            <v>Integrys Energy Group, Inc.</v>
          </cell>
          <cell r="E9724" t="str">
            <v>Water</v>
          </cell>
          <cell r="G9724">
            <v>17759</v>
          </cell>
          <cell r="H9724" t="str">
            <v>Regulated</v>
          </cell>
        </row>
        <row r="9725">
          <cell r="D9725" t="str">
            <v>Wausau-Mosinee Paper Corporation</v>
          </cell>
          <cell r="E9725" t="str">
            <v>Coal</v>
          </cell>
          <cell r="G9725" t="str">
            <v>NA</v>
          </cell>
          <cell r="H9725" t="str">
            <v>Merchant Unregulated</v>
          </cell>
        </row>
        <row r="9726">
          <cell r="D9726" t="str">
            <v>Waverly Municipal Elec Utility</v>
          </cell>
          <cell r="E9726" t="str">
            <v>Wind</v>
          </cell>
          <cell r="G9726" t="str">
            <v>NA</v>
          </cell>
          <cell r="H9726" t="str">
            <v>Regulated</v>
          </cell>
        </row>
        <row r="9727">
          <cell r="D9727" t="str">
            <v>SC Johnson</v>
          </cell>
          <cell r="E9727" t="str">
            <v>Gas</v>
          </cell>
          <cell r="G9727" t="str">
            <v>NA</v>
          </cell>
          <cell r="H9727" t="str">
            <v>Merchant Unregulated</v>
          </cell>
        </row>
        <row r="9728">
          <cell r="D9728" t="str">
            <v>Wisconsin Energy Corporation</v>
          </cell>
          <cell r="E9728" t="str">
            <v>Water</v>
          </cell>
          <cell r="G9728">
            <v>419</v>
          </cell>
          <cell r="H9728" t="str">
            <v>Regulated</v>
          </cell>
        </row>
        <row r="9729">
          <cell r="D9729" t="str">
            <v>NextEra Energy, Inc.</v>
          </cell>
          <cell r="E9729" t="str">
            <v>Wind</v>
          </cell>
          <cell r="G9729">
            <v>141670</v>
          </cell>
          <cell r="H9729" t="str">
            <v>Merchant Unregulated</v>
          </cell>
        </row>
        <row r="9730">
          <cell r="D9730" t="str">
            <v>Duke Energy Corporation</v>
          </cell>
          <cell r="E9730" t="str">
            <v>Gas</v>
          </cell>
          <cell r="G9730">
            <v>530907</v>
          </cell>
          <cell r="H9730" t="str">
            <v>Regulated</v>
          </cell>
        </row>
        <row r="9731">
          <cell r="D9731" t="str">
            <v>Methane Power Inc.</v>
          </cell>
          <cell r="E9731" t="str">
            <v>Biomass</v>
          </cell>
          <cell r="G9731" t="str">
            <v>NA</v>
          </cell>
          <cell r="H9731" t="str">
            <v>Merchant Unregulated</v>
          </cell>
        </row>
        <row r="9732">
          <cell r="D9732" t="str">
            <v>Wayne City of</v>
          </cell>
          <cell r="E9732" t="str">
            <v>Oil</v>
          </cell>
          <cell r="G9732" t="str">
            <v>NA</v>
          </cell>
          <cell r="H9732" t="str">
            <v>Regulated</v>
          </cell>
        </row>
        <row r="9733">
          <cell r="D9733" t="str">
            <v>DCO Energy LLC</v>
          </cell>
          <cell r="E9733" t="str">
            <v>Biomass</v>
          </cell>
          <cell r="G9733" t="str">
            <v>NA</v>
          </cell>
          <cell r="H9733" t="str">
            <v>Merchant Unregulated</v>
          </cell>
        </row>
        <row r="9734">
          <cell r="D9734" t="str">
            <v>South Jersey Industries, Inc.</v>
          </cell>
          <cell r="E9734" t="str">
            <v>Biomass</v>
          </cell>
          <cell r="G9734" t="str">
            <v>NA</v>
          </cell>
          <cell r="H9734" t="str">
            <v>Merchant Unregulated</v>
          </cell>
        </row>
        <row r="9735">
          <cell r="D9735" t="str">
            <v>OAO Severstal</v>
          </cell>
          <cell r="E9735" t="str">
            <v>Other Nonrenewable</v>
          </cell>
          <cell r="G9735" t="str">
            <v>NA</v>
          </cell>
          <cell r="H9735" t="str">
            <v>Merchant Unregulated</v>
          </cell>
        </row>
        <row r="9736">
          <cell r="D9736" t="str">
            <v>Weatherford Mun Utility System</v>
          </cell>
          <cell r="E9736" t="str">
            <v>Oil</v>
          </cell>
          <cell r="G9736" t="str">
            <v>NA</v>
          </cell>
          <cell r="H9736" t="str">
            <v>Regulated</v>
          </cell>
        </row>
        <row r="9737">
          <cell r="D9737" t="str">
            <v>NextEra Energy, Inc.</v>
          </cell>
          <cell r="E9737" t="str">
            <v>Wind</v>
          </cell>
          <cell r="G9737">
            <v>620742</v>
          </cell>
          <cell r="H9737" t="str">
            <v>Merchant Unregulated</v>
          </cell>
        </row>
        <row r="9738">
          <cell r="D9738" t="str">
            <v>South Carolina Public Service Authority</v>
          </cell>
          <cell r="E9738" t="str">
            <v>Oil</v>
          </cell>
          <cell r="G9738" t="str">
            <v>NA</v>
          </cell>
          <cell r="H9738" t="str">
            <v>Regulated</v>
          </cell>
        </row>
        <row r="9739">
          <cell r="D9739" t="str">
            <v>CMS Energy Corporation</v>
          </cell>
          <cell r="E9739" t="str">
            <v>Water</v>
          </cell>
          <cell r="G9739">
            <v>9744</v>
          </cell>
          <cell r="H9739" t="str">
            <v>Regulated</v>
          </cell>
        </row>
        <row r="9740">
          <cell r="D9740" t="str">
            <v>United States Government</v>
          </cell>
          <cell r="E9740" t="str">
            <v>Water</v>
          </cell>
          <cell r="G9740" t="str">
            <v>NA</v>
          </cell>
          <cell r="H9740" t="str">
            <v>Merchant Unregulated</v>
          </cell>
        </row>
        <row r="9741">
          <cell r="D9741" t="str">
            <v>Berkshire Hathaway Inc.</v>
          </cell>
          <cell r="E9741" t="str">
            <v>Water</v>
          </cell>
          <cell r="G9741">
            <v>13560</v>
          </cell>
          <cell r="H9741" t="str">
            <v>Regulated</v>
          </cell>
        </row>
        <row r="9742">
          <cell r="D9742" t="str">
            <v>MidAmerican Energy Holdings Company</v>
          </cell>
          <cell r="E9742" t="str">
            <v>Water</v>
          </cell>
          <cell r="G9742">
            <v>1540</v>
          </cell>
          <cell r="H9742" t="str">
            <v>Regulated</v>
          </cell>
        </row>
        <row r="9743">
          <cell r="D9743" t="str">
            <v>Corn Belt Power Cooperative</v>
          </cell>
          <cell r="E9743" t="str">
            <v>Oil</v>
          </cell>
          <cell r="G9743" t="str">
            <v>NA</v>
          </cell>
          <cell r="H9743" t="str">
            <v>Merchant Unregulated</v>
          </cell>
        </row>
        <row r="9744">
          <cell r="D9744" t="str">
            <v>Wind Energy Development LLC</v>
          </cell>
          <cell r="E9744" t="str">
            <v>Wind</v>
          </cell>
          <cell r="G9744" t="str">
            <v>NA</v>
          </cell>
          <cell r="H9744" t="str">
            <v>Merchant Unregulated</v>
          </cell>
        </row>
        <row r="9745">
          <cell r="D9745" t="str">
            <v>Covanta Holding Corporation</v>
          </cell>
          <cell r="E9745" t="str">
            <v>Water</v>
          </cell>
          <cell r="G9745" t="str">
            <v>NA</v>
          </cell>
          <cell r="H9745" t="str">
            <v>Merchant Unregulated</v>
          </cell>
        </row>
        <row r="9746">
          <cell r="D9746" t="str">
            <v>Enel S.p.A.</v>
          </cell>
          <cell r="E9746" t="str">
            <v>Water</v>
          </cell>
          <cell r="G9746" t="str">
            <v>NA</v>
          </cell>
          <cell r="H9746" t="str">
            <v>Merchant Unregulated</v>
          </cell>
        </row>
        <row r="9747">
          <cell r="D9747" t="str">
            <v>Pacific Winds</v>
          </cell>
          <cell r="E9747" t="str">
            <v>Wind</v>
          </cell>
          <cell r="G9747" t="str">
            <v>NA</v>
          </cell>
          <cell r="H9747" t="str">
            <v>Merchant Unregulated</v>
          </cell>
        </row>
        <row r="9748">
          <cell r="D9748" t="str">
            <v>Exelon Corporation</v>
          </cell>
          <cell r="E9748" t="str">
            <v>Wind</v>
          </cell>
          <cell r="G9748" t="str">
            <v>NA</v>
          </cell>
          <cell r="H9748" t="str">
            <v>Merchant Unregulated</v>
          </cell>
        </row>
        <row r="9749">
          <cell r="D9749" t="str">
            <v>Wehran Energy Corporation</v>
          </cell>
          <cell r="E9749" t="str">
            <v>Biomass</v>
          </cell>
          <cell r="G9749" t="str">
            <v>NA</v>
          </cell>
          <cell r="H9749" t="str">
            <v>Merchant Unregulated</v>
          </cell>
        </row>
        <row r="9750">
          <cell r="D9750" t="str">
            <v>Southern Company</v>
          </cell>
          <cell r="E9750" t="str">
            <v>Water</v>
          </cell>
          <cell r="G9750">
            <v>134743</v>
          </cell>
          <cell r="H9750" t="str">
            <v>Regulated</v>
          </cell>
        </row>
        <row r="9751">
          <cell r="D9751" t="str">
            <v>Federated Rural Electric Association</v>
          </cell>
          <cell r="E9751" t="str">
            <v>Wind</v>
          </cell>
          <cell r="G9751" t="str">
            <v>NA</v>
          </cell>
          <cell r="H9751" t="str">
            <v>Merchant Unregulated</v>
          </cell>
        </row>
        <row r="9752">
          <cell r="D9752" t="str">
            <v>EIF Management, LLC</v>
          </cell>
          <cell r="E9752" t="str">
            <v>Biomass</v>
          </cell>
          <cell r="G9752" t="str">
            <v>NA</v>
          </cell>
          <cell r="H9752" t="str">
            <v>Merchant Unregulated</v>
          </cell>
        </row>
        <row r="9753">
          <cell r="D9753" t="str">
            <v>American Electric Power Company, Inc.</v>
          </cell>
          <cell r="E9753" t="str">
            <v>Gas</v>
          </cell>
          <cell r="G9753">
            <v>8823</v>
          </cell>
          <cell r="H9753" t="str">
            <v>Regulated</v>
          </cell>
        </row>
        <row r="9754">
          <cell r="D9754" t="str">
            <v>American Electric Power Company, Inc.</v>
          </cell>
          <cell r="E9754" t="str">
            <v>Oil</v>
          </cell>
          <cell r="G9754">
            <v>0</v>
          </cell>
          <cell r="H9754" t="str">
            <v>Regulated</v>
          </cell>
        </row>
        <row r="9755">
          <cell r="D9755" t="str">
            <v>Wellesley College</v>
          </cell>
          <cell r="E9755" t="str">
            <v>Gas</v>
          </cell>
          <cell r="G9755" t="str">
            <v>NA</v>
          </cell>
          <cell r="H9755" t="str">
            <v>Merchant Unregulated</v>
          </cell>
        </row>
        <row r="9756">
          <cell r="D9756" t="str">
            <v>Milliken &amp; Company</v>
          </cell>
          <cell r="E9756" t="str">
            <v>Biomass</v>
          </cell>
          <cell r="G9756">
            <v>10563</v>
          </cell>
          <cell r="H9756" t="str">
            <v>Regulated</v>
          </cell>
        </row>
        <row r="9757">
          <cell r="D9757" t="str">
            <v>W Power, LLC</v>
          </cell>
          <cell r="E9757" t="str">
            <v>Gas</v>
          </cell>
          <cell r="G9757" t="str">
            <v>NA</v>
          </cell>
          <cell r="H9757" t="str">
            <v>Merchant Unregulated</v>
          </cell>
        </row>
        <row r="9758">
          <cell r="D9758" t="str">
            <v>W Power, LLC</v>
          </cell>
          <cell r="E9758" t="str">
            <v>Gas</v>
          </cell>
          <cell r="G9758" t="str">
            <v>NA</v>
          </cell>
          <cell r="H9758" t="str">
            <v>Merchant Unregulated</v>
          </cell>
        </row>
        <row r="9759">
          <cell r="D9759" t="str">
            <v>Wellington City of KS</v>
          </cell>
          <cell r="E9759" t="str">
            <v>Gas</v>
          </cell>
          <cell r="G9759" t="str">
            <v>NA</v>
          </cell>
          <cell r="H9759" t="str">
            <v>Regulated</v>
          </cell>
        </row>
        <row r="9760">
          <cell r="D9760" t="str">
            <v>Wellington City of KS</v>
          </cell>
          <cell r="E9760" t="str">
            <v>Gas</v>
          </cell>
          <cell r="G9760" t="str">
            <v>NA</v>
          </cell>
          <cell r="H9760" t="str">
            <v>Regulated</v>
          </cell>
        </row>
        <row r="9761">
          <cell r="D9761" t="str">
            <v>Wellington City of KS</v>
          </cell>
          <cell r="E9761" t="str">
            <v>Oil</v>
          </cell>
          <cell r="G9761" t="str">
            <v>NA</v>
          </cell>
          <cell r="H9761" t="str">
            <v>Regulated</v>
          </cell>
        </row>
        <row r="9762">
          <cell r="D9762" t="str">
            <v>American Municipal Power, Inc.</v>
          </cell>
          <cell r="E9762" t="str">
            <v>Oil</v>
          </cell>
          <cell r="G9762" t="str">
            <v>NA</v>
          </cell>
          <cell r="H9762" t="str">
            <v>Merchant Unregulated</v>
          </cell>
        </row>
        <row r="9763">
          <cell r="D9763" t="str">
            <v>PUD No 1 of Douglas County</v>
          </cell>
          <cell r="E9763" t="str">
            <v>Water</v>
          </cell>
          <cell r="G9763">
            <v>4655818</v>
          </cell>
          <cell r="H9763" t="str">
            <v>Regulated</v>
          </cell>
        </row>
        <row r="9764">
          <cell r="D9764" t="str">
            <v>Wells Manufacturing Co</v>
          </cell>
          <cell r="E9764" t="str">
            <v>Gas</v>
          </cell>
          <cell r="G9764" t="str">
            <v>NA</v>
          </cell>
          <cell r="H9764" t="str">
            <v>Merchant Unregulated</v>
          </cell>
        </row>
        <row r="9765">
          <cell r="D9765" t="str">
            <v>Wells City of</v>
          </cell>
          <cell r="E9765" t="str">
            <v>Oil</v>
          </cell>
          <cell r="G9765" t="str">
            <v>NA</v>
          </cell>
          <cell r="H9765" t="str">
            <v>Regulated</v>
          </cell>
        </row>
        <row r="9766">
          <cell r="D9766" t="str">
            <v>Plains Exploration &amp; Production Co.</v>
          </cell>
          <cell r="E9766" t="str">
            <v>Gas</v>
          </cell>
          <cell r="G9766" t="str">
            <v>NA</v>
          </cell>
          <cell r="H9766" t="str">
            <v>Merchant Unregulated</v>
          </cell>
        </row>
        <row r="9767">
          <cell r="D9767" t="str">
            <v>American Electric Power Company, Inc.</v>
          </cell>
          <cell r="E9767" t="str">
            <v>Coal</v>
          </cell>
          <cell r="G9767">
            <v>10280099</v>
          </cell>
          <cell r="H9767" t="str">
            <v>Regulated</v>
          </cell>
        </row>
        <row r="9768">
          <cell r="D9768" t="str">
            <v>General Motors LLC</v>
          </cell>
          <cell r="E9768" t="str">
            <v>Coal</v>
          </cell>
          <cell r="G9768" t="str">
            <v>NA</v>
          </cell>
          <cell r="H9768" t="str">
            <v>Merchant Unregulated</v>
          </cell>
        </row>
        <row r="9769">
          <cell r="D9769" t="str">
            <v>NRG Energy, Inc.</v>
          </cell>
          <cell r="E9769" t="str">
            <v>Oil</v>
          </cell>
          <cell r="G9769" t="str">
            <v>NA</v>
          </cell>
          <cell r="H9769" t="str">
            <v>Merchant Unregulated</v>
          </cell>
        </row>
        <row r="9770">
          <cell r="D9770" t="str">
            <v>NextEra Energy, Inc.</v>
          </cell>
          <cell r="E9770" t="str">
            <v>Wind</v>
          </cell>
          <cell r="G9770">
            <v>211033</v>
          </cell>
          <cell r="H9770" t="str">
            <v>Merchant Unregulated</v>
          </cell>
        </row>
        <row r="9771">
          <cell r="D9771" t="str">
            <v>Winfield City of</v>
          </cell>
          <cell r="E9771" t="str">
            <v>Gas</v>
          </cell>
          <cell r="G9771" t="str">
            <v>NA</v>
          </cell>
          <cell r="H9771" t="str">
            <v>Regulated</v>
          </cell>
        </row>
        <row r="9772">
          <cell r="D9772" t="str">
            <v>Cleveland City of OH</v>
          </cell>
          <cell r="E9772" t="str">
            <v>Gas</v>
          </cell>
          <cell r="G9772" t="str">
            <v>NA</v>
          </cell>
          <cell r="H9772" t="str">
            <v>Regulated</v>
          </cell>
        </row>
        <row r="9773">
          <cell r="D9773" t="str">
            <v>National Grid plc</v>
          </cell>
          <cell r="E9773" t="str">
            <v>Oil</v>
          </cell>
          <cell r="G9773" t="str">
            <v>NA</v>
          </cell>
          <cell r="H9773" t="str">
            <v>Merchant Unregulated</v>
          </cell>
        </row>
        <row r="9774">
          <cell r="D9774" t="str">
            <v>West Basin Municipal Water District</v>
          </cell>
          <cell r="E9774" t="str">
            <v>Solar</v>
          </cell>
          <cell r="G9774" t="str">
            <v>NA</v>
          </cell>
          <cell r="H9774" t="str">
            <v>Regulated</v>
          </cell>
        </row>
        <row r="9775">
          <cell r="D9775" t="str">
            <v>West Bend City of</v>
          </cell>
          <cell r="E9775" t="str">
            <v>Oil</v>
          </cell>
          <cell r="G9775" t="str">
            <v>NA</v>
          </cell>
          <cell r="H9775" t="str">
            <v>Regulated</v>
          </cell>
        </row>
        <row r="9776">
          <cell r="D9776" t="str">
            <v>Brookfield Renewable Energy Partners L.P.</v>
          </cell>
          <cell r="E9776" t="str">
            <v>Water</v>
          </cell>
          <cell r="G9776" t="str">
            <v>NA</v>
          </cell>
          <cell r="H9776" t="str">
            <v>Merchant Unregulated</v>
          </cell>
        </row>
        <row r="9777">
          <cell r="D9777" t="str">
            <v>Brookfield Asset Management Inc.</v>
          </cell>
          <cell r="E9777" t="str">
            <v>Water</v>
          </cell>
          <cell r="G9777" t="str">
            <v>NA</v>
          </cell>
          <cell r="H9777" t="str">
            <v>Merchant Unregulated</v>
          </cell>
        </row>
        <row r="9778">
          <cell r="D9778" t="str">
            <v>MGE Energy, Inc.</v>
          </cell>
          <cell r="E9778" t="str">
            <v>Gas</v>
          </cell>
          <cell r="G9778">
            <v>253816</v>
          </cell>
          <cell r="H9778" t="str">
            <v>Regulated</v>
          </cell>
        </row>
        <row r="9779">
          <cell r="D9779" t="str">
            <v>Pennsylvania State University</v>
          </cell>
          <cell r="E9779" t="str">
            <v>Coal</v>
          </cell>
          <cell r="G9779" t="str">
            <v>NA</v>
          </cell>
          <cell r="H9779" t="str">
            <v>Merchant Unregulated</v>
          </cell>
        </row>
        <row r="9780">
          <cell r="D9780" t="str">
            <v>GDF Suez SA</v>
          </cell>
          <cell r="E9780" t="str">
            <v>Wind</v>
          </cell>
          <cell r="G9780" t="str">
            <v>NA</v>
          </cell>
          <cell r="H9780" t="str">
            <v>Foreign</v>
          </cell>
        </row>
        <row r="9781">
          <cell r="D9781" t="str">
            <v>Fiera Axium Infrastructure Inc.</v>
          </cell>
          <cell r="E9781" t="str">
            <v>Wind</v>
          </cell>
          <cell r="G9781" t="str">
            <v>NA</v>
          </cell>
          <cell r="H9781" t="str">
            <v>Foreign</v>
          </cell>
        </row>
        <row r="9782">
          <cell r="D9782" t="str">
            <v>Mitsui &amp; Co., Ltd.</v>
          </cell>
          <cell r="E9782" t="str">
            <v>Wind</v>
          </cell>
          <cell r="G9782" t="str">
            <v>NA</v>
          </cell>
          <cell r="H9782" t="str">
            <v>Foreign</v>
          </cell>
        </row>
        <row r="9783">
          <cell r="D9783" t="str">
            <v>University of Minnesota - WCROC</v>
          </cell>
          <cell r="E9783" t="str">
            <v>Wind</v>
          </cell>
          <cell r="G9783" t="str">
            <v>NA</v>
          </cell>
          <cell r="H9783" t="str">
            <v>Merchant Unregulated</v>
          </cell>
        </row>
        <row r="9784">
          <cell r="D9784" t="str">
            <v>Barton Village, Inc.</v>
          </cell>
          <cell r="E9784" t="str">
            <v>Water</v>
          </cell>
          <cell r="G9784" t="str">
            <v>NA</v>
          </cell>
          <cell r="H9784" t="str">
            <v>Regulated</v>
          </cell>
        </row>
        <row r="9785">
          <cell r="D9785" t="str">
            <v>Barton Village, Inc.</v>
          </cell>
          <cell r="E9785" t="str">
            <v>Oil</v>
          </cell>
          <cell r="G9785" t="str">
            <v>NA</v>
          </cell>
          <cell r="H9785" t="str">
            <v>Regulated</v>
          </cell>
        </row>
        <row r="9786">
          <cell r="D9786" t="str">
            <v>NextEra Energy, Inc.</v>
          </cell>
          <cell r="E9786" t="str">
            <v>Gas</v>
          </cell>
          <cell r="G9786">
            <v>24355995</v>
          </cell>
          <cell r="H9786" t="str">
            <v>Regulated</v>
          </cell>
        </row>
        <row r="9787">
          <cell r="D9787" t="str">
            <v>Fortis Inc.</v>
          </cell>
          <cell r="E9787" t="str">
            <v>Oil</v>
          </cell>
          <cell r="G9787" t="str">
            <v>NA</v>
          </cell>
          <cell r="H9787" t="str">
            <v>Regulated</v>
          </cell>
        </row>
        <row r="9788">
          <cell r="D9788" t="str">
            <v>Gaz Métro Limited Partnership</v>
          </cell>
          <cell r="E9788" t="str">
            <v>Water</v>
          </cell>
          <cell r="G9788">
            <v>1033</v>
          </cell>
          <cell r="H9788" t="str">
            <v>Regulated</v>
          </cell>
        </row>
        <row r="9789">
          <cell r="D9789" t="str">
            <v>Brookfield Asset Management Inc.</v>
          </cell>
          <cell r="E9789" t="str">
            <v>Water</v>
          </cell>
          <cell r="G9789" t="str">
            <v>NA</v>
          </cell>
          <cell r="H9789" t="str">
            <v>Merchant Unregulated</v>
          </cell>
        </row>
        <row r="9790">
          <cell r="D9790" t="str">
            <v>A &amp; D Hydro, Inc.</v>
          </cell>
          <cell r="E9790" t="str">
            <v>Water</v>
          </cell>
          <cell r="G9790" t="str">
            <v>NA</v>
          </cell>
          <cell r="H9790" t="str">
            <v>Merchant Unregulated</v>
          </cell>
        </row>
        <row r="9791">
          <cell r="D9791" t="str">
            <v>West End Dam Associates</v>
          </cell>
          <cell r="E9791" t="str">
            <v>Water</v>
          </cell>
          <cell r="G9791" t="str">
            <v>NA</v>
          </cell>
          <cell r="H9791" t="str">
            <v>Merchant Unregulated</v>
          </cell>
        </row>
        <row r="9792">
          <cell r="D9792" t="str">
            <v>Calpine Corporation</v>
          </cell>
          <cell r="E9792" t="str">
            <v>Oil</v>
          </cell>
          <cell r="G9792" t="str">
            <v>NA</v>
          </cell>
          <cell r="H9792" t="str">
            <v>Merchant Unregulated</v>
          </cell>
        </row>
        <row r="9793">
          <cell r="D9793" t="str">
            <v>ArcLight Capital Partners LLC</v>
          </cell>
          <cell r="E9793" t="str">
            <v>Water</v>
          </cell>
          <cell r="G9793" t="str">
            <v>NA</v>
          </cell>
          <cell r="H9793" t="str">
            <v>Merchant Unregulated</v>
          </cell>
        </row>
        <row r="9794">
          <cell r="D9794" t="str">
            <v>Calpine Corporation</v>
          </cell>
          <cell r="E9794" t="str">
            <v>Geothermal</v>
          </cell>
          <cell r="G9794" t="str">
            <v>NA</v>
          </cell>
          <cell r="H9794" t="str">
            <v>Merchant Unregulated</v>
          </cell>
        </row>
        <row r="9795">
          <cell r="D9795" t="str">
            <v>Great Plains Energy Inc.</v>
          </cell>
          <cell r="E9795" t="str">
            <v>Gas</v>
          </cell>
          <cell r="G9795">
            <v>61216</v>
          </cell>
          <cell r="H9795" t="str">
            <v>Regulated</v>
          </cell>
        </row>
        <row r="9796">
          <cell r="D9796" t="str">
            <v>PG&amp;E Corporation</v>
          </cell>
          <cell r="E9796" t="str">
            <v>Solar</v>
          </cell>
          <cell r="G9796" t="str">
            <v>NA</v>
          </cell>
          <cell r="H9796" t="str">
            <v>Regulated</v>
          </cell>
        </row>
        <row r="9797">
          <cell r="D9797" t="str">
            <v>Consolidated Edison, Inc.</v>
          </cell>
          <cell r="E9797" t="str">
            <v>Solar</v>
          </cell>
          <cell r="G9797" t="str">
            <v>NA</v>
          </cell>
          <cell r="H9797" t="str">
            <v>Regulated</v>
          </cell>
        </row>
        <row r="9798">
          <cell r="D9798" t="str">
            <v>Thomson Corp</v>
          </cell>
          <cell r="E9798" t="str">
            <v>Oil</v>
          </cell>
          <cell r="G9798" t="str">
            <v>NA</v>
          </cell>
          <cell r="H9798" t="str">
            <v>Merchant Unregulated</v>
          </cell>
        </row>
        <row r="9799">
          <cell r="D9799" t="str">
            <v>Thomson Corp</v>
          </cell>
          <cell r="E9799" t="str">
            <v>Oil</v>
          </cell>
          <cell r="G9799" t="str">
            <v>NA</v>
          </cell>
          <cell r="H9799" t="str">
            <v>Merchant Unregulated</v>
          </cell>
        </row>
        <row r="9800">
          <cell r="D9800" t="str">
            <v>Thomson Corp</v>
          </cell>
          <cell r="E9800" t="str">
            <v>Oil</v>
          </cell>
          <cell r="G9800" t="str">
            <v>NA</v>
          </cell>
          <cell r="H9800" t="str">
            <v>Merchant Unregulated</v>
          </cell>
        </row>
        <row r="9801">
          <cell r="D9801" t="str">
            <v>West Liberty City of</v>
          </cell>
          <cell r="E9801" t="str">
            <v>Oil</v>
          </cell>
          <cell r="G9801" t="str">
            <v>NA</v>
          </cell>
          <cell r="H9801" t="str">
            <v>Regulated</v>
          </cell>
        </row>
        <row r="9802">
          <cell r="D9802" t="str">
            <v>West Liberty City of</v>
          </cell>
          <cell r="E9802" t="str">
            <v>Oil</v>
          </cell>
          <cell r="G9802" t="str">
            <v>NA</v>
          </cell>
          <cell r="H9802" t="str">
            <v>Regulated</v>
          </cell>
        </row>
        <row r="9803">
          <cell r="D9803" t="str">
            <v>FirstEnergy Corp.</v>
          </cell>
          <cell r="E9803" t="str">
            <v>Gas</v>
          </cell>
          <cell r="G9803">
            <v>207412</v>
          </cell>
          <cell r="H9803" t="str">
            <v>Merchant Unregulated</v>
          </cell>
        </row>
        <row r="9804">
          <cell r="D9804" t="str">
            <v>Integrys Energy Group, Inc.</v>
          </cell>
          <cell r="E9804" t="str">
            <v>Gas</v>
          </cell>
          <cell r="G9804">
            <v>39907</v>
          </cell>
          <cell r="H9804" t="str">
            <v>Regulated</v>
          </cell>
        </row>
        <row r="9805">
          <cell r="D9805" t="str">
            <v>Marshfield City of</v>
          </cell>
          <cell r="E9805" t="str">
            <v>Gas</v>
          </cell>
          <cell r="G9805">
            <v>7806</v>
          </cell>
          <cell r="H9805" t="str">
            <v>Regulated</v>
          </cell>
        </row>
        <row r="9806">
          <cell r="D9806" t="str">
            <v>Pinnacle West Capital Corporation</v>
          </cell>
          <cell r="E9806" t="str">
            <v>Gas</v>
          </cell>
          <cell r="G9806">
            <v>1211</v>
          </cell>
          <cell r="H9806" t="str">
            <v>Regulated</v>
          </cell>
        </row>
        <row r="9807">
          <cell r="D9807" t="str">
            <v>Pinnacle West Capital Corporation</v>
          </cell>
          <cell r="E9807" t="str">
            <v>Gas</v>
          </cell>
          <cell r="G9807">
            <v>2269991</v>
          </cell>
          <cell r="H9807" t="str">
            <v>Regulated</v>
          </cell>
        </row>
        <row r="9808">
          <cell r="D9808" t="str">
            <v>PG&amp;E Corporation</v>
          </cell>
          <cell r="E9808" t="str">
            <v>Water</v>
          </cell>
          <cell r="G9808">
            <v>68985</v>
          </cell>
          <cell r="H9808" t="str">
            <v>Regulated</v>
          </cell>
        </row>
        <row r="9809">
          <cell r="D9809" t="str">
            <v>Merck &amp; Company, Inc.</v>
          </cell>
          <cell r="E9809" t="str">
            <v>Gas</v>
          </cell>
          <cell r="G9809" t="str">
            <v>NA</v>
          </cell>
          <cell r="H9809" t="str">
            <v>Merchant Unregulated</v>
          </cell>
        </row>
        <row r="9810">
          <cell r="D9810" t="str">
            <v>Merck &amp; Company, Inc.</v>
          </cell>
          <cell r="E9810" t="str">
            <v>Oil</v>
          </cell>
          <cell r="G9810" t="str">
            <v>NA</v>
          </cell>
          <cell r="H9810" t="str">
            <v>Merchant Unregulated</v>
          </cell>
        </row>
        <row r="9811">
          <cell r="D9811" t="str">
            <v>Merck &amp; Company, Inc.</v>
          </cell>
          <cell r="E9811" t="str">
            <v>Gas</v>
          </cell>
          <cell r="G9811" t="str">
            <v>NA</v>
          </cell>
          <cell r="H9811" t="str">
            <v>Merchant Unregulated</v>
          </cell>
        </row>
        <row r="9812">
          <cell r="D9812" t="str">
            <v>United States Government</v>
          </cell>
          <cell r="E9812" t="str">
            <v>Water</v>
          </cell>
          <cell r="G9812" t="str">
            <v>NA</v>
          </cell>
          <cell r="H9812" t="str">
            <v>Merchant Unregulated</v>
          </cell>
        </row>
        <row r="9813">
          <cell r="D9813" t="str">
            <v>West Point City of NE</v>
          </cell>
          <cell r="E9813" t="str">
            <v>Gas</v>
          </cell>
          <cell r="G9813" t="str">
            <v>NA</v>
          </cell>
          <cell r="H9813" t="str">
            <v>Regulated</v>
          </cell>
        </row>
        <row r="9814">
          <cell r="D9814" t="str">
            <v>Denison City of</v>
          </cell>
          <cell r="E9814" t="str">
            <v>Oil</v>
          </cell>
          <cell r="G9814" t="str">
            <v>NA</v>
          </cell>
          <cell r="H9814" t="str">
            <v>Regulated</v>
          </cell>
        </row>
        <row r="9815">
          <cell r="D9815" t="str">
            <v>SunEdison, Inc.</v>
          </cell>
          <cell r="E9815" t="str">
            <v>Solar</v>
          </cell>
          <cell r="G9815" t="str">
            <v>NA</v>
          </cell>
          <cell r="H9815" t="str">
            <v>Merchant Unregulated</v>
          </cell>
        </row>
        <row r="9816">
          <cell r="D9816" t="str">
            <v>PPL Corporation</v>
          </cell>
          <cell r="E9816" t="str">
            <v>Oil</v>
          </cell>
          <cell r="G9816" t="str">
            <v>NA</v>
          </cell>
          <cell r="H9816" t="str">
            <v>Merchant Unregulated</v>
          </cell>
        </row>
        <row r="9817">
          <cell r="D9817" t="str">
            <v>Berkshire Hathaway Inc.</v>
          </cell>
          <cell r="E9817" t="str">
            <v>Water</v>
          </cell>
          <cell r="G9817">
            <v>1625</v>
          </cell>
          <cell r="H9817" t="str">
            <v>Regulated</v>
          </cell>
        </row>
        <row r="9818">
          <cell r="D9818" t="str">
            <v>MidAmerican Energy Holdings Company</v>
          </cell>
          <cell r="E9818" t="str">
            <v>Water</v>
          </cell>
          <cell r="G9818">
            <v>185</v>
          </cell>
          <cell r="H9818" t="str">
            <v>Regulated</v>
          </cell>
        </row>
        <row r="9819">
          <cell r="D9819" t="str">
            <v>Chignik City of</v>
          </cell>
          <cell r="E9819" t="str">
            <v>Oil</v>
          </cell>
          <cell r="G9819" t="str">
            <v>NA</v>
          </cell>
          <cell r="H9819" t="str">
            <v>Regulated</v>
          </cell>
        </row>
        <row r="9820">
          <cell r="D9820" t="str">
            <v>Culpeper Town of</v>
          </cell>
          <cell r="E9820" t="str">
            <v>Oil</v>
          </cell>
          <cell r="G9820" t="str">
            <v>NA</v>
          </cell>
          <cell r="H9820" t="str">
            <v>Regulated</v>
          </cell>
        </row>
        <row r="9821">
          <cell r="D9821" t="str">
            <v>Industry Funds Management Ltd.</v>
          </cell>
          <cell r="E9821" t="str">
            <v>Oil</v>
          </cell>
          <cell r="G9821">
            <v>49904</v>
          </cell>
          <cell r="H9821" t="str">
            <v>Merchant Unregulated</v>
          </cell>
        </row>
        <row r="9822">
          <cell r="D9822" t="str">
            <v>Industry Funds Management Ltd.</v>
          </cell>
          <cell r="E9822" t="str">
            <v>Gas</v>
          </cell>
          <cell r="G9822">
            <v>45699</v>
          </cell>
          <cell r="H9822" t="str">
            <v>Merchant Unregulated</v>
          </cell>
        </row>
        <row r="9823">
          <cell r="D9823" t="str">
            <v>Vineland City of - (NJ)</v>
          </cell>
          <cell r="E9823" t="str">
            <v>Oil</v>
          </cell>
          <cell r="G9823" t="str">
            <v>NA</v>
          </cell>
          <cell r="H9823" t="str">
            <v>Regulated</v>
          </cell>
        </row>
        <row r="9824">
          <cell r="D9824" t="str">
            <v>University of Tennessee</v>
          </cell>
          <cell r="E9824" t="str">
            <v>Solar</v>
          </cell>
          <cell r="G9824" t="str">
            <v>NA</v>
          </cell>
          <cell r="H9824" t="str">
            <v>Merchant Unregulated</v>
          </cell>
        </row>
        <row r="9825">
          <cell r="D9825" t="str">
            <v>Jasper Energy LLC</v>
          </cell>
          <cell r="E9825" t="str">
            <v>Wind</v>
          </cell>
          <cell r="G9825" t="str">
            <v>NA</v>
          </cell>
          <cell r="H9825" t="str">
            <v>Merchant Unregulated</v>
          </cell>
        </row>
        <row r="9826">
          <cell r="D9826" t="str">
            <v>SCANA Corporation</v>
          </cell>
          <cell r="E9826" t="str">
            <v>Wind</v>
          </cell>
          <cell r="G9826" t="str">
            <v>NA</v>
          </cell>
          <cell r="H9826" t="str">
            <v>Merchant Unregulated</v>
          </cell>
        </row>
        <row r="9827">
          <cell r="D9827" t="str">
            <v>NextEra Energy, Inc.</v>
          </cell>
          <cell r="E9827" t="str">
            <v>Wind</v>
          </cell>
          <cell r="G9827" t="str">
            <v>NA</v>
          </cell>
          <cell r="H9827" t="str">
            <v>Merchant Unregulated</v>
          </cell>
        </row>
        <row r="9828">
          <cell r="D9828" t="str">
            <v>NextEra Energy, Inc.</v>
          </cell>
          <cell r="E9828" t="str">
            <v>Wind</v>
          </cell>
          <cell r="G9828" t="str">
            <v>NA</v>
          </cell>
          <cell r="H9828" t="str">
            <v>Merchant Unregulated</v>
          </cell>
        </row>
        <row r="9829">
          <cell r="D9829" t="str">
            <v>NRG Energy, Inc.</v>
          </cell>
          <cell r="E9829" t="str">
            <v>Oil</v>
          </cell>
          <cell r="G9829" t="str">
            <v>NA</v>
          </cell>
          <cell r="H9829" t="str">
            <v>Merchant Unregulated</v>
          </cell>
        </row>
        <row r="9830">
          <cell r="D9830" t="str">
            <v>Exelon Corporation</v>
          </cell>
          <cell r="E9830" t="str">
            <v>Gas</v>
          </cell>
          <cell r="G9830">
            <v>223645</v>
          </cell>
          <cell r="H9830" t="str">
            <v>Merchant Unregulated</v>
          </cell>
        </row>
        <row r="9831">
          <cell r="D9831" t="str">
            <v>Castalia Solar LLC</v>
          </cell>
          <cell r="E9831" t="str">
            <v>Solar</v>
          </cell>
          <cell r="G9831" t="str">
            <v>NA</v>
          </cell>
          <cell r="H9831" t="str">
            <v>Merchant Unregulated</v>
          </cell>
        </row>
        <row r="9832">
          <cell r="D9832" t="str">
            <v>SunEdison, Inc.</v>
          </cell>
          <cell r="E9832" t="str">
            <v>Solar</v>
          </cell>
          <cell r="G9832" t="str">
            <v>NA</v>
          </cell>
          <cell r="H9832" t="str">
            <v>Merchant Unregulated</v>
          </cell>
        </row>
        <row r="9833">
          <cell r="D9833" t="str">
            <v>Westbrook City of</v>
          </cell>
          <cell r="E9833" t="str">
            <v>Oil</v>
          </cell>
          <cell r="G9833" t="str">
            <v>NA</v>
          </cell>
          <cell r="H9833" t="str">
            <v>Regulated</v>
          </cell>
        </row>
        <row r="9834">
          <cell r="D9834" t="str">
            <v>Calpine Corporation</v>
          </cell>
          <cell r="E9834" t="str">
            <v>Gas</v>
          </cell>
          <cell r="G9834">
            <v>2446083</v>
          </cell>
          <cell r="H9834" t="str">
            <v>Merchant Unregulated</v>
          </cell>
        </row>
        <row r="9835">
          <cell r="D9835" t="str">
            <v>Sexton Energy LLC</v>
          </cell>
          <cell r="E9835" t="str">
            <v>Biomass</v>
          </cell>
          <cell r="G9835" t="str">
            <v>NA</v>
          </cell>
          <cell r="H9835" t="str">
            <v>Merchant Unregulated</v>
          </cell>
        </row>
        <row r="9836">
          <cell r="D9836" t="str">
            <v>Waste Management, Inc.</v>
          </cell>
          <cell r="E9836" t="str">
            <v>Biomass</v>
          </cell>
          <cell r="G9836">
            <v>409387</v>
          </cell>
          <cell r="H9836" t="str">
            <v>Merchant Unregulated</v>
          </cell>
        </row>
        <row r="9837">
          <cell r="D9837" t="str">
            <v>Nirma Limited</v>
          </cell>
          <cell r="E9837" t="str">
            <v>Gas</v>
          </cell>
          <cell r="G9837" t="str">
            <v>NA</v>
          </cell>
          <cell r="H9837" t="str">
            <v>Merchant Unregulated</v>
          </cell>
        </row>
        <row r="9838">
          <cell r="D9838" t="str">
            <v>Barrick Goldstrike Mines Inc.</v>
          </cell>
          <cell r="E9838" t="str">
            <v>Gas</v>
          </cell>
          <cell r="G9838" t="str">
            <v>NA</v>
          </cell>
          <cell r="H9838" t="str">
            <v>Merchant Unregulated</v>
          </cell>
        </row>
        <row r="9839">
          <cell r="D9839" t="str">
            <v>Energy 2001 Incorporated</v>
          </cell>
          <cell r="E9839" t="str">
            <v>Biomass</v>
          </cell>
          <cell r="G9839" t="str">
            <v>NA</v>
          </cell>
          <cell r="H9839" t="str">
            <v>Merchant Unregulated</v>
          </cell>
        </row>
        <row r="9840">
          <cell r="D9840" t="str">
            <v>Western Municipal Water District</v>
          </cell>
          <cell r="E9840" t="str">
            <v>Solar</v>
          </cell>
          <cell r="G9840" t="str">
            <v>NA</v>
          </cell>
          <cell r="H9840" t="str">
            <v>Regulated</v>
          </cell>
        </row>
        <row r="9841">
          <cell r="D9841" t="str">
            <v>Barrick Goldstrike Mines Inc.</v>
          </cell>
          <cell r="E9841" t="str">
            <v>Solar</v>
          </cell>
          <cell r="G9841" t="str">
            <v>NA</v>
          </cell>
          <cell r="H9841" t="str">
            <v>Merchant Unregulated</v>
          </cell>
        </row>
        <row r="9842">
          <cell r="D9842" t="str">
            <v>Westervelt Company, The</v>
          </cell>
          <cell r="E9842" t="str">
            <v>Biomass</v>
          </cell>
          <cell r="G9842" t="str">
            <v>NA</v>
          </cell>
          <cell r="H9842" t="str">
            <v>Merchant Unregulated</v>
          </cell>
        </row>
        <row r="9843">
          <cell r="D9843" t="str">
            <v>Cathartes Private Investments</v>
          </cell>
          <cell r="E9843" t="str">
            <v>Solar</v>
          </cell>
          <cell r="G9843" t="str">
            <v>NA</v>
          </cell>
          <cell r="H9843" t="str">
            <v>Merchant Unregulated</v>
          </cell>
        </row>
        <row r="9844">
          <cell r="D9844" t="str">
            <v>Nexamp, Inc.</v>
          </cell>
          <cell r="E9844" t="str">
            <v>Solar</v>
          </cell>
          <cell r="G9844" t="str">
            <v>NA</v>
          </cell>
          <cell r="H9844" t="str">
            <v>Merchant Unregulated</v>
          </cell>
        </row>
        <row r="9845">
          <cell r="D9845" t="str">
            <v>Shell Development Co</v>
          </cell>
          <cell r="E9845" t="str">
            <v>Gas</v>
          </cell>
          <cell r="G9845" t="str">
            <v>NA</v>
          </cell>
          <cell r="H9845" t="str">
            <v>Merchant Unregulated</v>
          </cell>
        </row>
        <row r="9846">
          <cell r="D9846" t="str">
            <v>SunEdison, Inc.</v>
          </cell>
          <cell r="E9846" t="str">
            <v>Solar</v>
          </cell>
          <cell r="G9846" t="str">
            <v>NA</v>
          </cell>
          <cell r="H9846" t="str">
            <v>Merchant Unregulated</v>
          </cell>
        </row>
        <row r="9847">
          <cell r="D9847" t="str">
            <v>Integrys Energy Group, Inc.</v>
          </cell>
          <cell r="E9847" t="str">
            <v>Coal</v>
          </cell>
          <cell r="G9847">
            <v>4157505</v>
          </cell>
          <cell r="H9847" t="str">
            <v>Regulated</v>
          </cell>
        </row>
        <row r="9848">
          <cell r="D9848" t="str">
            <v>Dairyland Power Co-op</v>
          </cell>
          <cell r="E9848" t="str">
            <v>Coal</v>
          </cell>
          <cell r="G9848">
            <v>807866</v>
          </cell>
          <cell r="H9848" t="str">
            <v>Regulated</v>
          </cell>
        </row>
        <row r="9849">
          <cell r="D9849" t="str">
            <v>Integrys Energy Group, Inc.</v>
          </cell>
          <cell r="E9849" t="str">
            <v>Gas</v>
          </cell>
          <cell r="G9849">
            <v>4248</v>
          </cell>
          <cell r="H9849" t="str">
            <v>Regulated</v>
          </cell>
        </row>
        <row r="9850">
          <cell r="D9850" t="str">
            <v>Brookfield Renewable Energy Partners L.P.</v>
          </cell>
          <cell r="E9850" t="str">
            <v>Water</v>
          </cell>
          <cell r="G9850" t="str">
            <v>NA</v>
          </cell>
          <cell r="H9850" t="str">
            <v>Merchant Unregulated</v>
          </cell>
        </row>
        <row r="9851">
          <cell r="D9851" t="str">
            <v>Brookfield Asset Management Inc.</v>
          </cell>
          <cell r="E9851" t="str">
            <v>Water</v>
          </cell>
          <cell r="G9851" t="str">
            <v>NA</v>
          </cell>
          <cell r="H9851" t="str">
            <v>Merchant Unregulated</v>
          </cell>
        </row>
        <row r="9852">
          <cell r="D9852" t="str">
            <v>Danville City of VA</v>
          </cell>
          <cell r="E9852" t="str">
            <v>Oil</v>
          </cell>
          <cell r="G9852" t="str">
            <v>NA</v>
          </cell>
          <cell r="H9852" t="str">
            <v>Regulated</v>
          </cell>
        </row>
        <row r="9853">
          <cell r="D9853" t="str">
            <v>Exelon Corporation</v>
          </cell>
          <cell r="E9853" t="str">
            <v>Gas</v>
          </cell>
          <cell r="G9853" t="str">
            <v>NA</v>
          </cell>
          <cell r="H9853" t="str">
            <v>Merchant Unregulated</v>
          </cell>
        </row>
        <row r="9854">
          <cell r="D9854" t="str">
            <v>Westridge Windfarm LLC</v>
          </cell>
          <cell r="E9854" t="str">
            <v>Wind</v>
          </cell>
          <cell r="G9854" t="str">
            <v>NA</v>
          </cell>
          <cell r="H9854" t="str">
            <v>Merchant Unregulated</v>
          </cell>
        </row>
        <row r="9855">
          <cell r="D9855" t="str">
            <v>Edison International</v>
          </cell>
          <cell r="E9855" t="str">
            <v>Wind</v>
          </cell>
          <cell r="G9855" t="str">
            <v>NA</v>
          </cell>
          <cell r="H9855" t="str">
            <v>Merchant Unregulated</v>
          </cell>
        </row>
        <row r="9856">
          <cell r="D9856" t="str">
            <v>Waste Management, Inc.</v>
          </cell>
          <cell r="E9856" t="str">
            <v>Biomass</v>
          </cell>
          <cell r="G9856" t="str">
            <v>NA</v>
          </cell>
          <cell r="H9856" t="str">
            <v>Merchant Unregulated</v>
          </cell>
        </row>
        <row r="9857">
          <cell r="D9857" t="str">
            <v>PG&amp;E Corporation</v>
          </cell>
          <cell r="E9857" t="str">
            <v>Solar</v>
          </cell>
          <cell r="G9857">
            <v>32301</v>
          </cell>
          <cell r="H9857" t="str">
            <v>Regulated</v>
          </cell>
        </row>
        <row r="9858">
          <cell r="D9858" t="str">
            <v>High Point Town of</v>
          </cell>
          <cell r="E9858" t="str">
            <v>Oil</v>
          </cell>
          <cell r="G9858" t="str">
            <v>NA</v>
          </cell>
          <cell r="H9858" t="str">
            <v>Merchant Unregulated</v>
          </cell>
        </row>
        <row r="9859">
          <cell r="D9859" t="str">
            <v>Westward Seafoods Inc</v>
          </cell>
          <cell r="E9859" t="str">
            <v>Oil</v>
          </cell>
          <cell r="G9859" t="str">
            <v>NA</v>
          </cell>
          <cell r="H9859" t="str">
            <v>Merchant Unregulated</v>
          </cell>
        </row>
        <row r="9860">
          <cell r="D9860" t="str">
            <v>Westwind Trust</v>
          </cell>
          <cell r="E9860" t="str">
            <v>Wind</v>
          </cell>
          <cell r="G9860" t="str">
            <v>NA</v>
          </cell>
          <cell r="H9860" t="str">
            <v>Merchant Unregulated</v>
          </cell>
        </row>
        <row r="9861">
          <cell r="D9861" t="str">
            <v>ArcLight Capital Holdings, LLC</v>
          </cell>
          <cell r="E9861" t="str">
            <v>Coal</v>
          </cell>
          <cell r="G9861" t="str">
            <v>NA</v>
          </cell>
          <cell r="H9861" t="str">
            <v>Merchant Unregulated</v>
          </cell>
        </row>
        <row r="9862">
          <cell r="D9862" t="str">
            <v>Olympus Holdings, LLC</v>
          </cell>
          <cell r="E9862" t="str">
            <v>Coal</v>
          </cell>
          <cell r="G9862" t="str">
            <v>NA</v>
          </cell>
          <cell r="H9862" t="str">
            <v>Merchant Unregulated</v>
          </cell>
        </row>
        <row r="9863">
          <cell r="D9863" t="str">
            <v>Enel S.p.A.</v>
          </cell>
          <cell r="E9863" t="str">
            <v>Wind</v>
          </cell>
          <cell r="G9863" t="str">
            <v>NA</v>
          </cell>
          <cell r="H9863" t="str">
            <v>Merchant Unregulated</v>
          </cell>
        </row>
        <row r="9864">
          <cell r="D9864" t="str">
            <v>MSD Capital, L.P.</v>
          </cell>
          <cell r="E9864" t="str">
            <v>Wind</v>
          </cell>
          <cell r="G9864">
            <v>124808</v>
          </cell>
          <cell r="H9864" t="str">
            <v>Merchant Unregulated</v>
          </cell>
        </row>
        <row r="9865">
          <cell r="D9865" t="str">
            <v>JPMorgan Chase &amp; Co.</v>
          </cell>
          <cell r="E9865" t="str">
            <v>Wind</v>
          </cell>
          <cell r="G9865">
            <v>83206</v>
          </cell>
          <cell r="H9865" t="str">
            <v>Merchant Unregulated</v>
          </cell>
        </row>
        <row r="9866">
          <cell r="D9866" t="str">
            <v>Noble Power, LLC</v>
          </cell>
          <cell r="E9866" t="str">
            <v>Wind</v>
          </cell>
          <cell r="G9866">
            <v>41102</v>
          </cell>
          <cell r="H9866" t="str">
            <v>Merchant Unregulated</v>
          </cell>
        </row>
        <row r="9867">
          <cell r="D9867" t="str">
            <v>Gaz Métro Limited Partnership</v>
          </cell>
          <cell r="E9867" t="str">
            <v>Water</v>
          </cell>
          <cell r="G9867" t="str">
            <v>NA</v>
          </cell>
          <cell r="H9867" t="str">
            <v>Regulated</v>
          </cell>
        </row>
        <row r="9868">
          <cell r="D9868" t="str">
            <v>Alaska Power &amp; Telephone Co.</v>
          </cell>
          <cell r="E9868" t="str">
            <v>Oil</v>
          </cell>
          <cell r="G9868" t="str">
            <v>NA</v>
          </cell>
          <cell r="H9868" t="str">
            <v>Merchant Unregulated</v>
          </cell>
        </row>
        <row r="9869">
          <cell r="D9869" t="str">
            <v>Alaska Energy &amp; Resources Company</v>
          </cell>
          <cell r="E9869" t="str">
            <v>Oil</v>
          </cell>
          <cell r="G9869" t="str">
            <v>NA</v>
          </cell>
          <cell r="H9869" t="str">
            <v>Merchant Unregulated</v>
          </cell>
        </row>
        <row r="9870">
          <cell r="D9870" t="str">
            <v>Citizens Energy Corporation</v>
          </cell>
          <cell r="E9870" t="str">
            <v>Solar</v>
          </cell>
          <cell r="G9870" t="str">
            <v>NA</v>
          </cell>
          <cell r="H9870" t="str">
            <v>Merchant Unregulated</v>
          </cell>
        </row>
        <row r="9871">
          <cell r="D9871" t="str">
            <v>China Three Gorges Corporation</v>
          </cell>
          <cell r="E9871" t="str">
            <v>Wind</v>
          </cell>
          <cell r="G9871">
            <v>21050</v>
          </cell>
          <cell r="H9871" t="str">
            <v>Merchant Unregulated</v>
          </cell>
        </row>
        <row r="9872">
          <cell r="D9872" t="str">
            <v>PARPÚBLICA - Participações Públicas (SGPS), S.A.</v>
          </cell>
          <cell r="E9872" t="str">
            <v>Wind</v>
          </cell>
          <cell r="G9872">
            <v>3648</v>
          </cell>
          <cell r="H9872" t="str">
            <v>Merchant Unregulated</v>
          </cell>
        </row>
        <row r="9873">
          <cell r="D9873" t="str">
            <v>EDP Renováveis</v>
          </cell>
          <cell r="E9873" t="str">
            <v>Wind</v>
          </cell>
          <cell r="G9873">
            <v>28791</v>
          </cell>
          <cell r="H9873" t="str">
            <v>Merchant Unregulated</v>
          </cell>
        </row>
        <row r="9874">
          <cell r="D9874" t="str">
            <v>EDP - Energias de Portugal SA</v>
          </cell>
          <cell r="E9874" t="str">
            <v>Wind</v>
          </cell>
          <cell r="G9874">
            <v>73872</v>
          </cell>
          <cell r="H9874" t="str">
            <v>Merchant Unregulated</v>
          </cell>
        </row>
        <row r="9875">
          <cell r="D9875" t="str">
            <v>HidroCantábrico Energia S.A.</v>
          </cell>
          <cell r="E9875" t="str">
            <v>Wind</v>
          </cell>
          <cell r="G9875">
            <v>603</v>
          </cell>
          <cell r="H9875" t="str">
            <v>Merchant Unregulated</v>
          </cell>
        </row>
        <row r="9876">
          <cell r="D9876" t="str">
            <v>Duke Energy Corporation</v>
          </cell>
          <cell r="E9876" t="str">
            <v>Gas</v>
          </cell>
          <cell r="G9876">
            <v>102068</v>
          </cell>
          <cell r="H9876" t="str">
            <v>Regulated</v>
          </cell>
        </row>
        <row r="9877">
          <cell r="D9877" t="str">
            <v>Xcel Energy Inc.</v>
          </cell>
          <cell r="E9877" t="str">
            <v>Gas</v>
          </cell>
          <cell r="G9877">
            <v>73972</v>
          </cell>
          <cell r="H9877" t="str">
            <v>Regulated</v>
          </cell>
        </row>
        <row r="9878">
          <cell r="D9878" t="str">
            <v>Waste Management, Inc.</v>
          </cell>
          <cell r="E9878" t="str">
            <v>Biomass</v>
          </cell>
          <cell r="G9878">
            <v>342523</v>
          </cell>
          <cell r="H9878" t="str">
            <v>Merchant Unregulated</v>
          </cell>
        </row>
        <row r="9879">
          <cell r="D9879" t="str">
            <v>Waste Management, Inc.</v>
          </cell>
          <cell r="E9879" t="str">
            <v>Coal</v>
          </cell>
          <cell r="G9879" t="str">
            <v>NA</v>
          </cell>
          <cell r="H9879" t="str">
            <v>Merchant Unregulated</v>
          </cell>
        </row>
        <row r="9880">
          <cell r="D9880" t="str">
            <v>Waste Management, Inc.</v>
          </cell>
          <cell r="E9880" t="str">
            <v>Biomass</v>
          </cell>
          <cell r="G9880" t="str">
            <v>NA</v>
          </cell>
          <cell r="H9880" t="str">
            <v>Merchant Unregulated</v>
          </cell>
        </row>
        <row r="9881">
          <cell r="D9881" t="str">
            <v>Waste Management, Inc.</v>
          </cell>
          <cell r="E9881" t="str">
            <v>Gas</v>
          </cell>
          <cell r="G9881" t="str">
            <v>NA</v>
          </cell>
          <cell r="H9881" t="str">
            <v>Merchant Unregulated</v>
          </cell>
        </row>
        <row r="9882">
          <cell r="D9882" t="str">
            <v>Eastern Conn Res Recvy Authority</v>
          </cell>
          <cell r="E9882" t="str">
            <v>Biomass</v>
          </cell>
          <cell r="G9882" t="str">
            <v>NA</v>
          </cell>
          <cell r="H9882" t="str">
            <v>Merchant Unregulated</v>
          </cell>
        </row>
        <row r="9883">
          <cell r="D9883" t="str">
            <v>Waste Management, Inc.</v>
          </cell>
          <cell r="E9883" t="str">
            <v>Biomass</v>
          </cell>
          <cell r="G9883" t="str">
            <v>NA</v>
          </cell>
          <cell r="H9883" t="str">
            <v>Merchant Unregulated</v>
          </cell>
        </row>
        <row r="9884">
          <cell r="D9884" t="str">
            <v>Waste Management, Inc.</v>
          </cell>
          <cell r="E9884" t="str">
            <v>Biomass</v>
          </cell>
          <cell r="G9884">
            <v>430001</v>
          </cell>
          <cell r="H9884" t="str">
            <v>Merchant Unregulated</v>
          </cell>
        </row>
        <row r="9885">
          <cell r="D9885" t="str">
            <v>Waste Management, Inc.</v>
          </cell>
          <cell r="E9885" t="str">
            <v>Gas</v>
          </cell>
          <cell r="G9885" t="str">
            <v>NA</v>
          </cell>
          <cell r="H9885" t="str">
            <v>Merchant Unregulated</v>
          </cell>
        </row>
        <row r="9886">
          <cell r="D9886" t="str">
            <v>Waste Management, Inc.</v>
          </cell>
          <cell r="E9886" t="str">
            <v>Biomass</v>
          </cell>
          <cell r="G9886">
            <v>399643</v>
          </cell>
          <cell r="H9886" t="str">
            <v>Merchant Unregulated</v>
          </cell>
        </row>
        <row r="9887">
          <cell r="D9887" t="str">
            <v>Waste Management, Inc.</v>
          </cell>
          <cell r="E9887" t="str">
            <v>Biomass</v>
          </cell>
          <cell r="G9887">
            <v>412282</v>
          </cell>
          <cell r="H9887" t="str">
            <v>Merchant Unregulated</v>
          </cell>
        </row>
        <row r="9888">
          <cell r="D9888" t="str">
            <v>Spokane City of</v>
          </cell>
          <cell r="E9888" t="str">
            <v>Biomass</v>
          </cell>
          <cell r="G9888" t="str">
            <v>NA</v>
          </cell>
          <cell r="H9888" t="str">
            <v>Merchant Unregulated</v>
          </cell>
        </row>
        <row r="9889">
          <cell r="D9889" t="str">
            <v>Tennessee Valley Authority</v>
          </cell>
          <cell r="E9889" t="str">
            <v>Water</v>
          </cell>
          <cell r="G9889">
            <v>1104664</v>
          </cell>
          <cell r="H9889" t="str">
            <v>Merchant Unregulated</v>
          </cell>
        </row>
        <row r="9890">
          <cell r="D9890" t="str">
            <v>Wabash Valley Power Association, Inc.</v>
          </cell>
          <cell r="E9890" t="str">
            <v>Biomass</v>
          </cell>
          <cell r="G9890">
            <v>5174</v>
          </cell>
          <cell r="H9890" t="str">
            <v>Merchant Unregulated</v>
          </cell>
        </row>
        <row r="9891">
          <cell r="D9891" t="str">
            <v>Grand Island City of</v>
          </cell>
          <cell r="E9891" t="str">
            <v>Coal</v>
          </cell>
          <cell r="G9891">
            <v>69144</v>
          </cell>
          <cell r="H9891" t="str">
            <v>Regulated</v>
          </cell>
        </row>
        <row r="9892">
          <cell r="D9892" t="str">
            <v>Heartland Consumers Power Dist</v>
          </cell>
          <cell r="E9892" t="str">
            <v>Coal</v>
          </cell>
          <cell r="G9892">
            <v>368715</v>
          </cell>
          <cell r="H9892" t="str">
            <v>Regulated</v>
          </cell>
        </row>
        <row r="9893">
          <cell r="D9893" t="str">
            <v>Municipal Energy Agency of NE</v>
          </cell>
          <cell r="E9893" t="str">
            <v>Coal</v>
          </cell>
          <cell r="G9893">
            <v>368715</v>
          </cell>
          <cell r="H9893" t="str">
            <v>Regulated</v>
          </cell>
        </row>
        <row r="9894">
          <cell r="D9894" t="str">
            <v>Nebraska City City of</v>
          </cell>
          <cell r="E9894" t="str">
            <v>Coal</v>
          </cell>
          <cell r="G9894">
            <v>46139</v>
          </cell>
          <cell r="H9894" t="str">
            <v>Regulated</v>
          </cell>
        </row>
        <row r="9895">
          <cell r="D9895" t="str">
            <v>Hastings City of</v>
          </cell>
          <cell r="E9895" t="str">
            <v>Coal</v>
          </cell>
          <cell r="G9895">
            <v>508361</v>
          </cell>
          <cell r="H9895" t="str">
            <v>Regulated</v>
          </cell>
        </row>
        <row r="9896">
          <cell r="D9896" t="str">
            <v>Arkansas Electric Cooperative Corp.</v>
          </cell>
          <cell r="E9896" t="str">
            <v>Water</v>
          </cell>
          <cell r="G9896" t="str">
            <v>NA</v>
          </cell>
          <cell r="H9896" t="str">
            <v>Merchant Unregulated</v>
          </cell>
        </row>
        <row r="9897">
          <cell r="D9897" t="str">
            <v>RES Group</v>
          </cell>
          <cell r="E9897" t="str">
            <v>Wind</v>
          </cell>
          <cell r="G9897" t="str">
            <v>NA</v>
          </cell>
          <cell r="H9897" t="str">
            <v>Merchant Unregulated</v>
          </cell>
        </row>
        <row r="9898">
          <cell r="D9898" t="str">
            <v>Redding City of</v>
          </cell>
          <cell r="E9898" t="str">
            <v>Water</v>
          </cell>
          <cell r="G9898" t="str">
            <v>NA</v>
          </cell>
          <cell r="H9898" t="str">
            <v>Regulated</v>
          </cell>
        </row>
        <row r="9899">
          <cell r="D9899" t="str">
            <v>Alliant Energy Corporation</v>
          </cell>
          <cell r="E9899" t="str">
            <v>Wind</v>
          </cell>
          <cell r="G9899">
            <v>579025</v>
          </cell>
          <cell r="H9899" t="str">
            <v>Regulated</v>
          </cell>
        </row>
        <row r="9900">
          <cell r="D9900" t="str">
            <v>Entergy Corporation</v>
          </cell>
          <cell r="E9900" t="str">
            <v>Coal</v>
          </cell>
          <cell r="G9900">
            <v>5418543</v>
          </cell>
          <cell r="H9900" t="str">
            <v>Regulated</v>
          </cell>
        </row>
        <row r="9901">
          <cell r="D9901" t="str">
            <v>Jonesboro City of (AR)</v>
          </cell>
          <cell r="E9901" t="str">
            <v>Coal</v>
          </cell>
          <cell r="G9901">
            <v>475312</v>
          </cell>
          <cell r="H9901" t="str">
            <v>Regulated</v>
          </cell>
        </row>
        <row r="9902">
          <cell r="D9902" t="str">
            <v>Arkansas Electric Cooperative Corp.</v>
          </cell>
          <cell r="E9902" t="str">
            <v>Coal</v>
          </cell>
          <cell r="G9902">
            <v>3327177</v>
          </cell>
          <cell r="H9902" t="str">
            <v>Regulated</v>
          </cell>
        </row>
        <row r="9903">
          <cell r="D9903" t="str">
            <v>West Memphis City of</v>
          </cell>
          <cell r="E9903" t="str">
            <v>Coal</v>
          </cell>
          <cell r="G9903">
            <v>95063</v>
          </cell>
          <cell r="H9903" t="str">
            <v>Regulated</v>
          </cell>
        </row>
        <row r="9904">
          <cell r="D9904" t="str">
            <v>Conway Corporation</v>
          </cell>
          <cell r="E9904" t="str">
            <v>Coal</v>
          </cell>
          <cell r="G9904">
            <v>190125</v>
          </cell>
          <cell r="H9904" t="str">
            <v>Regulated</v>
          </cell>
        </row>
        <row r="9905">
          <cell r="D9905" t="str">
            <v>Energy Northwest</v>
          </cell>
          <cell r="E9905" t="str">
            <v>Solar</v>
          </cell>
          <cell r="G9905" t="str">
            <v>NA</v>
          </cell>
          <cell r="H9905" t="str">
            <v>Merchant Unregulated</v>
          </cell>
        </row>
        <row r="9906">
          <cell r="D9906" t="str">
            <v>Summit Power Group LLC</v>
          </cell>
          <cell r="E9906" t="str">
            <v>Wind</v>
          </cell>
          <cell r="G9906">
            <v>540259</v>
          </cell>
          <cell r="H9906" t="str">
            <v>Merchant Unregulated</v>
          </cell>
        </row>
        <row r="9907">
          <cell r="D9907" t="str">
            <v>Northeast Utilities</v>
          </cell>
          <cell r="E9907" t="str">
            <v>Oil</v>
          </cell>
          <cell r="G9907">
            <v>96</v>
          </cell>
          <cell r="H9907" t="str">
            <v>Regulated</v>
          </cell>
        </row>
        <row r="9908">
          <cell r="D9908" t="str">
            <v>White Mountain City of</v>
          </cell>
          <cell r="E9908" t="str">
            <v>Oil</v>
          </cell>
          <cell r="G9908" t="str">
            <v>NA</v>
          </cell>
          <cell r="H9908" t="str">
            <v>Regulated</v>
          </cell>
        </row>
        <row r="9909">
          <cell r="D9909" t="str">
            <v>NextEra Energy, Inc.</v>
          </cell>
          <cell r="E9909" t="str">
            <v>Wind</v>
          </cell>
          <cell r="G9909">
            <v>491903</v>
          </cell>
          <cell r="H9909" t="str">
            <v>Merchant Unregulated</v>
          </cell>
        </row>
        <row r="9910">
          <cell r="D9910" t="str">
            <v>Traxys North America LLC</v>
          </cell>
          <cell r="E9910" t="str">
            <v>Coal</v>
          </cell>
          <cell r="G9910" t="str">
            <v>NA</v>
          </cell>
          <cell r="H9910" t="str">
            <v>Merchant Unregulated</v>
          </cell>
        </row>
        <row r="9911">
          <cell r="D9911" t="str">
            <v>New York Power Authority</v>
          </cell>
          <cell r="E9911" t="str">
            <v>Biomass</v>
          </cell>
          <cell r="G9911" t="str">
            <v>NA</v>
          </cell>
          <cell r="H9911" t="str">
            <v>Merchant Unregulated</v>
          </cell>
        </row>
        <row r="9912">
          <cell r="D9912" t="str">
            <v>Wisconsin Energy Corporation</v>
          </cell>
          <cell r="E9912" t="str">
            <v>Water</v>
          </cell>
          <cell r="G9912">
            <v>24623</v>
          </cell>
          <cell r="H9912" t="str">
            <v>Regulated</v>
          </cell>
        </row>
        <row r="9913">
          <cell r="D9913" t="str">
            <v>Xcel Energy Inc.</v>
          </cell>
          <cell r="E9913" t="str">
            <v>Water</v>
          </cell>
          <cell r="G9913">
            <v>3304</v>
          </cell>
          <cell r="H9913" t="str">
            <v>Regulated</v>
          </cell>
        </row>
        <row r="9914">
          <cell r="D9914" t="str">
            <v>Essex Capital Partners, Inc</v>
          </cell>
          <cell r="E9914" t="str">
            <v>Solar</v>
          </cell>
          <cell r="G9914" t="str">
            <v>NA</v>
          </cell>
          <cell r="H9914" t="str">
            <v>Merchant Unregulated</v>
          </cell>
        </row>
        <row r="9915">
          <cell r="D9915" t="str">
            <v>Independence County</v>
          </cell>
          <cell r="E9915" t="str">
            <v>Water</v>
          </cell>
          <cell r="G9915" t="str">
            <v>NA</v>
          </cell>
          <cell r="H9915" t="str">
            <v>Merchant Unregulated</v>
          </cell>
        </row>
        <row r="9916">
          <cell r="D9916" t="str">
            <v>Batesville City Of</v>
          </cell>
          <cell r="E9916" t="str">
            <v>Water</v>
          </cell>
          <cell r="G9916" t="str">
            <v>NA</v>
          </cell>
          <cell r="H9916" t="str">
            <v>Merchant Unregulated</v>
          </cell>
        </row>
        <row r="9917">
          <cell r="D9917" t="str">
            <v>Sacramento Municipal Utility District</v>
          </cell>
          <cell r="E9917" t="str">
            <v>Water</v>
          </cell>
          <cell r="G9917">
            <v>428921</v>
          </cell>
          <cell r="H9917" t="str">
            <v>Regulated</v>
          </cell>
        </row>
        <row r="9918">
          <cell r="D9918" t="str">
            <v>Bostonia Group LLC</v>
          </cell>
          <cell r="E9918" t="str">
            <v>Solar</v>
          </cell>
          <cell r="G9918" t="str">
            <v>NA</v>
          </cell>
          <cell r="H9918" t="str">
            <v>Merchant Unregulated</v>
          </cell>
        </row>
        <row r="9919">
          <cell r="D9919" t="str">
            <v>Granger Electric of Pinconning, LLC</v>
          </cell>
          <cell r="E9919" t="str">
            <v>Biomass</v>
          </cell>
          <cell r="G9919" t="str">
            <v>NA</v>
          </cell>
          <cell r="H9919" t="str">
            <v>Merchant Unregulated</v>
          </cell>
        </row>
        <row r="9920">
          <cell r="D9920" t="str">
            <v>Korean East-West Power Co., Ltd.</v>
          </cell>
          <cell r="E9920" t="str">
            <v>Biomass</v>
          </cell>
          <cell r="G9920" t="str">
            <v>NA</v>
          </cell>
          <cell r="H9920" t="str">
            <v>Merchant Unregulated</v>
          </cell>
        </row>
        <row r="9921">
          <cell r="D9921" t="str">
            <v>Springville City of</v>
          </cell>
          <cell r="E9921" t="str">
            <v>Gas</v>
          </cell>
          <cell r="G9921" t="str">
            <v>NA</v>
          </cell>
          <cell r="H9921" t="str">
            <v>Regulated</v>
          </cell>
        </row>
        <row r="9922">
          <cell r="D9922" t="str">
            <v>Puget Holdings LLC</v>
          </cell>
          <cell r="E9922" t="str">
            <v>Gas</v>
          </cell>
          <cell r="G9922">
            <v>29278</v>
          </cell>
          <cell r="H9922" t="str">
            <v>Regulated</v>
          </cell>
        </row>
        <row r="9923">
          <cell r="D9923" t="str">
            <v>Exelon Corporation</v>
          </cell>
          <cell r="E9923" t="str">
            <v>Wind</v>
          </cell>
          <cell r="G9923">
            <v>18988</v>
          </cell>
          <cell r="H9923" t="str">
            <v>Merchant Unregulated</v>
          </cell>
        </row>
        <row r="9924">
          <cell r="D9924" t="str">
            <v>Strata Solar LLC</v>
          </cell>
          <cell r="E9924" t="str">
            <v>Solar</v>
          </cell>
          <cell r="G9924" t="str">
            <v>NA</v>
          </cell>
          <cell r="H9924" t="str">
            <v>Merchant Unregulated</v>
          </cell>
        </row>
        <row r="9925">
          <cell r="D9925" t="str">
            <v>Prudential Financial, Inc.</v>
          </cell>
          <cell r="E9925" t="str">
            <v>Gas</v>
          </cell>
          <cell r="G9925" t="str">
            <v>NA</v>
          </cell>
          <cell r="H9925" t="str">
            <v>Merchant Unregulated</v>
          </cell>
        </row>
        <row r="9926">
          <cell r="D9926" t="str">
            <v>ITOCHU Corporation</v>
          </cell>
          <cell r="E9926" t="str">
            <v>Gas</v>
          </cell>
          <cell r="G9926" t="str">
            <v>NA</v>
          </cell>
          <cell r="H9926" t="str">
            <v>Merchant Unregulated</v>
          </cell>
        </row>
        <row r="9927">
          <cell r="D9927" t="str">
            <v>Manulife Financial Corporation</v>
          </cell>
          <cell r="E9927" t="str">
            <v>Gas</v>
          </cell>
          <cell r="G9927" t="str">
            <v>NA</v>
          </cell>
          <cell r="H9927" t="str">
            <v>Merchant Unregulated</v>
          </cell>
        </row>
        <row r="9928">
          <cell r="D9928" t="str">
            <v>Osaka Gas Company, Ltd.</v>
          </cell>
          <cell r="E9928" t="str">
            <v>Gas</v>
          </cell>
          <cell r="G9928" t="str">
            <v>NA</v>
          </cell>
          <cell r="H9928" t="str">
            <v>Merchant Unregulated</v>
          </cell>
        </row>
        <row r="9929">
          <cell r="D9929" t="str">
            <v>D. E. Shaw &amp; Co., L.P.</v>
          </cell>
          <cell r="E9929" t="str">
            <v>Gas</v>
          </cell>
          <cell r="G9929" t="str">
            <v>NA</v>
          </cell>
          <cell r="H9929" t="str">
            <v>Merchant Unregulated</v>
          </cell>
        </row>
        <row r="9930">
          <cell r="D9930" t="str">
            <v>Royal Dutch Shell plc</v>
          </cell>
          <cell r="E9930" t="str">
            <v>Wind</v>
          </cell>
          <cell r="G9930">
            <v>101352</v>
          </cell>
          <cell r="H9930" t="str">
            <v>Merchant Unregulated</v>
          </cell>
        </row>
        <row r="9931">
          <cell r="D9931" t="str">
            <v>Goldman Sachs Group, Inc.</v>
          </cell>
          <cell r="E9931" t="str">
            <v>Wind</v>
          </cell>
          <cell r="G9931">
            <v>101352</v>
          </cell>
          <cell r="H9931" t="str">
            <v>Merchant Unregulated</v>
          </cell>
        </row>
        <row r="9932">
          <cell r="D9932" t="str">
            <v>Desert Water Agency</v>
          </cell>
          <cell r="E9932" t="str">
            <v>Water</v>
          </cell>
          <cell r="G9932" t="str">
            <v>NA</v>
          </cell>
          <cell r="H9932" t="str">
            <v>Merchant Unregulated</v>
          </cell>
        </row>
        <row r="9933">
          <cell r="D9933" t="str">
            <v>Richmond City of</v>
          </cell>
          <cell r="E9933" t="str">
            <v>Coal</v>
          </cell>
          <cell r="G9933" t="str">
            <v>NA</v>
          </cell>
          <cell r="H9933" t="str">
            <v>Regulated</v>
          </cell>
        </row>
        <row r="9934">
          <cell r="D9934" t="str">
            <v>NewPage Holdings Inc.</v>
          </cell>
          <cell r="E9934" t="str">
            <v>Water</v>
          </cell>
          <cell r="G9934" t="str">
            <v>NA</v>
          </cell>
          <cell r="H9934" t="str">
            <v>Regulated</v>
          </cell>
        </row>
        <row r="9935">
          <cell r="D9935" t="str">
            <v>BP plc</v>
          </cell>
          <cell r="E9935" t="str">
            <v>Gas</v>
          </cell>
          <cell r="G9935">
            <v>1962480</v>
          </cell>
          <cell r="H9935" t="str">
            <v>Merchant Unregulated</v>
          </cell>
        </row>
        <row r="9936">
          <cell r="D9936" t="str">
            <v>NewPage Holdings Inc.</v>
          </cell>
          <cell r="E9936" t="str">
            <v>Coal</v>
          </cell>
          <cell r="G9936" t="str">
            <v>NA</v>
          </cell>
          <cell r="H9936" t="str">
            <v>Merchant Unregulated</v>
          </cell>
        </row>
        <row r="9937">
          <cell r="D9937" t="str">
            <v>BP plc</v>
          </cell>
          <cell r="E9937" t="str">
            <v>Other Nonrenewable</v>
          </cell>
          <cell r="G9937" t="str">
            <v>NA</v>
          </cell>
          <cell r="H9937" t="str">
            <v>Merchant Unregulated</v>
          </cell>
        </row>
        <row r="9938">
          <cell r="D9938" t="str">
            <v>United States Government</v>
          </cell>
          <cell r="E9938" t="str">
            <v>Water</v>
          </cell>
          <cell r="G9938" t="str">
            <v>NA</v>
          </cell>
          <cell r="H9938" t="str">
            <v>Merchant Unregulated</v>
          </cell>
        </row>
        <row r="9939">
          <cell r="D9939" t="str">
            <v>Whittemore City of</v>
          </cell>
          <cell r="E9939" t="str">
            <v>Oil</v>
          </cell>
          <cell r="G9939" t="str">
            <v>NA</v>
          </cell>
          <cell r="H9939" t="str">
            <v>Regulated</v>
          </cell>
        </row>
        <row r="9940">
          <cell r="D9940" t="str">
            <v>Janechek &amp; Associates</v>
          </cell>
          <cell r="E9940" t="str">
            <v>Biomass</v>
          </cell>
          <cell r="G9940" t="str">
            <v>NA</v>
          </cell>
          <cell r="H9940" t="str">
            <v>Merchant Unregulated</v>
          </cell>
        </row>
        <row r="9941">
          <cell r="D9941" t="str">
            <v>SunEdison, Inc.</v>
          </cell>
          <cell r="E9941" t="str">
            <v>Solar</v>
          </cell>
          <cell r="G9941" t="str">
            <v>NA</v>
          </cell>
          <cell r="H9941" t="str">
            <v>Merchant Unregulated</v>
          </cell>
        </row>
        <row r="9942">
          <cell r="D9942" t="str">
            <v>SunEdison, Inc.</v>
          </cell>
          <cell r="E9942" t="str">
            <v>Solar</v>
          </cell>
          <cell r="G9942" t="str">
            <v>NA</v>
          </cell>
          <cell r="H9942" t="str">
            <v>Merchant Unregulated</v>
          </cell>
        </row>
        <row r="9943">
          <cell r="D9943" t="str">
            <v>SunEdison, Inc.</v>
          </cell>
          <cell r="E9943" t="str">
            <v>Solar</v>
          </cell>
          <cell r="G9943" t="str">
            <v>NA</v>
          </cell>
          <cell r="H9943" t="str">
            <v>Merchant Unregulated</v>
          </cell>
        </row>
        <row r="9944">
          <cell r="D9944" t="str">
            <v>Occidental Petroleum Corporation</v>
          </cell>
          <cell r="E9944" t="str">
            <v>Gas</v>
          </cell>
          <cell r="G9944" t="str">
            <v>NA</v>
          </cell>
          <cell r="H9944" t="str">
            <v>Merchant Unregulated</v>
          </cell>
        </row>
        <row r="9945">
          <cell r="D9945" t="str">
            <v>Energy Trading Innovations LLC</v>
          </cell>
          <cell r="E9945" t="str">
            <v>Gas</v>
          </cell>
          <cell r="G9945">
            <v>-6</v>
          </cell>
          <cell r="H9945" t="str">
            <v>Merchant Unregulated</v>
          </cell>
        </row>
        <row r="9946">
          <cell r="D9946" t="str">
            <v>Louis Dreyfus Ventures Corp.</v>
          </cell>
          <cell r="E9946" t="str">
            <v>Gas</v>
          </cell>
          <cell r="G9946">
            <v>0</v>
          </cell>
          <cell r="H9946" t="str">
            <v>Merchant Unregulated</v>
          </cell>
        </row>
        <row r="9947">
          <cell r="D9947" t="str">
            <v>Castleton Commodities International LLC</v>
          </cell>
          <cell r="E9947" t="str">
            <v>Gas</v>
          </cell>
          <cell r="G9947">
            <v>0</v>
          </cell>
          <cell r="H9947" t="str">
            <v>Merchant Unregulated</v>
          </cell>
        </row>
        <row r="9948">
          <cell r="D9948" t="str">
            <v>Tennessee Valley Authority</v>
          </cell>
          <cell r="E9948" t="str">
            <v>Coal</v>
          </cell>
          <cell r="G9948">
            <v>4439383</v>
          </cell>
          <cell r="H9948" t="str">
            <v>Merchant Unregulated</v>
          </cell>
        </row>
        <row r="9949">
          <cell r="D9949" t="str">
            <v>Wilber City of</v>
          </cell>
          <cell r="E9949" t="str">
            <v>Oil</v>
          </cell>
          <cell r="G9949" t="str">
            <v>NA</v>
          </cell>
          <cell r="H9949" t="str">
            <v>Regulated</v>
          </cell>
        </row>
        <row r="9950">
          <cell r="D9950" t="str">
            <v>Tennessee Valley Authority</v>
          </cell>
          <cell r="E9950" t="str">
            <v>Water</v>
          </cell>
          <cell r="G9950" t="str">
            <v>NA</v>
          </cell>
          <cell r="H9950" t="str">
            <v>Merchant Unregulated</v>
          </cell>
        </row>
        <row r="9951">
          <cell r="D9951" t="str">
            <v>Puget Holdings LLC</v>
          </cell>
          <cell r="E9951" t="str">
            <v>Solar</v>
          </cell>
          <cell r="G9951">
            <v>794</v>
          </cell>
          <cell r="H9951" t="str">
            <v>Regulated</v>
          </cell>
        </row>
        <row r="9952">
          <cell r="D9952" t="str">
            <v>Puget Holdings LLC</v>
          </cell>
          <cell r="E9952" t="str">
            <v>Wind</v>
          </cell>
          <cell r="G9952">
            <v>677992</v>
          </cell>
          <cell r="H9952" t="str">
            <v>Regulated</v>
          </cell>
        </row>
        <row r="9953">
          <cell r="D9953" t="str">
            <v>Dairyland Power Co-op</v>
          </cell>
          <cell r="E9953" t="str">
            <v>Biomass</v>
          </cell>
          <cell r="G9953" t="str">
            <v>NA</v>
          </cell>
          <cell r="H9953" t="str">
            <v>Merchant Unregulated</v>
          </cell>
        </row>
        <row r="9954">
          <cell r="D9954" t="str">
            <v>E.ON SE</v>
          </cell>
          <cell r="E9954" t="str">
            <v>Wind</v>
          </cell>
          <cell r="G9954">
            <v>2704</v>
          </cell>
          <cell r="H9954" t="str">
            <v>Merchant Unregulated</v>
          </cell>
        </row>
        <row r="9955">
          <cell r="D9955" t="str">
            <v>Exelon Corporation</v>
          </cell>
          <cell r="E9955" t="str">
            <v>Wind</v>
          </cell>
          <cell r="G9955">
            <v>40227</v>
          </cell>
          <cell r="H9955" t="str">
            <v>Merchant Unregulated</v>
          </cell>
        </row>
        <row r="9956">
          <cell r="D9956" t="str">
            <v>TransCanada Corporation</v>
          </cell>
          <cell r="E9956" t="str">
            <v>Water</v>
          </cell>
          <cell r="G9956" t="str">
            <v>NA</v>
          </cell>
          <cell r="H9956" t="str">
            <v>Merchant Unregulated</v>
          </cell>
        </row>
        <row r="9957">
          <cell r="D9957" t="str">
            <v>Cielo Wind Power</v>
          </cell>
          <cell r="E9957" t="str">
            <v>Wind</v>
          </cell>
          <cell r="G9957" t="str">
            <v>NA</v>
          </cell>
          <cell r="H9957" t="str">
            <v>Merchant Unregulated</v>
          </cell>
        </row>
        <row r="9958">
          <cell r="D9958" t="str">
            <v>Edison International</v>
          </cell>
          <cell r="E9958" t="str">
            <v>Wind</v>
          </cell>
          <cell r="G9958" t="str">
            <v>NA</v>
          </cell>
          <cell r="H9958" t="str">
            <v>Merchant Unregulated</v>
          </cell>
        </row>
        <row r="9959">
          <cell r="D9959" t="str">
            <v>American Electric Power Company, Inc.</v>
          </cell>
          <cell r="E9959" t="str">
            <v>Gas</v>
          </cell>
          <cell r="G9959">
            <v>1202553</v>
          </cell>
          <cell r="H9959" t="str">
            <v>Regulated</v>
          </cell>
        </row>
        <row r="9960">
          <cell r="D9960" t="str">
            <v>Clarksdale City of</v>
          </cell>
          <cell r="E9960" t="str">
            <v>Gas</v>
          </cell>
          <cell r="G9960" t="str">
            <v>NA</v>
          </cell>
          <cell r="H9960" t="str">
            <v>Regulated</v>
          </cell>
        </row>
        <row r="9961">
          <cell r="D9961" t="str">
            <v>Clarksdale City of</v>
          </cell>
          <cell r="E9961" t="str">
            <v>Gas</v>
          </cell>
          <cell r="G9961" t="str">
            <v>NA</v>
          </cell>
          <cell r="H9961" t="str">
            <v>Regulated</v>
          </cell>
        </row>
        <row r="9962">
          <cell r="D9962" t="str">
            <v>Marblehead City of</v>
          </cell>
          <cell r="E9962" t="str">
            <v>Oil</v>
          </cell>
          <cell r="G9962" t="str">
            <v>NA</v>
          </cell>
          <cell r="H9962" t="str">
            <v>Regulated</v>
          </cell>
        </row>
        <row r="9963">
          <cell r="D9963" t="str">
            <v>Edison International</v>
          </cell>
          <cell r="E9963" t="str">
            <v>Coal</v>
          </cell>
          <cell r="G9963">
            <v>3240206</v>
          </cell>
          <cell r="H9963" t="str">
            <v>Merchant Unregulated</v>
          </cell>
        </row>
        <row r="9964">
          <cell r="D9964" t="str">
            <v>William Beaumont Hospital</v>
          </cell>
          <cell r="E9964" t="str">
            <v>Oil</v>
          </cell>
          <cell r="G9964" t="str">
            <v>NA</v>
          </cell>
          <cell r="H9964" t="str">
            <v>Merchant Unregulated</v>
          </cell>
        </row>
        <row r="9965">
          <cell r="D9965" t="str">
            <v>Gaz Métro Limited Partnership</v>
          </cell>
          <cell r="E9965" t="str">
            <v>Oil</v>
          </cell>
          <cell r="G9965" t="str">
            <v>NA</v>
          </cell>
          <cell r="H9965" t="str">
            <v>Regulated</v>
          </cell>
        </row>
        <row r="9966">
          <cell r="D9966" t="str">
            <v>NextEra Energy, Inc.</v>
          </cell>
          <cell r="E9966" t="str">
            <v>Oil</v>
          </cell>
          <cell r="G9966" t="str">
            <v>NA</v>
          </cell>
          <cell r="H9966" t="str">
            <v>Regulated</v>
          </cell>
        </row>
        <row r="9967">
          <cell r="D9967" t="str">
            <v>Lyndonville Village of</v>
          </cell>
          <cell r="E9967" t="str">
            <v>Oil</v>
          </cell>
          <cell r="G9967" t="str">
            <v>NA</v>
          </cell>
          <cell r="H9967" t="str">
            <v>Regulated</v>
          </cell>
        </row>
        <row r="9968">
          <cell r="D9968" t="str">
            <v>Massachusetts Municipal Wholesale Electric Company</v>
          </cell>
          <cell r="E9968" t="str">
            <v>Oil</v>
          </cell>
          <cell r="G9968" t="str">
            <v>NA</v>
          </cell>
          <cell r="H9968" t="str">
            <v>Regulated</v>
          </cell>
        </row>
        <row r="9969">
          <cell r="D9969" t="str">
            <v>Northeast Utilities</v>
          </cell>
          <cell r="E9969" t="str">
            <v>Oil</v>
          </cell>
          <cell r="G9969" t="str">
            <v>NA</v>
          </cell>
          <cell r="H9969" t="str">
            <v>Regulated</v>
          </cell>
        </row>
        <row r="9970">
          <cell r="D9970" t="str">
            <v>Exelon Corporation</v>
          </cell>
          <cell r="E9970" t="str">
            <v>Oil</v>
          </cell>
          <cell r="G9970" t="str">
            <v>NA</v>
          </cell>
          <cell r="H9970" t="str">
            <v>Regulated</v>
          </cell>
        </row>
        <row r="9971">
          <cell r="D9971" t="str">
            <v>Sustainable Power Group</v>
          </cell>
          <cell r="E9971" t="str">
            <v>Solar</v>
          </cell>
          <cell r="G9971" t="str">
            <v>NA</v>
          </cell>
          <cell r="H9971" t="str">
            <v>Merchant Unregulated</v>
          </cell>
        </row>
        <row r="9972">
          <cell r="D9972" t="str">
            <v>Starwood Headquarters, LLC</v>
          </cell>
          <cell r="E9972" t="str">
            <v>Solar</v>
          </cell>
          <cell r="G9972" t="str">
            <v>NA</v>
          </cell>
          <cell r="H9972" t="str">
            <v>Merchant Unregulated</v>
          </cell>
        </row>
        <row r="9973">
          <cell r="D9973" t="str">
            <v>SunEdison, Inc.</v>
          </cell>
          <cell r="E9973" t="str">
            <v>Solar</v>
          </cell>
          <cell r="G9973" t="str">
            <v>NA</v>
          </cell>
          <cell r="H9973" t="str">
            <v>Merchant Unregulated</v>
          </cell>
        </row>
        <row r="9974">
          <cell r="D9974" t="str">
            <v>SunEdison, Inc.</v>
          </cell>
          <cell r="E9974" t="str">
            <v>Solar</v>
          </cell>
          <cell r="G9974" t="str">
            <v>NA</v>
          </cell>
          <cell r="H9974" t="str">
            <v>Merchant Unregulated</v>
          </cell>
        </row>
        <row r="9975">
          <cell r="D9975" t="str">
            <v>SCANA Corporation</v>
          </cell>
          <cell r="E9975" t="str">
            <v>Coal</v>
          </cell>
          <cell r="G9975">
            <v>3719747</v>
          </cell>
          <cell r="H9975" t="str">
            <v>Merchant Unregulated</v>
          </cell>
        </row>
        <row r="9976">
          <cell r="D9976" t="str">
            <v>SCANA Corporation</v>
          </cell>
          <cell r="E9976" t="str">
            <v>Gas</v>
          </cell>
          <cell r="G9976">
            <v>3295</v>
          </cell>
          <cell r="H9976" t="str">
            <v>Regulated</v>
          </cell>
        </row>
        <row r="9977">
          <cell r="D9977" t="str">
            <v>Denver City &amp; County of</v>
          </cell>
          <cell r="E9977" t="str">
            <v>Water</v>
          </cell>
          <cell r="G9977" t="str">
            <v>NA</v>
          </cell>
          <cell r="H9977" t="str">
            <v>Merchant Unregulated</v>
          </cell>
        </row>
        <row r="9978">
          <cell r="D9978" t="str">
            <v>Brookfield Renewable Energy Partners L.P.</v>
          </cell>
          <cell r="E9978" t="str">
            <v>Water</v>
          </cell>
          <cell r="G9978" t="str">
            <v>NA</v>
          </cell>
          <cell r="H9978" t="str">
            <v>Merchant Unregulated</v>
          </cell>
        </row>
        <row r="9979">
          <cell r="D9979" t="str">
            <v>Brookfield Asset Management Inc.</v>
          </cell>
          <cell r="E9979" t="str">
            <v>Water</v>
          </cell>
          <cell r="G9979" t="str">
            <v>NA</v>
          </cell>
          <cell r="H9979" t="str">
            <v>Merchant Unregulated</v>
          </cell>
        </row>
        <row r="9980">
          <cell r="D9980" t="str">
            <v>PPL Corporation</v>
          </cell>
          <cell r="E9980" t="str">
            <v>Oil</v>
          </cell>
          <cell r="G9980" t="str">
            <v>NA</v>
          </cell>
          <cell r="H9980" t="str">
            <v>Merchant Unregulated</v>
          </cell>
        </row>
        <row r="9981">
          <cell r="D9981" t="str">
            <v>Corporación Gestamp</v>
          </cell>
          <cell r="E9981" t="str">
            <v>Solar</v>
          </cell>
          <cell r="G9981" t="str">
            <v>NA</v>
          </cell>
          <cell r="H9981" t="str">
            <v>Merchant Unregulated</v>
          </cell>
        </row>
        <row r="9982">
          <cell r="D9982" t="str">
            <v>Enel S.p.A.</v>
          </cell>
          <cell r="E9982" t="str">
            <v>Water</v>
          </cell>
          <cell r="G9982" t="str">
            <v>NA</v>
          </cell>
          <cell r="H9982" t="str">
            <v>Merchant Unregulated</v>
          </cell>
        </row>
        <row r="9983">
          <cell r="D9983" t="str">
            <v>Enel S.p.A.</v>
          </cell>
          <cell r="E9983" t="str">
            <v>Water</v>
          </cell>
          <cell r="G9983" t="str">
            <v>NA</v>
          </cell>
          <cell r="H9983" t="str">
            <v>Merchant Unregulated</v>
          </cell>
        </row>
        <row r="9984">
          <cell r="D9984" t="str">
            <v>Pythagoras Solar</v>
          </cell>
          <cell r="E9984" t="str">
            <v>Solar</v>
          </cell>
          <cell r="G9984" t="str">
            <v>NA</v>
          </cell>
          <cell r="H9984" t="str">
            <v>Merchant Unregulated</v>
          </cell>
        </row>
        <row r="9985">
          <cell r="D9985" t="str">
            <v>Willmar Municipal Utils Comm</v>
          </cell>
          <cell r="E9985" t="str">
            <v>Coal</v>
          </cell>
          <cell r="G9985" t="str">
            <v>NA</v>
          </cell>
          <cell r="H9985" t="str">
            <v>Regulated</v>
          </cell>
        </row>
        <row r="9986">
          <cell r="D9986" t="str">
            <v>Willmar Municipal Utils Comm</v>
          </cell>
          <cell r="E9986" t="str">
            <v>Wind</v>
          </cell>
          <cell r="G9986" t="str">
            <v>NA</v>
          </cell>
          <cell r="H9986" t="str">
            <v>Regulated</v>
          </cell>
        </row>
        <row r="9987">
          <cell r="D9987" t="str">
            <v>SunEdison, Inc.</v>
          </cell>
          <cell r="E9987" t="str">
            <v>Solar</v>
          </cell>
          <cell r="G9987" t="str">
            <v>NA</v>
          </cell>
          <cell r="H9987" t="str">
            <v>Merchant Unregulated</v>
          </cell>
        </row>
        <row r="9988">
          <cell r="D9988" t="str">
            <v>Invenergy LLC</v>
          </cell>
          <cell r="E9988" t="str">
            <v>Wind</v>
          </cell>
          <cell r="G9988">
            <v>167568</v>
          </cell>
          <cell r="H9988" t="str">
            <v>Merchant Unregulated</v>
          </cell>
        </row>
        <row r="9989">
          <cell r="D9989" t="str">
            <v>Entergy Corporation</v>
          </cell>
          <cell r="E9989" t="str">
            <v>Gas</v>
          </cell>
          <cell r="G9989">
            <v>1558751</v>
          </cell>
          <cell r="H9989" t="str">
            <v>Regulated</v>
          </cell>
        </row>
        <row r="9990">
          <cell r="D9990" t="str">
            <v>Xcel Energy Inc.</v>
          </cell>
          <cell r="E9990" t="str">
            <v>Biomass</v>
          </cell>
          <cell r="G9990">
            <v>103409</v>
          </cell>
          <cell r="H9990" t="str">
            <v>Regulated</v>
          </cell>
        </row>
        <row r="9991">
          <cell r="D9991" t="str">
            <v>Air Products and Chemicals, Inc.</v>
          </cell>
          <cell r="E9991" t="str">
            <v>Other Nonrenewable</v>
          </cell>
          <cell r="G9991" t="str">
            <v>NA</v>
          </cell>
          <cell r="H9991" t="str">
            <v>Merchant Unregulated</v>
          </cell>
        </row>
        <row r="9992">
          <cell r="D9992" t="str">
            <v>Navitas Energy, Inc.</v>
          </cell>
          <cell r="E9992" t="str">
            <v>Wind</v>
          </cell>
          <cell r="G9992" t="str">
            <v>NA</v>
          </cell>
          <cell r="H9992" t="str">
            <v>Merchant Unregulated</v>
          </cell>
        </row>
        <row r="9993">
          <cell r="D9993" t="str">
            <v>Gamesa Corporacion Tecnologica S.A.</v>
          </cell>
          <cell r="E9993" t="str">
            <v>Wind</v>
          </cell>
          <cell r="G9993" t="str">
            <v>NA</v>
          </cell>
          <cell r="H9993" t="str">
            <v>Merchant Unregulated</v>
          </cell>
        </row>
        <row r="9994">
          <cell r="D9994" t="str">
            <v>DTE Energy Company</v>
          </cell>
          <cell r="E9994" t="str">
            <v>Oil</v>
          </cell>
          <cell r="G9994">
            <v>386</v>
          </cell>
          <cell r="H9994" t="str">
            <v>Regulated</v>
          </cell>
        </row>
        <row r="9995">
          <cell r="D9995" t="str">
            <v>Southern Company</v>
          </cell>
          <cell r="E9995" t="str">
            <v>Oil</v>
          </cell>
          <cell r="G9995">
            <v>591</v>
          </cell>
          <cell r="H9995" t="str">
            <v>Regulated</v>
          </cell>
        </row>
        <row r="9996">
          <cell r="D9996" t="str">
            <v>Tennessee Valley Authority</v>
          </cell>
          <cell r="E9996" t="str">
            <v>Water</v>
          </cell>
          <cell r="G9996">
            <v>2157779</v>
          </cell>
          <cell r="H9996" t="str">
            <v>Merchant Unregulated</v>
          </cell>
        </row>
        <row r="9997">
          <cell r="D9997" t="str">
            <v>Strata Solar LLC</v>
          </cell>
          <cell r="E9997" t="str">
            <v>Solar</v>
          </cell>
          <cell r="G9997" t="str">
            <v>NA</v>
          </cell>
          <cell r="H9997" t="str">
            <v>Merchant Unregulated</v>
          </cell>
        </row>
        <row r="9998">
          <cell r="D9998" t="str">
            <v>Southern Company</v>
          </cell>
          <cell r="E9998" t="str">
            <v>Oil</v>
          </cell>
          <cell r="G9998">
            <v>-54</v>
          </cell>
          <cell r="H9998" t="str">
            <v>Regulated</v>
          </cell>
        </row>
        <row r="9999">
          <cell r="D9999" t="str">
            <v>L B Industries Inc.</v>
          </cell>
          <cell r="E9999" t="str">
            <v>Water</v>
          </cell>
          <cell r="G9999" t="str">
            <v>NA</v>
          </cell>
          <cell r="H9999" t="str">
            <v>Merchant Unregulated</v>
          </cell>
        </row>
        <row r="10000">
          <cell r="D10000" t="str">
            <v>IDACORP, Inc.</v>
          </cell>
          <cell r="E10000" t="str">
            <v>Water</v>
          </cell>
          <cell r="G10000" t="str">
            <v>NA</v>
          </cell>
          <cell r="H10000" t="str">
            <v>Merchant Unregulated</v>
          </cell>
        </row>
        <row r="10001">
          <cell r="D10001" t="str">
            <v>Consolidated Edison, Inc.</v>
          </cell>
          <cell r="E10001" t="str">
            <v>Solar</v>
          </cell>
          <cell r="G10001" t="str">
            <v>NA</v>
          </cell>
          <cell r="H10001" t="str">
            <v>Merchant Unregulated</v>
          </cell>
        </row>
        <row r="10002">
          <cell r="D10002" t="str">
            <v>Wilton City of</v>
          </cell>
          <cell r="E10002" t="str">
            <v>Oil</v>
          </cell>
          <cell r="G10002" t="str">
            <v>NA</v>
          </cell>
          <cell r="H10002" t="str">
            <v>Regulated</v>
          </cell>
        </row>
        <row r="10003">
          <cell r="D10003" t="str">
            <v>EDF Group</v>
          </cell>
          <cell r="E10003" t="str">
            <v>Solar</v>
          </cell>
          <cell r="G10003" t="str">
            <v>NA</v>
          </cell>
          <cell r="H10003" t="str">
            <v>Merchant Unregulated</v>
          </cell>
        </row>
        <row r="10004">
          <cell r="D10004" t="str">
            <v>NextEra Energy, Inc.</v>
          </cell>
          <cell r="E10004" t="str">
            <v>Wind</v>
          </cell>
          <cell r="G10004" t="str">
            <v>NA</v>
          </cell>
          <cell r="H10004" t="str">
            <v>Merchant Unregulated</v>
          </cell>
        </row>
        <row r="10005">
          <cell r="D10005" t="str">
            <v>NextEra Energy, Inc.</v>
          </cell>
          <cell r="E10005" t="str">
            <v>Wind</v>
          </cell>
          <cell r="G10005">
            <v>188997</v>
          </cell>
          <cell r="H10005" t="str">
            <v>Merchant Unregulated</v>
          </cell>
        </row>
        <row r="10006">
          <cell r="D10006" t="str">
            <v>Lower Colorado River Authority</v>
          </cell>
          <cell r="E10006" t="str">
            <v>Gas</v>
          </cell>
          <cell r="G10006">
            <v>46346</v>
          </cell>
          <cell r="H10006" t="str">
            <v>Merchant Unregulated</v>
          </cell>
        </row>
        <row r="10007">
          <cell r="D10007" t="str">
            <v>Wind Vision, LLC</v>
          </cell>
          <cell r="E10007" t="str">
            <v>Wind</v>
          </cell>
          <cell r="G10007" t="str">
            <v>NA</v>
          </cell>
          <cell r="H10007" t="str">
            <v>Merchant Unregulated</v>
          </cell>
        </row>
        <row r="10008">
          <cell r="D10008" t="str">
            <v>Edison International</v>
          </cell>
          <cell r="E10008" t="str">
            <v>Wind</v>
          </cell>
          <cell r="G10008" t="str">
            <v>NA</v>
          </cell>
          <cell r="H10008" t="str">
            <v>Merchant Unregulated</v>
          </cell>
        </row>
        <row r="10009">
          <cell r="D10009" t="str">
            <v>Windcurrent Farms LLC</v>
          </cell>
          <cell r="E10009" t="str">
            <v>Wind</v>
          </cell>
          <cell r="G10009" t="str">
            <v>NA</v>
          </cell>
          <cell r="H10009" t="str">
            <v>Merchant Unregulated</v>
          </cell>
        </row>
        <row r="10010">
          <cell r="D10010" t="str">
            <v>Windland, Inc.</v>
          </cell>
          <cell r="E10010" t="str">
            <v>Wind</v>
          </cell>
          <cell r="G10010" t="str">
            <v>NA</v>
          </cell>
          <cell r="H10010" t="str">
            <v>Merchant Unregulated</v>
          </cell>
        </row>
        <row r="10011">
          <cell r="D10011" t="str">
            <v>Windom City of</v>
          </cell>
          <cell r="E10011" t="str">
            <v>Oil</v>
          </cell>
          <cell r="G10011" t="str">
            <v>NA</v>
          </cell>
          <cell r="H10011" t="str">
            <v>Regulated</v>
          </cell>
        </row>
        <row r="10012">
          <cell r="D10012" t="str">
            <v>Windom City of</v>
          </cell>
          <cell r="E10012" t="str">
            <v>Oil</v>
          </cell>
          <cell r="G10012" t="str">
            <v>NA</v>
          </cell>
          <cell r="H10012" t="str">
            <v>Regulated</v>
          </cell>
        </row>
        <row r="10013">
          <cell r="D10013" t="str">
            <v>Individual Owner</v>
          </cell>
          <cell r="E10013" t="str">
            <v>Wind</v>
          </cell>
          <cell r="G10013" t="str">
            <v>NA</v>
          </cell>
          <cell r="H10013" t="str">
            <v>Merchant Unregulated</v>
          </cell>
        </row>
        <row r="10014">
          <cell r="D10014" t="str">
            <v>Edison International</v>
          </cell>
          <cell r="E10014" t="str">
            <v>Wind</v>
          </cell>
          <cell r="G10014" t="str">
            <v>NA</v>
          </cell>
          <cell r="H10014" t="str">
            <v>Merchant Unregulated</v>
          </cell>
        </row>
        <row r="10015">
          <cell r="D10015" t="str">
            <v>Brookfield Renewable Energy Partners L.P.</v>
          </cell>
          <cell r="E10015" t="str">
            <v>Wind</v>
          </cell>
          <cell r="G10015" t="str">
            <v>NA</v>
          </cell>
          <cell r="H10015" t="str">
            <v>Merchant Unregulated</v>
          </cell>
        </row>
        <row r="10016">
          <cell r="D10016" t="str">
            <v>Brookfield Asset Management Inc.</v>
          </cell>
          <cell r="E10016" t="str">
            <v>Wind</v>
          </cell>
          <cell r="G10016" t="str">
            <v>NA</v>
          </cell>
          <cell r="H10016" t="str">
            <v>Merchant Unregulated</v>
          </cell>
        </row>
        <row r="10017">
          <cell r="D10017" t="str">
            <v>John W Horton</v>
          </cell>
          <cell r="E10017" t="str">
            <v>Wind</v>
          </cell>
          <cell r="G10017" t="str">
            <v>NA</v>
          </cell>
          <cell r="H10017" t="str">
            <v>Merchant Unregulated</v>
          </cell>
        </row>
        <row r="10018">
          <cell r="D10018" t="str">
            <v>JRS Windpower, LLC</v>
          </cell>
          <cell r="E10018" t="str">
            <v>Wind</v>
          </cell>
          <cell r="G10018" t="str">
            <v>NA</v>
          </cell>
          <cell r="H10018" t="str">
            <v>Merchant Unregulated</v>
          </cell>
        </row>
        <row r="10019">
          <cell r="D10019" t="str">
            <v>Northwest Wind, LLC</v>
          </cell>
          <cell r="E10019" t="str">
            <v>Wind</v>
          </cell>
          <cell r="G10019" t="str">
            <v>NA</v>
          </cell>
          <cell r="H10019" t="str">
            <v>Merchant Unregulated</v>
          </cell>
        </row>
        <row r="10020">
          <cell r="D10020" t="str">
            <v>JJS Windpower, LLC</v>
          </cell>
          <cell r="E10020" t="str">
            <v>Wind</v>
          </cell>
          <cell r="G10020" t="str">
            <v>NA</v>
          </cell>
          <cell r="H10020" t="str">
            <v>Merchant Unregulated</v>
          </cell>
        </row>
        <row r="10021">
          <cell r="D10021" t="str">
            <v>Northwood-Kensett Community School District</v>
          </cell>
          <cell r="E10021" t="str">
            <v>Wind</v>
          </cell>
          <cell r="G10021" t="str">
            <v>NA</v>
          </cell>
          <cell r="H10021" t="str">
            <v>Merchant Unregulated</v>
          </cell>
        </row>
        <row r="10022">
          <cell r="D10022" t="str">
            <v>Exelon Corporation</v>
          </cell>
          <cell r="E10022" t="str">
            <v>Wind</v>
          </cell>
          <cell r="G10022" t="str">
            <v>NA</v>
          </cell>
          <cell r="H10022" t="str">
            <v>Merchant Unregulated</v>
          </cell>
        </row>
        <row r="10023">
          <cell r="D10023" t="str">
            <v>Individual Owner</v>
          </cell>
          <cell r="E10023" t="str">
            <v>Wind</v>
          </cell>
          <cell r="G10023" t="str">
            <v>NA</v>
          </cell>
          <cell r="H10023" t="str">
            <v>Merchant Unregulated</v>
          </cell>
        </row>
        <row r="10024">
          <cell r="D10024" t="str">
            <v>Cannon Power Group</v>
          </cell>
          <cell r="E10024" t="str">
            <v>Wind</v>
          </cell>
          <cell r="G10024">
            <v>673382</v>
          </cell>
          <cell r="H10024" t="str">
            <v>Merchant Unregulated</v>
          </cell>
        </row>
        <row r="10025">
          <cell r="D10025" t="str">
            <v>American Electric Power Company, Inc.</v>
          </cell>
          <cell r="E10025" t="str">
            <v>Water</v>
          </cell>
          <cell r="G10025">
            <v>102158</v>
          </cell>
          <cell r="H10025" t="str">
            <v>Regulated</v>
          </cell>
        </row>
        <row r="10026">
          <cell r="D10026" t="str">
            <v>Wing River Wind, LLC</v>
          </cell>
          <cell r="E10026" t="str">
            <v>Wind</v>
          </cell>
          <cell r="G10026" t="str">
            <v>NA</v>
          </cell>
          <cell r="H10026" t="str">
            <v>Merchant Unregulated</v>
          </cell>
        </row>
        <row r="10027">
          <cell r="D10027" t="str">
            <v>Winnebago County</v>
          </cell>
          <cell r="E10027" t="str">
            <v>Biomass</v>
          </cell>
          <cell r="G10027" t="str">
            <v>NA</v>
          </cell>
          <cell r="H10027" t="str">
            <v>Merchant Unregulated</v>
          </cell>
        </row>
        <row r="10028">
          <cell r="D10028" t="str">
            <v>Integrys Energy Group, Inc.</v>
          </cell>
          <cell r="E10028" t="str">
            <v>Biomass</v>
          </cell>
          <cell r="G10028" t="str">
            <v>NA</v>
          </cell>
          <cell r="H10028" t="str">
            <v>Merchant Unregulated</v>
          </cell>
        </row>
        <row r="10029">
          <cell r="D10029" t="str">
            <v>Iberdrola, S.A.</v>
          </cell>
          <cell r="E10029" t="str">
            <v>Wind</v>
          </cell>
          <cell r="G10029" t="str">
            <v>NA</v>
          </cell>
          <cell r="H10029" t="str">
            <v>Merchant Unregulated</v>
          </cell>
        </row>
        <row r="10030">
          <cell r="D10030" t="str">
            <v>Winnetka Village of</v>
          </cell>
          <cell r="E10030" t="str">
            <v>Gas</v>
          </cell>
          <cell r="G10030" t="str">
            <v>NA</v>
          </cell>
          <cell r="H10030" t="str">
            <v>Regulated</v>
          </cell>
        </row>
        <row r="10031">
          <cell r="D10031" t="str">
            <v>Winnetka Village of</v>
          </cell>
          <cell r="E10031" t="str">
            <v>Oil</v>
          </cell>
          <cell r="G10031" t="str">
            <v>NA</v>
          </cell>
          <cell r="H10031" t="str">
            <v>Regulated</v>
          </cell>
        </row>
        <row r="10032">
          <cell r="D10032" t="str">
            <v>Juhl Energy, Inc</v>
          </cell>
          <cell r="E10032" t="str">
            <v>Wind</v>
          </cell>
          <cell r="G10032" t="str">
            <v>NA</v>
          </cell>
          <cell r="H10032" t="str">
            <v>Merchant Unregulated</v>
          </cell>
        </row>
        <row r="10033">
          <cell r="D10033" t="str">
            <v>Lakeland City of</v>
          </cell>
          <cell r="E10033" t="str">
            <v>Oil</v>
          </cell>
          <cell r="G10033" t="str">
            <v>NA</v>
          </cell>
          <cell r="H10033" t="str">
            <v>Regulated</v>
          </cell>
        </row>
        <row r="10034">
          <cell r="D10034" t="str">
            <v>Wintec Energy Ltd</v>
          </cell>
          <cell r="E10034" t="str">
            <v>Wind</v>
          </cell>
          <cell r="G10034" t="str">
            <v>NA</v>
          </cell>
          <cell r="H10034" t="str">
            <v>Merchant Unregulated</v>
          </cell>
        </row>
        <row r="10035">
          <cell r="D10035" t="str">
            <v>Flambeau Hydro LLC</v>
          </cell>
          <cell r="E10035" t="str">
            <v>Oil</v>
          </cell>
          <cell r="G10035" t="str">
            <v>NA</v>
          </cell>
          <cell r="H10035" t="str">
            <v>Merchant Unregulated</v>
          </cell>
        </row>
        <row r="10036">
          <cell r="D10036" t="str">
            <v>Navitas Energy, Inc.</v>
          </cell>
          <cell r="E10036" t="str">
            <v>Wind</v>
          </cell>
          <cell r="G10036" t="str">
            <v>NA</v>
          </cell>
          <cell r="H10036" t="str">
            <v>Merchant Unregulated</v>
          </cell>
        </row>
        <row r="10037">
          <cell r="D10037" t="str">
            <v>Gamesa Corporacion Tecnologica S.A.</v>
          </cell>
          <cell r="E10037" t="str">
            <v>Wind</v>
          </cell>
          <cell r="G10037" t="str">
            <v>NA</v>
          </cell>
          <cell r="H10037" t="str">
            <v>Merchant Unregulated</v>
          </cell>
        </row>
        <row r="10038">
          <cell r="D10038" t="str">
            <v>Enel S.p.A.</v>
          </cell>
          <cell r="E10038" t="str">
            <v>Wind</v>
          </cell>
          <cell r="G10038" t="str">
            <v>NA</v>
          </cell>
          <cell r="H10038" t="str">
            <v>Merchant Unregulated</v>
          </cell>
        </row>
        <row r="10039">
          <cell r="D10039" t="str">
            <v>Winterset City of</v>
          </cell>
          <cell r="E10039" t="str">
            <v>Oil</v>
          </cell>
          <cell r="G10039" t="str">
            <v>NA</v>
          </cell>
          <cell r="H10039" t="str">
            <v>Regulated</v>
          </cell>
        </row>
        <row r="10040">
          <cell r="D10040" t="str">
            <v>ALLETE, Inc.</v>
          </cell>
          <cell r="E10040" t="str">
            <v>Water</v>
          </cell>
          <cell r="G10040">
            <v>12471</v>
          </cell>
          <cell r="H10040" t="str">
            <v>Regulated</v>
          </cell>
        </row>
        <row r="10041">
          <cell r="D10041" t="str">
            <v>South Carolina Public Service Authority</v>
          </cell>
          <cell r="E10041" t="str">
            <v>Coal</v>
          </cell>
          <cell r="G10041">
            <v>2512245</v>
          </cell>
          <cell r="H10041" t="str">
            <v>Regulated</v>
          </cell>
        </row>
        <row r="10042">
          <cell r="D10042" t="str">
            <v>Connecticut Municipal Electric Energy Cooperative</v>
          </cell>
          <cell r="E10042" t="str">
            <v>Oil</v>
          </cell>
          <cell r="G10042" t="str">
            <v>NA</v>
          </cell>
          <cell r="H10042" t="str">
            <v>Regulated</v>
          </cell>
        </row>
        <row r="10043">
          <cell r="D10043" t="str">
            <v>NewPage Holdings Inc.</v>
          </cell>
          <cell r="E10043" t="str">
            <v>Water</v>
          </cell>
          <cell r="G10043" t="str">
            <v>NA</v>
          </cell>
          <cell r="H10043" t="str">
            <v>Regulated</v>
          </cell>
        </row>
        <row r="10044">
          <cell r="D10044" t="str">
            <v>NewPage Holdings Inc.</v>
          </cell>
          <cell r="E10044" t="str">
            <v>Other Nonrenewable</v>
          </cell>
          <cell r="G10044" t="str">
            <v>NA</v>
          </cell>
          <cell r="H10044" t="str">
            <v>Merchant Unregulated</v>
          </cell>
        </row>
        <row r="10045">
          <cell r="D10045" t="str">
            <v>NewPage Holdings Inc.</v>
          </cell>
          <cell r="E10045" t="str">
            <v>Biomass</v>
          </cell>
          <cell r="G10045">
            <v>11876</v>
          </cell>
          <cell r="H10045" t="str">
            <v>Merchant Unregulated</v>
          </cell>
        </row>
        <row r="10046">
          <cell r="D10046" t="str">
            <v>PG&amp;E Corporation</v>
          </cell>
          <cell r="E10046" t="str">
            <v>Water</v>
          </cell>
          <cell r="G10046">
            <v>46666</v>
          </cell>
          <cell r="H10046" t="str">
            <v>Regulated</v>
          </cell>
        </row>
        <row r="10047">
          <cell r="D10047" t="str">
            <v>GDF Suez SA</v>
          </cell>
          <cell r="E10047" t="str">
            <v>Gas</v>
          </cell>
          <cell r="G10047">
            <v>4109048</v>
          </cell>
          <cell r="H10047" t="str">
            <v>Merchant Unregulated</v>
          </cell>
        </row>
        <row r="10048">
          <cell r="D10048" t="str">
            <v>Wisner City of</v>
          </cell>
          <cell r="E10048" t="str">
            <v>Oil</v>
          </cell>
          <cell r="G10048" t="str">
            <v>NA</v>
          </cell>
          <cell r="H10048" t="str">
            <v>Regulated</v>
          </cell>
        </row>
        <row r="10049">
          <cell r="D10049" t="str">
            <v>Xcel Energy Inc.</v>
          </cell>
          <cell r="E10049" t="str">
            <v>Water</v>
          </cell>
          <cell r="G10049">
            <v>94715</v>
          </cell>
          <cell r="H10049" t="str">
            <v>Regulated</v>
          </cell>
        </row>
        <row r="10050">
          <cell r="D10050" t="str">
            <v>Waste Management, Inc.</v>
          </cell>
          <cell r="E10050" t="str">
            <v>Biomass</v>
          </cell>
          <cell r="G10050" t="str">
            <v>NA</v>
          </cell>
          <cell r="H10050" t="str">
            <v>Merchant Unregulated</v>
          </cell>
        </row>
        <row r="10051">
          <cell r="D10051" t="str">
            <v>Allegheny Electric Cooperative Inc.</v>
          </cell>
          <cell r="E10051" t="str">
            <v>Water</v>
          </cell>
          <cell r="G10051" t="str">
            <v>NA</v>
          </cell>
          <cell r="H10051" t="str">
            <v>Merchant Unregulated</v>
          </cell>
        </row>
        <row r="10052">
          <cell r="D10052" t="str">
            <v>Monroe County</v>
          </cell>
          <cell r="E10052" t="str">
            <v>Biomass</v>
          </cell>
          <cell r="G10052" t="str">
            <v>NA</v>
          </cell>
          <cell r="H10052" t="str">
            <v>Merchant Unregulated</v>
          </cell>
        </row>
        <row r="10053">
          <cell r="D10053" t="str">
            <v>Hardwick Town of</v>
          </cell>
          <cell r="E10053" t="str">
            <v>Water</v>
          </cell>
          <cell r="G10053" t="str">
            <v>NA</v>
          </cell>
          <cell r="H10053" t="str">
            <v>Regulated</v>
          </cell>
        </row>
        <row r="10054">
          <cell r="D10054" t="str">
            <v>Westar Energy, Inc.</v>
          </cell>
          <cell r="E10054" t="str">
            <v>Nuclear</v>
          </cell>
          <cell r="G10054">
            <v>3893914</v>
          </cell>
          <cell r="H10054" t="str">
            <v>Regulated</v>
          </cell>
        </row>
        <row r="10055">
          <cell r="D10055" t="str">
            <v>Kansas Electric Power Cooperative, Inc.</v>
          </cell>
          <cell r="E10055" t="str">
            <v>Nuclear</v>
          </cell>
          <cell r="G10055">
            <v>497096</v>
          </cell>
          <cell r="H10055" t="str">
            <v>Regulated</v>
          </cell>
        </row>
        <row r="10056">
          <cell r="D10056" t="str">
            <v>Great Plains Energy Inc.</v>
          </cell>
          <cell r="E10056" t="str">
            <v>Nuclear</v>
          </cell>
          <cell r="G10056">
            <v>3893914</v>
          </cell>
          <cell r="H10056" t="str">
            <v>Regulated</v>
          </cell>
        </row>
        <row r="10057">
          <cell r="D10057" t="str">
            <v>United States Government</v>
          </cell>
          <cell r="E10057" t="str">
            <v>Water</v>
          </cell>
          <cell r="G10057">
            <v>623226</v>
          </cell>
          <cell r="H10057" t="str">
            <v>Merchant Unregulated</v>
          </cell>
        </row>
        <row r="10058">
          <cell r="D10058" t="str">
            <v>Sustainable Energy Solutions LLC</v>
          </cell>
          <cell r="E10058" t="str">
            <v>Biomass</v>
          </cell>
          <cell r="G10058" t="str">
            <v>NA</v>
          </cell>
          <cell r="H10058" t="str">
            <v>Merchant Unregulated</v>
          </cell>
        </row>
        <row r="10059">
          <cell r="D10059" t="str">
            <v>Tenaska Inc.</v>
          </cell>
          <cell r="E10059" t="str">
            <v>Gas</v>
          </cell>
          <cell r="G10059">
            <v>56476</v>
          </cell>
          <cell r="H10059" t="str">
            <v>Merchant Unregulated</v>
          </cell>
        </row>
        <row r="10060">
          <cell r="D10060" t="str">
            <v>Exelon Corporation</v>
          </cell>
          <cell r="E10060" t="str">
            <v>Gas</v>
          </cell>
          <cell r="G10060">
            <v>2537521</v>
          </cell>
          <cell r="H10060" t="str">
            <v>Merchant Unregulated</v>
          </cell>
        </row>
        <row r="10061">
          <cell r="D10061" t="str">
            <v>NextEra Energy, Inc.</v>
          </cell>
          <cell r="E10061" t="str">
            <v>Wind</v>
          </cell>
          <cell r="G10061">
            <v>421472</v>
          </cell>
          <cell r="H10061" t="str">
            <v>Merchant Unregulated</v>
          </cell>
        </row>
        <row r="10062">
          <cell r="D10062" t="str">
            <v>Exelon Corporation</v>
          </cell>
          <cell r="E10062" t="str">
            <v>Wind</v>
          </cell>
          <cell r="G10062" t="str">
            <v>NA</v>
          </cell>
          <cell r="H10062" t="str">
            <v>Merchant Unregulated</v>
          </cell>
        </row>
        <row r="10063">
          <cell r="D10063" t="str">
            <v>Exelon Corporation</v>
          </cell>
          <cell r="E10063" t="str">
            <v>Wind</v>
          </cell>
          <cell r="G10063" t="str">
            <v>NA</v>
          </cell>
          <cell r="H10063" t="str">
            <v>Merchant Unregulated</v>
          </cell>
        </row>
        <row r="10064">
          <cell r="D10064" t="str">
            <v>Central California Irrigation District</v>
          </cell>
          <cell r="E10064" t="str">
            <v>Water</v>
          </cell>
          <cell r="G10064" t="str">
            <v>NA</v>
          </cell>
          <cell r="H10064" t="str">
            <v>Merchant Unregulated</v>
          </cell>
        </row>
        <row r="10065">
          <cell r="D10065" t="str">
            <v>Calpine Corporation</v>
          </cell>
          <cell r="E10065" t="str">
            <v>Gas</v>
          </cell>
          <cell r="G10065" t="str">
            <v>NA</v>
          </cell>
          <cell r="H10065" t="str">
            <v>Merchant Unregulated</v>
          </cell>
        </row>
        <row r="10066">
          <cell r="D10066" t="str">
            <v>Invenergy LLC</v>
          </cell>
          <cell r="E10066" t="str">
            <v>Wind</v>
          </cell>
          <cell r="G10066" t="str">
            <v>NA</v>
          </cell>
          <cell r="H10066" t="str">
            <v>Merchant Unregulated</v>
          </cell>
        </row>
        <row r="10067">
          <cell r="D10067" t="str">
            <v>Wolverine Wind Energy, LLC</v>
          </cell>
          <cell r="E10067" t="str">
            <v>Wind</v>
          </cell>
          <cell r="G10067" t="str">
            <v>NA</v>
          </cell>
          <cell r="H10067" t="str">
            <v>Merchant Unregulated</v>
          </cell>
        </row>
        <row r="10068">
          <cell r="D10068" t="str">
            <v>Dynegy Inc.</v>
          </cell>
          <cell r="E10068" t="str">
            <v>Coal</v>
          </cell>
          <cell r="G10068">
            <v>2744517</v>
          </cell>
          <cell r="H10068" t="str">
            <v>Merchant Unregulated</v>
          </cell>
        </row>
        <row r="10069">
          <cell r="D10069" t="str">
            <v>Eagle Rock Field Services, L. P.</v>
          </cell>
          <cell r="E10069" t="str">
            <v>Gas</v>
          </cell>
          <cell r="G10069" t="str">
            <v>NA</v>
          </cell>
          <cell r="H10069" t="str">
            <v>Merchant Unregulated</v>
          </cell>
        </row>
        <row r="10070">
          <cell r="D10070" t="str">
            <v>Modesto Irrigation District</v>
          </cell>
          <cell r="E10070" t="str">
            <v>Gas</v>
          </cell>
          <cell r="G10070" t="str">
            <v>NA</v>
          </cell>
          <cell r="H10070" t="str">
            <v>Merchant Unregulated</v>
          </cell>
        </row>
        <row r="10071">
          <cell r="D10071" t="str">
            <v>CIF Woodland, Inc.</v>
          </cell>
          <cell r="E10071" t="str">
            <v>Biomass</v>
          </cell>
          <cell r="G10071" t="str">
            <v>NA</v>
          </cell>
          <cell r="H10071" t="str">
            <v>Merchant Unregulated</v>
          </cell>
        </row>
        <row r="10072">
          <cell r="D10072" t="str">
            <v>DTE Energy Company</v>
          </cell>
          <cell r="E10072" t="str">
            <v>Biomass</v>
          </cell>
          <cell r="G10072" t="str">
            <v>NA</v>
          </cell>
          <cell r="H10072" t="str">
            <v>Merchant Unregulated</v>
          </cell>
        </row>
        <row r="10073">
          <cell r="D10073" t="str">
            <v>Modesto Irrigation District</v>
          </cell>
          <cell r="E10073" t="str">
            <v>Gas</v>
          </cell>
          <cell r="G10073" t="str">
            <v>NA</v>
          </cell>
          <cell r="H10073" t="str">
            <v>Merchant Unregulated</v>
          </cell>
        </row>
        <row r="10074">
          <cell r="D10074" t="str">
            <v>Modesto Irrigation District</v>
          </cell>
          <cell r="E10074" t="str">
            <v>Gas</v>
          </cell>
          <cell r="G10074" t="str">
            <v>NA</v>
          </cell>
          <cell r="H10074" t="str">
            <v>Merchant Unregulated</v>
          </cell>
        </row>
        <row r="10075">
          <cell r="D10075" t="str">
            <v>Waste Management, Inc.</v>
          </cell>
          <cell r="E10075" t="str">
            <v>Biomass</v>
          </cell>
          <cell r="G10075" t="str">
            <v>NA</v>
          </cell>
          <cell r="H10075" t="str">
            <v>Merchant Unregulated</v>
          </cell>
        </row>
        <row r="10076">
          <cell r="D10076" t="str">
            <v>PT Sinar Mas Group</v>
          </cell>
          <cell r="E10076" t="str">
            <v>Water</v>
          </cell>
          <cell r="G10076">
            <v>103192</v>
          </cell>
          <cell r="H10076" t="str">
            <v>Merchant Unregulated</v>
          </cell>
        </row>
        <row r="10077">
          <cell r="D10077" t="str">
            <v>PT Sinar Mas Group</v>
          </cell>
          <cell r="E10077" t="str">
            <v>Biomass</v>
          </cell>
          <cell r="G10077">
            <v>334997</v>
          </cell>
          <cell r="H10077" t="str">
            <v>Merchant Unregulated</v>
          </cell>
        </row>
        <row r="10078">
          <cell r="D10078" t="str">
            <v>Industry Funds Management Ltd.</v>
          </cell>
          <cell r="E10078" t="str">
            <v>Oil</v>
          </cell>
          <cell r="G10078" t="str">
            <v>NA</v>
          </cell>
          <cell r="H10078" t="str">
            <v>Merchant Unregulated</v>
          </cell>
        </row>
        <row r="10079">
          <cell r="D10079" t="str">
            <v>SunEdison, Inc.</v>
          </cell>
          <cell r="E10079" t="str">
            <v>Solar</v>
          </cell>
          <cell r="G10079" t="str">
            <v>NA</v>
          </cell>
          <cell r="H10079" t="str">
            <v>Merchant Unregulated</v>
          </cell>
        </row>
        <row r="10080">
          <cell r="D10080" t="str">
            <v>South Feather Water &amp; Power Agency</v>
          </cell>
          <cell r="E10080" t="str">
            <v>Water</v>
          </cell>
          <cell r="G10080" t="str">
            <v>NA</v>
          </cell>
          <cell r="H10080" t="str">
            <v>Merchant Unregulated</v>
          </cell>
        </row>
        <row r="10081">
          <cell r="D10081" t="str">
            <v>United States Government</v>
          </cell>
          <cell r="E10081" t="str">
            <v>Water</v>
          </cell>
          <cell r="G10081" t="str">
            <v>NA</v>
          </cell>
          <cell r="H10081" t="str">
            <v>Merchant Unregulated</v>
          </cell>
        </row>
        <row r="10082">
          <cell r="D10082" t="str">
            <v>Duke Energy Corporation</v>
          </cell>
          <cell r="E10082" t="str">
            <v>Gas</v>
          </cell>
          <cell r="G10082">
            <v>11762</v>
          </cell>
          <cell r="H10082" t="str">
            <v>Regulated</v>
          </cell>
        </row>
        <row r="10083">
          <cell r="D10083" t="str">
            <v>Juhl Energy, Inc</v>
          </cell>
          <cell r="E10083" t="str">
            <v>Wind</v>
          </cell>
          <cell r="G10083" t="str">
            <v>NA</v>
          </cell>
          <cell r="H10083" t="str">
            <v>Merchant Unregulated</v>
          </cell>
        </row>
        <row r="10084">
          <cell r="D10084" t="str">
            <v>Juhl Energy, Inc</v>
          </cell>
          <cell r="E10084" t="str">
            <v>Wind</v>
          </cell>
          <cell r="G10084" t="str">
            <v>NA</v>
          </cell>
          <cell r="H10084" t="str">
            <v>Merchant Unregulated</v>
          </cell>
        </row>
        <row r="10085">
          <cell r="D10085" t="str">
            <v>LROC Properties, L.L.C.</v>
          </cell>
          <cell r="E10085" t="str">
            <v>Wind</v>
          </cell>
          <cell r="G10085" t="str">
            <v>NA</v>
          </cell>
          <cell r="H10085" t="str">
            <v>Merchant Unregulated</v>
          </cell>
        </row>
        <row r="10086">
          <cell r="D10086" t="str">
            <v>EWT Americas Inc</v>
          </cell>
          <cell r="E10086" t="str">
            <v>Wind</v>
          </cell>
          <cell r="G10086" t="str">
            <v>NA</v>
          </cell>
          <cell r="H10086" t="str">
            <v>Regulated</v>
          </cell>
        </row>
        <row r="10087">
          <cell r="D10087" t="str">
            <v>Enel S.p.A.</v>
          </cell>
          <cell r="E10087" t="str">
            <v>Water</v>
          </cell>
          <cell r="G10087" t="str">
            <v>NA</v>
          </cell>
          <cell r="H10087" t="str">
            <v>Merchant Unregulated</v>
          </cell>
        </row>
        <row r="10088">
          <cell r="D10088" t="str">
            <v>Cambrian Energy Development, LLC</v>
          </cell>
          <cell r="E10088" t="str">
            <v>Biomass</v>
          </cell>
          <cell r="G10088" t="str">
            <v>NA</v>
          </cell>
          <cell r="H10088" t="str">
            <v>Merchant Unregulated</v>
          </cell>
        </row>
        <row r="10089">
          <cell r="D10089" t="str">
            <v>NextEra Energy, Inc.</v>
          </cell>
          <cell r="E10089" t="str">
            <v>Wind</v>
          </cell>
          <cell r="G10089" t="str">
            <v>NA</v>
          </cell>
          <cell r="H10089" t="str">
            <v>Merchant Unregulated</v>
          </cell>
        </row>
        <row r="10090">
          <cell r="D10090" t="str">
            <v>NextEra Energy, Inc.</v>
          </cell>
          <cell r="E10090" t="str">
            <v>Wind</v>
          </cell>
          <cell r="G10090" t="str">
            <v>NA</v>
          </cell>
          <cell r="H10090" t="str">
            <v>Merchant Unregulated</v>
          </cell>
        </row>
        <row r="10091">
          <cell r="D10091" t="str">
            <v>South San Joaquin Irr District</v>
          </cell>
          <cell r="E10091" t="str">
            <v>Water</v>
          </cell>
          <cell r="G10091" t="str">
            <v>NA</v>
          </cell>
          <cell r="H10091" t="str">
            <v>Merchant Unregulated</v>
          </cell>
        </row>
        <row r="10092">
          <cell r="D10092" t="str">
            <v>Thundermist Hydropower LLC</v>
          </cell>
          <cell r="E10092" t="str">
            <v>Water</v>
          </cell>
          <cell r="G10092" t="str">
            <v>NA</v>
          </cell>
          <cell r="H10092" t="str">
            <v>Merchant Unregulated</v>
          </cell>
        </row>
        <row r="10093">
          <cell r="D10093" t="str">
            <v>Emera Incorporated</v>
          </cell>
          <cell r="E10093" t="str">
            <v>Water</v>
          </cell>
          <cell r="G10093" t="str">
            <v>NA</v>
          </cell>
          <cell r="H10093" t="str">
            <v>Merchant Unregulated</v>
          </cell>
        </row>
        <row r="10094">
          <cell r="D10094" t="str">
            <v>Algonquin Power &amp; Utilities Corp.</v>
          </cell>
          <cell r="E10094" t="str">
            <v>Water</v>
          </cell>
          <cell r="G10094" t="str">
            <v>NA</v>
          </cell>
          <cell r="H10094" t="str">
            <v>Merchant Unregulated</v>
          </cell>
        </row>
        <row r="10095">
          <cell r="D10095" t="str">
            <v>Worcester County Renewable Energy, LLC</v>
          </cell>
          <cell r="E10095" t="str">
            <v>Biomass</v>
          </cell>
          <cell r="G10095" t="str">
            <v>NA</v>
          </cell>
          <cell r="H10095" t="str">
            <v>Merchant Unregulated</v>
          </cell>
        </row>
        <row r="10096">
          <cell r="D10096" t="str">
            <v>Wilson Holdings LLC</v>
          </cell>
          <cell r="E10096" t="str">
            <v>Solar</v>
          </cell>
          <cell r="G10096" t="str">
            <v>NA</v>
          </cell>
          <cell r="H10096" t="str">
            <v>Merchant Unregulated</v>
          </cell>
        </row>
        <row r="10097">
          <cell r="D10097" t="str">
            <v>Swift River Company, Inc.</v>
          </cell>
          <cell r="E10097" t="str">
            <v>Water</v>
          </cell>
          <cell r="G10097" t="str">
            <v>NA</v>
          </cell>
          <cell r="H10097" t="str">
            <v>Merchant Unregulated</v>
          </cell>
        </row>
        <row r="10098">
          <cell r="D10098" t="str">
            <v>Hoosier Energy Rural Electric Co-op Inc.</v>
          </cell>
          <cell r="E10098" t="str">
            <v>Gas</v>
          </cell>
          <cell r="G10098">
            <v>16532</v>
          </cell>
          <cell r="H10098" t="str">
            <v>Merchant Unregulated</v>
          </cell>
        </row>
        <row r="10099">
          <cell r="D10099" t="str">
            <v>Worthington City of</v>
          </cell>
          <cell r="E10099" t="str">
            <v>Oil</v>
          </cell>
          <cell r="G10099" t="str">
            <v>NA</v>
          </cell>
          <cell r="H10099" t="str">
            <v>Regulated</v>
          </cell>
        </row>
        <row r="10100">
          <cell r="D10100" t="str">
            <v>Western Minnesota Municipal Power Agency</v>
          </cell>
          <cell r="E10100" t="str">
            <v>Wind</v>
          </cell>
          <cell r="G10100" t="str">
            <v>NA</v>
          </cell>
          <cell r="H10100" t="str">
            <v>Merchant Unregulated</v>
          </cell>
        </row>
        <row r="10101">
          <cell r="D10101" t="str">
            <v>WPPI Energy</v>
          </cell>
          <cell r="E10101" t="str">
            <v>Wind</v>
          </cell>
          <cell r="G10101" t="str">
            <v>NA</v>
          </cell>
          <cell r="H10101" t="str">
            <v>Merchant Unregulated</v>
          </cell>
        </row>
        <row r="10102">
          <cell r="D10102" t="str">
            <v>WGL Holdings, Inc.</v>
          </cell>
          <cell r="E10102" t="str">
            <v>Solar</v>
          </cell>
          <cell r="G10102" t="str">
            <v>NA</v>
          </cell>
          <cell r="H10102" t="str">
            <v>Merchant Unregulated</v>
          </cell>
        </row>
        <row r="10103">
          <cell r="D10103" t="str">
            <v>Miller Hydro Group Inc</v>
          </cell>
          <cell r="E10103" t="str">
            <v>Water</v>
          </cell>
          <cell r="G10103" t="str">
            <v>NA</v>
          </cell>
          <cell r="H10103" t="str">
            <v>Merchant Unregulated</v>
          </cell>
        </row>
        <row r="10104">
          <cell r="D10104" t="str">
            <v>Pacific Winds</v>
          </cell>
          <cell r="E10104" t="str">
            <v>Wind</v>
          </cell>
          <cell r="G10104" t="str">
            <v>NA</v>
          </cell>
          <cell r="H10104" t="str">
            <v>Merchant Unregulated</v>
          </cell>
        </row>
        <row r="10105">
          <cell r="D10105" t="str">
            <v>Pacific Winds</v>
          </cell>
          <cell r="E10105" t="str">
            <v>Wind</v>
          </cell>
          <cell r="G10105" t="str">
            <v>NA</v>
          </cell>
          <cell r="H10105" t="str">
            <v>Merchant Unregulated</v>
          </cell>
        </row>
        <row r="10106">
          <cell r="D10106" t="str">
            <v>WPPI Energy</v>
          </cell>
          <cell r="E10106" t="str">
            <v>Oil</v>
          </cell>
          <cell r="G10106" t="str">
            <v>NA</v>
          </cell>
          <cell r="H10106" t="str">
            <v>Merchant Unregulated</v>
          </cell>
        </row>
        <row r="10107">
          <cell r="D10107" t="str">
            <v>American Securities LLC</v>
          </cell>
          <cell r="E10107" t="str">
            <v>Gas</v>
          </cell>
          <cell r="G10107" t="str">
            <v>NA</v>
          </cell>
          <cell r="H10107" t="str">
            <v>Merchant Unregulated</v>
          </cell>
        </row>
        <row r="10108">
          <cell r="D10108" t="str">
            <v>American Securities LLC</v>
          </cell>
          <cell r="E10108" t="str">
            <v>Gas</v>
          </cell>
          <cell r="G10108" t="str">
            <v>NA</v>
          </cell>
          <cell r="H10108" t="str">
            <v>Merchant Unregulated</v>
          </cell>
        </row>
        <row r="10109">
          <cell r="D10109" t="str">
            <v>Wrangell City of</v>
          </cell>
          <cell r="E10109" t="str">
            <v>Oil</v>
          </cell>
          <cell r="G10109" t="str">
            <v>NA</v>
          </cell>
          <cell r="H10109" t="str">
            <v>Regulated</v>
          </cell>
        </row>
        <row r="10110">
          <cell r="D10110" t="str">
            <v>Wray School District</v>
          </cell>
          <cell r="E10110" t="str">
            <v>Wind</v>
          </cell>
          <cell r="G10110" t="str">
            <v>NA</v>
          </cell>
          <cell r="H10110" t="str">
            <v>Merchant Unregulated</v>
          </cell>
        </row>
        <row r="10111">
          <cell r="D10111" t="str">
            <v>Otter Tail Corporation</v>
          </cell>
          <cell r="E10111" t="str">
            <v>Water</v>
          </cell>
          <cell r="G10111">
            <v>1546</v>
          </cell>
          <cell r="H10111" t="str">
            <v>Regulated</v>
          </cell>
        </row>
        <row r="10112">
          <cell r="D10112" t="str">
            <v>Greenwood Utilities Commission</v>
          </cell>
          <cell r="E10112" t="str">
            <v>Gas</v>
          </cell>
          <cell r="G10112" t="str">
            <v>NA</v>
          </cell>
          <cell r="H10112" t="str">
            <v>Regulated</v>
          </cell>
        </row>
        <row r="10113">
          <cell r="D10113" t="str">
            <v>Washington Electric Cooperative Inc. - VT</v>
          </cell>
          <cell r="E10113" t="str">
            <v>Water</v>
          </cell>
          <cell r="G10113" t="str">
            <v>NA</v>
          </cell>
          <cell r="H10113" t="str">
            <v>Merchant Unregulated</v>
          </cell>
        </row>
        <row r="10114">
          <cell r="D10114" t="str">
            <v>Nisichawayasihk Cree Nation</v>
          </cell>
          <cell r="E10114" t="str">
            <v>Water</v>
          </cell>
          <cell r="G10114" t="str">
            <v>NA</v>
          </cell>
          <cell r="H10114" t="str">
            <v>Foreign</v>
          </cell>
        </row>
        <row r="10115">
          <cell r="D10115" t="str">
            <v>Manitoba Hydro</v>
          </cell>
          <cell r="E10115" t="str">
            <v>Water</v>
          </cell>
          <cell r="G10115" t="str">
            <v>NA</v>
          </cell>
          <cell r="H10115" t="str">
            <v>Foreign</v>
          </cell>
        </row>
        <row r="10116">
          <cell r="D10116" t="str">
            <v>East Bay Municipal Util Dist</v>
          </cell>
          <cell r="E10116" t="str">
            <v>Biomass</v>
          </cell>
          <cell r="G10116" t="str">
            <v>NA</v>
          </cell>
          <cell r="H10116" t="str">
            <v>Regulated</v>
          </cell>
        </row>
        <row r="10117">
          <cell r="D10117" t="str">
            <v>Wyandotte Municipal Service Commission</v>
          </cell>
          <cell r="E10117" t="str">
            <v>Coal</v>
          </cell>
          <cell r="G10117">
            <v>102431</v>
          </cell>
          <cell r="H10117" t="str">
            <v>Regulated</v>
          </cell>
        </row>
        <row r="10118">
          <cell r="D10118" t="str">
            <v>Wyandotte Municipal Service Commission</v>
          </cell>
          <cell r="E10118" t="str">
            <v>Oil</v>
          </cell>
          <cell r="G10118">
            <v>37</v>
          </cell>
          <cell r="H10118" t="str">
            <v>Regulated</v>
          </cell>
        </row>
        <row r="10119">
          <cell r="D10119" t="str">
            <v>Black Hills Corporation</v>
          </cell>
          <cell r="E10119" t="str">
            <v>Coal</v>
          </cell>
          <cell r="G10119" t="str">
            <v>NA</v>
          </cell>
          <cell r="H10119" t="str">
            <v>Regulated</v>
          </cell>
        </row>
        <row r="10120">
          <cell r="D10120" t="str">
            <v>Municipal Energy Agency of NE</v>
          </cell>
          <cell r="E10120" t="str">
            <v>Coal</v>
          </cell>
          <cell r="G10120" t="str">
            <v>NA</v>
          </cell>
          <cell r="H10120" t="str">
            <v>Regulated</v>
          </cell>
        </row>
        <row r="10121">
          <cell r="D10121" t="str">
            <v>Black Hills Corporation</v>
          </cell>
          <cell r="E10121" t="str">
            <v>Coal</v>
          </cell>
          <cell r="G10121">
            <v>651881</v>
          </cell>
          <cell r="H10121" t="str">
            <v>Regulated</v>
          </cell>
        </row>
        <row r="10122">
          <cell r="D10122" t="str">
            <v>Black Hills Corporation</v>
          </cell>
          <cell r="E10122" t="str">
            <v>Coal</v>
          </cell>
          <cell r="G10122">
            <v>446994</v>
          </cell>
          <cell r="H10122" t="str">
            <v>Regulated</v>
          </cell>
        </row>
        <row r="10123">
          <cell r="D10123" t="str">
            <v>Gillette City of</v>
          </cell>
          <cell r="E10123" t="str">
            <v>Coal</v>
          </cell>
          <cell r="G10123">
            <v>197945</v>
          </cell>
          <cell r="H10123" t="str">
            <v>Regulated</v>
          </cell>
        </row>
        <row r="10124">
          <cell r="D10124" t="str">
            <v>MDU Resources Group, Inc.</v>
          </cell>
          <cell r="E10124" t="str">
            <v>Coal</v>
          </cell>
          <cell r="G10124">
            <v>215693</v>
          </cell>
          <cell r="H10124" t="str">
            <v>Regulated</v>
          </cell>
        </row>
        <row r="10125">
          <cell r="D10125" t="str">
            <v>Duke Energy Corporation</v>
          </cell>
          <cell r="E10125" t="str">
            <v>Water</v>
          </cell>
          <cell r="G10125">
            <v>85879</v>
          </cell>
          <cell r="H10125" t="str">
            <v>Regulated</v>
          </cell>
        </row>
        <row r="10126">
          <cell r="D10126" t="str">
            <v>Brookfield Renewable Energy Partners L.P.</v>
          </cell>
          <cell r="E10126" t="str">
            <v>Water</v>
          </cell>
          <cell r="G10126" t="str">
            <v>NA</v>
          </cell>
          <cell r="H10126" t="str">
            <v>Merchant Unregulated</v>
          </cell>
        </row>
        <row r="10127">
          <cell r="D10127" t="str">
            <v>Brookfield Asset Management Inc.</v>
          </cell>
          <cell r="E10127" t="str">
            <v>Water</v>
          </cell>
          <cell r="G10127" t="str">
            <v>NA</v>
          </cell>
          <cell r="H10127" t="str">
            <v>Merchant Unregulated</v>
          </cell>
        </row>
        <row r="10128">
          <cell r="D10128" t="str">
            <v>Tacoma Public Utilities</v>
          </cell>
          <cell r="E10128" t="str">
            <v>Water</v>
          </cell>
          <cell r="G10128" t="str">
            <v>NA</v>
          </cell>
          <cell r="H10128" t="str">
            <v>Regulated</v>
          </cell>
        </row>
        <row r="10129">
          <cell r="D10129" t="str">
            <v>Berkshire Hathaway Inc.</v>
          </cell>
          <cell r="E10129" t="str">
            <v>Coal</v>
          </cell>
          <cell r="G10129">
            <v>1813261</v>
          </cell>
          <cell r="H10129" t="str">
            <v>Regulated</v>
          </cell>
        </row>
        <row r="10130">
          <cell r="D10130" t="str">
            <v>MidAmerican Energy Holdings Company</v>
          </cell>
          <cell r="E10130" t="str">
            <v>Coal</v>
          </cell>
          <cell r="G10130">
            <v>205961</v>
          </cell>
          <cell r="H10130" t="str">
            <v>Regulated</v>
          </cell>
        </row>
        <row r="10131">
          <cell r="D10131" t="str">
            <v>Black Hills Corporation</v>
          </cell>
          <cell r="E10131" t="str">
            <v>Coal</v>
          </cell>
          <cell r="G10131">
            <v>504805</v>
          </cell>
          <cell r="H10131" t="str">
            <v>Regulated</v>
          </cell>
        </row>
        <row r="10132">
          <cell r="D10132" t="str">
            <v>NextEra Energy, Inc.</v>
          </cell>
          <cell r="E10132" t="str">
            <v>Wind</v>
          </cell>
          <cell r="G10132">
            <v>384066</v>
          </cell>
          <cell r="H10132" t="str">
            <v>Merchant Unregulated</v>
          </cell>
        </row>
        <row r="10133">
          <cell r="D10133" t="str">
            <v>Summit Hydropower, Inc</v>
          </cell>
          <cell r="E10133" t="str">
            <v>Water</v>
          </cell>
          <cell r="G10133" t="str">
            <v>NA</v>
          </cell>
          <cell r="H10133" t="str">
            <v>Merchant Unregulated</v>
          </cell>
        </row>
        <row r="10134">
          <cell r="D10134" t="str">
            <v>Portland General Electric Company</v>
          </cell>
          <cell r="E10134" t="str">
            <v>Oil</v>
          </cell>
          <cell r="G10134">
            <v>58</v>
          </cell>
          <cell r="H10134" t="str">
            <v>Regulated</v>
          </cell>
        </row>
        <row r="10135">
          <cell r="D10135" t="str">
            <v>Idaho Wind Partners 1, LLC</v>
          </cell>
          <cell r="E10135" t="str">
            <v>Wind</v>
          </cell>
          <cell r="G10135" t="str">
            <v>NA</v>
          </cell>
          <cell r="H10135" t="str">
            <v>Merchant Unregulated</v>
          </cell>
        </row>
        <row r="10136">
          <cell r="D10136" t="str">
            <v>Yakutat Power Inc</v>
          </cell>
          <cell r="E10136" t="str">
            <v>Oil</v>
          </cell>
          <cell r="G10136" t="str">
            <v>NA</v>
          </cell>
          <cell r="H10136" t="str">
            <v>Regulated</v>
          </cell>
        </row>
        <row r="10137">
          <cell r="D10137" t="str">
            <v>Berkshire Hathaway Inc.</v>
          </cell>
          <cell r="E10137" t="str">
            <v>Water</v>
          </cell>
          <cell r="G10137">
            <v>15255</v>
          </cell>
          <cell r="H10137" t="str">
            <v>Regulated</v>
          </cell>
        </row>
        <row r="10138">
          <cell r="D10138" t="str">
            <v>MidAmerican Energy Holdings Company</v>
          </cell>
          <cell r="E10138" t="str">
            <v>Water</v>
          </cell>
          <cell r="G10138">
            <v>1733</v>
          </cell>
          <cell r="H10138" t="str">
            <v>Regulated</v>
          </cell>
        </row>
        <row r="10139">
          <cell r="D10139" t="str">
            <v>Brookfield Renewable Energy Partners L.P.</v>
          </cell>
          <cell r="E10139" t="str">
            <v>Water</v>
          </cell>
          <cell r="G10139" t="str">
            <v>NA</v>
          </cell>
          <cell r="H10139" t="str">
            <v>Merchant Unregulated</v>
          </cell>
        </row>
        <row r="10140">
          <cell r="D10140" t="str">
            <v>Brookfield Asset Management Inc.</v>
          </cell>
          <cell r="E10140" t="str">
            <v>Water</v>
          </cell>
          <cell r="G10140" t="str">
            <v>NA</v>
          </cell>
          <cell r="H10140" t="str">
            <v>Merchant Unregulated</v>
          </cell>
        </row>
        <row r="10141">
          <cell r="D10141" t="str">
            <v>EDF Group</v>
          </cell>
          <cell r="E10141" t="str">
            <v>Solar</v>
          </cell>
          <cell r="G10141" t="str">
            <v>NA</v>
          </cell>
          <cell r="H10141" t="str">
            <v>Merchant Unregulated</v>
          </cell>
        </row>
        <row r="10142">
          <cell r="D10142" t="str">
            <v>AES Corporation</v>
          </cell>
          <cell r="E10142" t="str">
            <v>Solar</v>
          </cell>
          <cell r="G10142">
            <v>1532</v>
          </cell>
          <cell r="H10142" t="str">
            <v>Regulated</v>
          </cell>
        </row>
        <row r="10143">
          <cell r="D10143" t="str">
            <v>AES Corporation</v>
          </cell>
          <cell r="E10143" t="str">
            <v>Gas</v>
          </cell>
          <cell r="G10143">
            <v>749</v>
          </cell>
          <cell r="H10143" t="str">
            <v>Regulated</v>
          </cell>
        </row>
        <row r="10144">
          <cell r="D10144" t="str">
            <v>NorthWestern Corporation</v>
          </cell>
          <cell r="E10144" t="str">
            <v>Gas</v>
          </cell>
          <cell r="G10144">
            <v>208</v>
          </cell>
          <cell r="H10144" t="str">
            <v>Regulated</v>
          </cell>
        </row>
        <row r="10145">
          <cell r="D10145" t="str">
            <v>Public Service Enterprise Group Incorporated</v>
          </cell>
          <cell r="E10145" t="str">
            <v>Water</v>
          </cell>
          <cell r="G10145">
            <v>221674</v>
          </cell>
          <cell r="H10145" t="str">
            <v>Regulated</v>
          </cell>
        </row>
        <row r="10146">
          <cell r="D10146" t="str">
            <v>FirstEnergy Corp.</v>
          </cell>
          <cell r="E10146" t="str">
            <v>Water</v>
          </cell>
          <cell r="G10146">
            <v>221674</v>
          </cell>
          <cell r="H10146" t="str">
            <v>Regulated</v>
          </cell>
        </row>
        <row r="10147">
          <cell r="D10147" t="str">
            <v>Public Service Enterprise Group Incorporated</v>
          </cell>
          <cell r="E10147" t="str">
            <v>Solar</v>
          </cell>
          <cell r="G10147" t="str">
            <v>NA</v>
          </cell>
          <cell r="H10147" t="str">
            <v>Regulated</v>
          </cell>
        </row>
        <row r="10148">
          <cell r="D10148" t="str">
            <v>Southern Company</v>
          </cell>
          <cell r="E10148" t="str">
            <v>Coal</v>
          </cell>
          <cell r="G10148">
            <v>2372465</v>
          </cell>
          <cell r="H10148" t="str">
            <v>Regulated</v>
          </cell>
        </row>
        <row r="10149">
          <cell r="D10149" t="str">
            <v>Southern Company</v>
          </cell>
          <cell r="E10149" t="str">
            <v>Water</v>
          </cell>
          <cell r="G10149">
            <v>74928</v>
          </cell>
          <cell r="H10149" t="str">
            <v>Regulated</v>
          </cell>
        </row>
        <row r="10150">
          <cell r="D10150" t="str">
            <v>Marathon Oil Corporation</v>
          </cell>
          <cell r="E10150" t="str">
            <v>Gas</v>
          </cell>
          <cell r="G10150" t="str">
            <v>NA</v>
          </cell>
          <cell r="H10150" t="str">
            <v>Merchant Unregulated</v>
          </cell>
        </row>
        <row r="10151">
          <cell r="D10151" t="str">
            <v>Public Serv Comm of Yazoo City</v>
          </cell>
          <cell r="E10151" t="str">
            <v>Gas</v>
          </cell>
          <cell r="G10151" t="str">
            <v>NA</v>
          </cell>
          <cell r="H10151" t="str">
            <v>Regulated</v>
          </cell>
        </row>
        <row r="10152">
          <cell r="D10152" t="str">
            <v>Public Serv Comm of Yazoo City</v>
          </cell>
          <cell r="E10152" t="str">
            <v>Gas</v>
          </cell>
          <cell r="G10152" t="str">
            <v>NA</v>
          </cell>
          <cell r="H10152" t="str">
            <v>Regulated</v>
          </cell>
        </row>
        <row r="10153">
          <cell r="D10153" t="str">
            <v>W&amp;T Offshore, Inc.</v>
          </cell>
          <cell r="E10153" t="str">
            <v>Gas</v>
          </cell>
          <cell r="G10153" t="str">
            <v>NA</v>
          </cell>
          <cell r="H10153" t="str">
            <v>Merchant Unregulated</v>
          </cell>
        </row>
        <row r="10154">
          <cell r="D10154" t="str">
            <v>Shell Exploration &amp; Prod Co</v>
          </cell>
          <cell r="E10154" t="str">
            <v>Gas</v>
          </cell>
          <cell r="G10154" t="str">
            <v>NA</v>
          </cell>
          <cell r="H10154" t="str">
            <v>Merchant Unregulated</v>
          </cell>
        </row>
        <row r="10155">
          <cell r="D10155" t="str">
            <v>Moon Lake Electric Assn Inc</v>
          </cell>
          <cell r="E10155" t="str">
            <v>Water</v>
          </cell>
          <cell r="G10155" t="str">
            <v>NA</v>
          </cell>
          <cell r="H10155" t="str">
            <v>Merchant Unregulated</v>
          </cell>
        </row>
        <row r="10156">
          <cell r="D10156" t="str">
            <v>Yellowstone Energy LP</v>
          </cell>
          <cell r="E10156" t="str">
            <v>Coal</v>
          </cell>
          <cell r="G10156">
            <v>454794</v>
          </cell>
          <cell r="H10156" t="str">
            <v>Merchant Unregulated</v>
          </cell>
        </row>
        <row r="10157">
          <cell r="D10157" t="str">
            <v>United States Government</v>
          </cell>
          <cell r="E10157" t="str">
            <v>Water</v>
          </cell>
          <cell r="G10157">
            <v>527731</v>
          </cell>
          <cell r="H10157" t="str">
            <v>Merchant Unregulated</v>
          </cell>
        </row>
        <row r="10158">
          <cell r="D10158" t="str">
            <v>Centralia City of WA</v>
          </cell>
          <cell r="E10158" t="str">
            <v>Water</v>
          </cell>
          <cell r="G10158" t="str">
            <v>NA</v>
          </cell>
          <cell r="H10158" t="str">
            <v>Regulated</v>
          </cell>
        </row>
        <row r="10159">
          <cell r="D10159" t="str">
            <v>YKK USA Inc</v>
          </cell>
          <cell r="E10159" t="str">
            <v>Oil</v>
          </cell>
          <cell r="G10159" t="str">
            <v>NA</v>
          </cell>
          <cell r="H10159" t="str">
            <v>Merchant Unregulated</v>
          </cell>
        </row>
        <row r="10160">
          <cell r="D10160" t="str">
            <v>Southern Company</v>
          </cell>
          <cell r="E10160" t="str">
            <v>Water</v>
          </cell>
          <cell r="G10160">
            <v>31087</v>
          </cell>
          <cell r="H10160" t="str">
            <v>Regulated</v>
          </cell>
        </row>
        <row r="10161">
          <cell r="D10161" t="str">
            <v>Metropolitan Water District of Southern California</v>
          </cell>
          <cell r="E10161" t="str">
            <v>Water</v>
          </cell>
          <cell r="G10161" t="str">
            <v>NA</v>
          </cell>
          <cell r="H10161" t="str">
            <v>Merchant Unregulated</v>
          </cell>
        </row>
        <row r="10162">
          <cell r="D10162" t="str">
            <v>SunEdison, Inc.</v>
          </cell>
          <cell r="E10162" t="str">
            <v>Solar</v>
          </cell>
          <cell r="G10162" t="str">
            <v>NA</v>
          </cell>
          <cell r="H10162" t="str">
            <v>Merchant Unregulated</v>
          </cell>
        </row>
        <row r="10163">
          <cell r="D10163" t="str">
            <v>SunEdison, Inc.</v>
          </cell>
          <cell r="E10163" t="str">
            <v>Solar</v>
          </cell>
          <cell r="G10163" t="str">
            <v>NA</v>
          </cell>
          <cell r="H10163" t="str">
            <v>Merchant Unregulated</v>
          </cell>
        </row>
        <row r="10164">
          <cell r="D10164" t="str">
            <v>Riverstone Holdings LLC</v>
          </cell>
          <cell r="E10164" t="str">
            <v>Gas</v>
          </cell>
          <cell r="G10164" t="str">
            <v>NA</v>
          </cell>
          <cell r="H10164" t="str">
            <v>Merchant Unregulated</v>
          </cell>
        </row>
        <row r="10165">
          <cell r="D10165" t="str">
            <v>York County Solid W &amp; R Authority</v>
          </cell>
          <cell r="E10165" t="str">
            <v>Biomass</v>
          </cell>
          <cell r="G10165" t="str">
            <v>NA</v>
          </cell>
          <cell r="H10165" t="str">
            <v>Merchant Unregulated</v>
          </cell>
        </row>
        <row r="10166">
          <cell r="D10166" t="str">
            <v>Calpine Corporation</v>
          </cell>
          <cell r="E10166" t="str">
            <v>Gas</v>
          </cell>
          <cell r="G10166">
            <v>3483387</v>
          </cell>
          <cell r="H10166" t="str">
            <v>Merchant Unregulated</v>
          </cell>
        </row>
        <row r="10167">
          <cell r="D10167" t="str">
            <v>Olympus Holdings, LLC</v>
          </cell>
          <cell r="E10167" t="str">
            <v>Water</v>
          </cell>
          <cell r="G10167" t="str">
            <v>NA</v>
          </cell>
          <cell r="H10167" t="str">
            <v>Merchant Unregulated</v>
          </cell>
        </row>
        <row r="10168">
          <cell r="D10168" t="str">
            <v>Dominion Resources, Inc.</v>
          </cell>
          <cell r="E10168" t="str">
            <v>Oil</v>
          </cell>
          <cell r="G10168">
            <v>749047</v>
          </cell>
          <cell r="H10168" t="str">
            <v>Regulated</v>
          </cell>
        </row>
        <row r="10169">
          <cell r="D10169" t="str">
            <v>D/R Hydro Co</v>
          </cell>
          <cell r="E10169" t="str">
            <v>Water</v>
          </cell>
          <cell r="G10169" t="str">
            <v>NA</v>
          </cell>
          <cell r="H10169" t="str">
            <v>Merchant Unregulated</v>
          </cell>
        </row>
        <row r="10170">
          <cell r="D10170" t="str">
            <v>Snohomish County Public Utility District No. 1</v>
          </cell>
          <cell r="E10170" t="str">
            <v>Water</v>
          </cell>
          <cell r="G10170" t="str">
            <v>NA</v>
          </cell>
          <cell r="H10170" t="str">
            <v>Regulated</v>
          </cell>
        </row>
        <row r="10171">
          <cell r="D10171" t="str">
            <v>General Electric Company</v>
          </cell>
          <cell r="E10171" t="str">
            <v>Gas</v>
          </cell>
          <cell r="G10171" t="str">
            <v>NA</v>
          </cell>
          <cell r="H10171" t="str">
            <v>Merchant Unregulated</v>
          </cell>
        </row>
        <row r="10172">
          <cell r="D10172" t="str">
            <v>Yuba City Cogen Partners LP</v>
          </cell>
          <cell r="E10172" t="str">
            <v>Gas</v>
          </cell>
          <cell r="G10172" t="str">
            <v>NA</v>
          </cell>
          <cell r="H10172" t="str">
            <v>Merchant Unregulated</v>
          </cell>
        </row>
        <row r="10173">
          <cell r="D10173" t="str">
            <v>Calpine Corporation</v>
          </cell>
          <cell r="E10173" t="str">
            <v>Gas</v>
          </cell>
          <cell r="G10173" t="str">
            <v>NA</v>
          </cell>
          <cell r="H10173" t="str">
            <v>Merchant Unregulated</v>
          </cell>
        </row>
        <row r="10174">
          <cell r="D10174" t="str">
            <v>SunEdison, Inc.</v>
          </cell>
          <cell r="E10174" t="str">
            <v>Solar</v>
          </cell>
          <cell r="G10174" t="str">
            <v>NA</v>
          </cell>
          <cell r="H10174" t="str">
            <v>Merchant Unregulated</v>
          </cell>
        </row>
        <row r="10175">
          <cell r="D10175" t="str">
            <v>Imperial Irrigation District</v>
          </cell>
          <cell r="E10175" t="str">
            <v>Gas</v>
          </cell>
          <cell r="G10175">
            <v>116512</v>
          </cell>
          <cell r="H10175" t="str">
            <v>Merchant Unregulated</v>
          </cell>
        </row>
        <row r="10176">
          <cell r="D10176" t="str">
            <v>Imperial Irrigation District</v>
          </cell>
          <cell r="E10176" t="str">
            <v>Gas</v>
          </cell>
          <cell r="G10176">
            <v>11473</v>
          </cell>
          <cell r="H10176" t="str">
            <v>Regulated</v>
          </cell>
        </row>
        <row r="10177">
          <cell r="D10177" t="str">
            <v>Pinnacle West Capital Corporation</v>
          </cell>
          <cell r="E10177" t="str">
            <v>Gas</v>
          </cell>
          <cell r="G10177">
            <v>138134</v>
          </cell>
          <cell r="H10177" t="str">
            <v>Regulated</v>
          </cell>
        </row>
        <row r="10178">
          <cell r="D10178" t="str">
            <v>Yuma City of</v>
          </cell>
          <cell r="E10178" t="str">
            <v>Oil</v>
          </cell>
          <cell r="G10178" t="str">
            <v>NA</v>
          </cell>
          <cell r="H10178" t="str">
            <v>Regulated</v>
          </cell>
        </row>
        <row r="10179">
          <cell r="D10179" t="str">
            <v>Berkshire Hathaway Inc.</v>
          </cell>
          <cell r="E10179" t="str">
            <v>Gas</v>
          </cell>
          <cell r="G10179" t="str">
            <v>NA</v>
          </cell>
          <cell r="H10179" t="str">
            <v>Merchant Unregulated</v>
          </cell>
        </row>
        <row r="10180">
          <cell r="D10180" t="str">
            <v>MidAmerican Energy Holdings Company</v>
          </cell>
          <cell r="E10180" t="str">
            <v>Gas</v>
          </cell>
          <cell r="G10180" t="str">
            <v>NA</v>
          </cell>
          <cell r="H10180" t="str">
            <v>Merchant Unregulated</v>
          </cell>
        </row>
        <row r="10181">
          <cell r="D10181" t="str">
            <v>TransAlta Corporation</v>
          </cell>
          <cell r="E10181" t="str">
            <v>Gas</v>
          </cell>
          <cell r="G10181" t="str">
            <v>NA</v>
          </cell>
          <cell r="H10181" t="str">
            <v>Merchant Unregulated</v>
          </cell>
        </row>
        <row r="10182">
          <cell r="D10182" t="str">
            <v>Pinnacle West Capital Corporation</v>
          </cell>
          <cell r="E10182" t="str">
            <v>Solar</v>
          </cell>
          <cell r="G10182">
            <v>379</v>
          </cell>
          <cell r="H10182" t="str">
            <v>Regulated</v>
          </cell>
        </row>
        <row r="10183">
          <cell r="D10183" t="str">
            <v>Wind Energy America, Inc.</v>
          </cell>
          <cell r="E10183" t="str">
            <v>Wind</v>
          </cell>
          <cell r="G10183" t="str">
            <v>NA</v>
          </cell>
          <cell r="H10183" t="str">
            <v>Merchant Unregulated</v>
          </cell>
        </row>
        <row r="10184">
          <cell r="D10184" t="str">
            <v>AES Corporation</v>
          </cell>
          <cell r="E10184" t="str">
            <v>Wind</v>
          </cell>
          <cell r="G10184" t="str">
            <v>NA</v>
          </cell>
          <cell r="H10184" t="str">
            <v>Merchant Unregulated</v>
          </cell>
        </row>
        <row r="10185">
          <cell r="D10185" t="str">
            <v>Zeeland City of</v>
          </cell>
          <cell r="E10185" t="str">
            <v>Gas</v>
          </cell>
          <cell r="G10185" t="str">
            <v>NA</v>
          </cell>
          <cell r="H10185" t="str">
            <v>Regulated</v>
          </cell>
        </row>
        <row r="10186">
          <cell r="D10186" t="str">
            <v>CMS Energy Corporation</v>
          </cell>
          <cell r="E10186" t="str">
            <v>Gas</v>
          </cell>
          <cell r="G10186">
            <v>2536664</v>
          </cell>
          <cell r="H10186" t="str">
            <v>Regulated</v>
          </cell>
        </row>
        <row r="10187">
          <cell r="D10187" t="str">
            <v>CMS Energy Corporation</v>
          </cell>
          <cell r="E10187" t="str">
            <v>Gas</v>
          </cell>
          <cell r="G10187">
            <v>382707</v>
          </cell>
          <cell r="H10187" t="str">
            <v>Regulated</v>
          </cell>
        </row>
        <row r="10188">
          <cell r="D10188" t="str">
            <v>Zeeland City of</v>
          </cell>
          <cell r="E10188" t="str">
            <v>Gas</v>
          </cell>
          <cell r="G10188" t="str">
            <v>NA</v>
          </cell>
          <cell r="H10188" t="str">
            <v>Regulated</v>
          </cell>
        </row>
        <row r="10189">
          <cell r="D10189" t="str">
            <v>Long Island Power Authority</v>
          </cell>
          <cell r="E10189" t="str">
            <v>Wind</v>
          </cell>
          <cell r="G10189" t="str">
            <v>NA</v>
          </cell>
          <cell r="H10189" t="str">
            <v>Merchant Unregulated</v>
          </cell>
        </row>
        <row r="10190">
          <cell r="D10190" t="str">
            <v>Zeeland City of</v>
          </cell>
          <cell r="E10190" t="str">
            <v>Gas</v>
          </cell>
          <cell r="G10190" t="str">
            <v>NA</v>
          </cell>
          <cell r="H10190" t="str">
            <v>Regulated</v>
          </cell>
        </row>
        <row r="10191">
          <cell r="D10191" t="str">
            <v>Lime Energy Co</v>
          </cell>
          <cell r="E10191" t="str">
            <v>Biomass</v>
          </cell>
          <cell r="G10191" t="str">
            <v>NA</v>
          </cell>
          <cell r="H10191" t="str">
            <v>Merchant Unregulated</v>
          </cell>
        </row>
        <row r="10192">
          <cell r="D10192" t="str">
            <v>Calpine Corporation</v>
          </cell>
          <cell r="E10192" t="str">
            <v>Gas</v>
          </cell>
          <cell r="G10192">
            <v>133143</v>
          </cell>
          <cell r="H10192" t="str">
            <v>Merchant Unregulated</v>
          </cell>
        </row>
        <row r="10193">
          <cell r="D10193" t="str">
            <v>Energy Developments Limited</v>
          </cell>
          <cell r="E10193" t="str">
            <v>Biomass</v>
          </cell>
          <cell r="G10193" t="str">
            <v>NA</v>
          </cell>
          <cell r="H10193" t="str">
            <v>Merchant Unregulated</v>
          </cell>
        </row>
        <row r="10194">
          <cell r="D10194" t="str">
            <v>PPL Corporation</v>
          </cell>
          <cell r="E10194" t="str">
            <v>Gas</v>
          </cell>
          <cell r="G10194">
            <v>640</v>
          </cell>
          <cell r="H10194" t="str">
            <v>Regulated</v>
          </cell>
        </row>
        <row r="10195">
          <cell r="D10195" t="str">
            <v>Zotos International, Inc</v>
          </cell>
          <cell r="E10195" t="str">
            <v>Wind</v>
          </cell>
          <cell r="G10195" t="str">
            <v>NA</v>
          </cell>
          <cell r="H10195" t="str">
            <v>Merchant Unregulated</v>
          </cell>
        </row>
        <row r="10196">
          <cell r="D10196" t="str">
            <v>Xcel Energy Inc.</v>
          </cell>
          <cell r="E10196" t="str">
            <v>Gas</v>
          </cell>
          <cell r="G10196">
            <v>618</v>
          </cell>
          <cell r="H10196" t="str">
            <v>Regulated</v>
          </cell>
        </row>
      </sheetData>
      <sheetData sheetId="2">
        <row r="6">
          <cell r="A6" t="str">
            <v>AEP Texas Central Company</v>
          </cell>
          <cell r="E6">
            <v>0</v>
          </cell>
          <cell r="F6">
            <v>0</v>
          </cell>
        </row>
        <row r="7">
          <cell r="A7" t="str">
            <v>AEP Texas North Company</v>
          </cell>
          <cell r="E7">
            <v>1781718</v>
          </cell>
          <cell r="F7">
            <v>1781718</v>
          </cell>
        </row>
        <row r="8">
          <cell r="A8" t="str">
            <v>AES Corporation</v>
          </cell>
          <cell r="E8">
            <v>26448885</v>
          </cell>
          <cell r="F8">
            <v>32122773</v>
          </cell>
        </row>
        <row r="9">
          <cell r="A9" t="str">
            <v>Alabama Power Company</v>
          </cell>
          <cell r="E9">
            <v>59928840</v>
          </cell>
          <cell r="F9">
            <v>65364566</v>
          </cell>
        </row>
        <row r="10">
          <cell r="A10" t="str">
            <v>Alaska Electric Light and Power Company</v>
          </cell>
          <cell r="E10">
            <v>141905</v>
          </cell>
          <cell r="F10">
            <v>424641</v>
          </cell>
        </row>
        <row r="11">
          <cell r="A11" t="str">
            <v>ALLETE (Minnesota Power)</v>
          </cell>
          <cell r="E11">
            <v>8440294</v>
          </cell>
          <cell r="F11">
            <v>13429675</v>
          </cell>
        </row>
        <row r="12">
          <cell r="A12" t="str">
            <v>ALLETE, Inc.</v>
          </cell>
          <cell r="E12">
            <v>8440294</v>
          </cell>
          <cell r="F12">
            <v>14128085</v>
          </cell>
        </row>
        <row r="13">
          <cell r="A13" t="str">
            <v>Alliant Energy Corporation</v>
          </cell>
          <cell r="E13">
            <v>17350847</v>
          </cell>
          <cell r="F13">
            <v>32889818</v>
          </cell>
        </row>
        <row r="14">
          <cell r="A14" t="str">
            <v>Ameren Corporation</v>
          </cell>
          <cell r="E14">
            <v>63171232</v>
          </cell>
          <cell r="F14">
            <v>79022784</v>
          </cell>
        </row>
        <row r="15">
          <cell r="A15" t="str">
            <v>Ameren Illinois Company</v>
          </cell>
          <cell r="E15">
            <v>0</v>
          </cell>
          <cell r="F15">
            <v>14568628</v>
          </cell>
        </row>
        <row r="16">
          <cell r="A16" t="str">
            <v>American Electric Power Company, Inc.</v>
          </cell>
          <cell r="E16">
            <v>159921676</v>
          </cell>
          <cell r="F16">
            <v>241008290</v>
          </cell>
        </row>
        <row r="17">
          <cell r="A17" t="str">
            <v>Appalachian Power Company</v>
          </cell>
          <cell r="E17">
            <v>23058020</v>
          </cell>
          <cell r="F17">
            <v>48107489</v>
          </cell>
        </row>
        <row r="18">
          <cell r="A18" t="str">
            <v>Arizona Public Service Company</v>
          </cell>
          <cell r="E18">
            <v>27635732</v>
          </cell>
          <cell r="F18">
            <v>34729792</v>
          </cell>
        </row>
        <row r="19">
          <cell r="A19" t="str">
            <v>Atlantic City Electric Company</v>
          </cell>
          <cell r="E19">
            <v>0</v>
          </cell>
          <cell r="F19">
            <v>12059176</v>
          </cell>
        </row>
        <row r="20">
          <cell r="A20" t="str">
            <v>Avista Corporation</v>
          </cell>
          <cell r="E20">
            <v>6952124</v>
          </cell>
          <cell r="F20">
            <v>15141343</v>
          </cell>
        </row>
        <row r="21">
          <cell r="A21" t="str">
            <v>Baltimore Gas and Electric Company</v>
          </cell>
          <cell r="E21">
            <v>0</v>
          </cell>
          <cell r="F21">
            <v>33067129</v>
          </cell>
        </row>
        <row r="22">
          <cell r="A22" t="str">
            <v>Bangor Hydro Electric Company</v>
          </cell>
          <cell r="E22">
            <v>0</v>
          </cell>
          <cell r="F22">
            <v>1958837</v>
          </cell>
        </row>
        <row r="23">
          <cell r="A23" t="str">
            <v>Black Hills Colorado Electric Utility Company, LP</v>
          </cell>
          <cell r="E23">
            <v>319955</v>
          </cell>
          <cell r="F23">
            <v>2102602</v>
          </cell>
        </row>
        <row r="24">
          <cell r="A24" t="str">
            <v>Black Hills Corporation</v>
          </cell>
          <cell r="E24">
            <v>2737906</v>
          </cell>
          <cell r="F24">
            <v>7318662</v>
          </cell>
        </row>
        <row r="25">
          <cell r="A25" t="str">
            <v>Black Hills Power, Inc.</v>
          </cell>
          <cell r="E25">
            <v>1830119</v>
          </cell>
          <cell r="F25">
            <v>3469351</v>
          </cell>
        </row>
        <row r="26">
          <cell r="A26" t="str">
            <v>CenterPoint Energy Houston Electric, LLC</v>
          </cell>
          <cell r="E26" t="str">
            <v>NA</v>
          </cell>
          <cell r="F26" t="str">
            <v>NA</v>
          </cell>
        </row>
        <row r="27">
          <cell r="A27" t="str">
            <v>CenterPoint Energy, Inc.</v>
          </cell>
          <cell r="E27" t="str">
            <v>NA</v>
          </cell>
          <cell r="F27" t="str">
            <v>NA</v>
          </cell>
        </row>
        <row r="28">
          <cell r="A28" t="str">
            <v>Central Hudson Gas &amp; Electric Corporation</v>
          </cell>
          <cell r="E28">
            <v>62986</v>
          </cell>
          <cell r="F28">
            <v>3091083</v>
          </cell>
        </row>
        <row r="29">
          <cell r="A29" t="str">
            <v>Central Maine Power Company</v>
          </cell>
          <cell r="E29">
            <v>0</v>
          </cell>
          <cell r="F29">
            <v>635653</v>
          </cell>
        </row>
        <row r="30">
          <cell r="A30" t="str">
            <v>CH Energy Group, Inc.</v>
          </cell>
          <cell r="E30">
            <v>62986</v>
          </cell>
          <cell r="F30">
            <v>3091083</v>
          </cell>
        </row>
        <row r="31">
          <cell r="A31" t="str">
            <v>Chesapeake Utilities Corporation</v>
          </cell>
          <cell r="E31" t="str">
            <v>NA</v>
          </cell>
          <cell r="F31" t="str">
            <v>NA</v>
          </cell>
        </row>
        <row r="32">
          <cell r="A32" t="str">
            <v>Cheyenne Light, Fuel and Power Company</v>
          </cell>
          <cell r="E32">
            <v>587832</v>
          </cell>
          <cell r="F32">
            <v>1746709</v>
          </cell>
        </row>
        <row r="33">
          <cell r="A33" t="str">
            <v>Cleco Corporation</v>
          </cell>
          <cell r="E33">
            <v>9143044</v>
          </cell>
          <cell r="F33">
            <v>11588195</v>
          </cell>
        </row>
        <row r="34">
          <cell r="A34" t="str">
            <v>Cleco Power LLC</v>
          </cell>
          <cell r="E34">
            <v>9143044</v>
          </cell>
          <cell r="F34">
            <v>11588195</v>
          </cell>
        </row>
        <row r="35">
          <cell r="A35" t="str">
            <v>Cleveland Electric Illuminating Company</v>
          </cell>
          <cell r="E35">
            <v>0</v>
          </cell>
          <cell r="F35">
            <v>3061025</v>
          </cell>
        </row>
        <row r="36">
          <cell r="A36" t="str">
            <v>CMS Energy Corporation</v>
          </cell>
          <cell r="E36">
            <v>17170137</v>
          </cell>
          <cell r="F36">
            <v>37580848</v>
          </cell>
        </row>
        <row r="37">
          <cell r="A37" t="str">
            <v>Commonwealth Edison Company</v>
          </cell>
          <cell r="E37">
            <v>0</v>
          </cell>
          <cell r="F37">
            <v>100638041</v>
          </cell>
        </row>
        <row r="38">
          <cell r="A38" t="str">
            <v>Connecticut Light and Power Company</v>
          </cell>
          <cell r="E38">
            <v>0</v>
          </cell>
          <cell r="F38">
            <v>8751954</v>
          </cell>
        </row>
        <row r="39">
          <cell r="A39" t="str">
            <v>Consolidated Edison Company of New York, Inc.</v>
          </cell>
          <cell r="E39">
            <v>3092618</v>
          </cell>
          <cell r="F39">
            <v>22292956</v>
          </cell>
        </row>
        <row r="40">
          <cell r="A40" t="str">
            <v>Consolidated Edison, Inc.</v>
          </cell>
          <cell r="E40">
            <v>3092618</v>
          </cell>
          <cell r="F40">
            <v>28528056</v>
          </cell>
        </row>
        <row r="41">
          <cell r="A41" t="str">
            <v>Consolidated Water Power Company</v>
          </cell>
          <cell r="E41">
            <v>127527</v>
          </cell>
          <cell r="F41">
            <v>1017170</v>
          </cell>
        </row>
        <row r="42">
          <cell r="A42" t="str">
            <v>Consumers Energy Company</v>
          </cell>
          <cell r="E42">
            <v>17170137</v>
          </cell>
          <cell r="F42">
            <v>37580848</v>
          </cell>
        </row>
        <row r="43">
          <cell r="A43" t="str">
            <v>Dayton Power and Light Company</v>
          </cell>
          <cell r="E43">
            <v>12647591</v>
          </cell>
          <cell r="F43">
            <v>16250349</v>
          </cell>
        </row>
        <row r="44">
          <cell r="A44" t="str">
            <v>Delmarva Power &amp; Light Company</v>
          </cell>
          <cell r="E44">
            <v>0</v>
          </cell>
          <cell r="F44">
            <v>13627783</v>
          </cell>
        </row>
        <row r="45">
          <cell r="A45" t="str">
            <v>Dominion Resources, Inc.</v>
          </cell>
          <cell r="E45">
            <v>59824654</v>
          </cell>
          <cell r="F45">
            <v>82458133</v>
          </cell>
        </row>
        <row r="46">
          <cell r="A46" t="str">
            <v>DTE Electric Company</v>
          </cell>
          <cell r="E46">
            <v>38406063</v>
          </cell>
          <cell r="F46">
            <v>48762782</v>
          </cell>
        </row>
        <row r="47">
          <cell r="A47" t="str">
            <v>DTE Energy Company</v>
          </cell>
          <cell r="E47">
            <v>38406063</v>
          </cell>
          <cell r="F47">
            <v>48762782</v>
          </cell>
        </row>
        <row r="48">
          <cell r="A48" t="str">
            <v>Duke Energy Carolinas, LLC</v>
          </cell>
          <cell r="E48">
            <v>76129355</v>
          </cell>
          <cell r="F48">
            <v>86132360</v>
          </cell>
        </row>
        <row r="49">
          <cell r="A49" t="str">
            <v>Duke Energy Corporation</v>
          </cell>
          <cell r="E49">
            <v>209898896</v>
          </cell>
          <cell r="F49">
            <v>244175412</v>
          </cell>
        </row>
        <row r="50">
          <cell r="A50" t="str">
            <v>Duke Energy Florida, Inc.</v>
          </cell>
          <cell r="E50">
            <v>34149677</v>
          </cell>
          <cell r="F50">
            <v>41418359</v>
          </cell>
        </row>
        <row r="51">
          <cell r="A51" t="str">
            <v>Duke Energy Indiana, Inc.</v>
          </cell>
          <cell r="E51">
            <v>25046993</v>
          </cell>
          <cell r="F51">
            <v>34211803</v>
          </cell>
        </row>
        <row r="52">
          <cell r="A52" t="str">
            <v>Duke Energy Kentucky, Inc.</v>
          </cell>
          <cell r="E52">
            <v>3112567</v>
          </cell>
          <cell r="F52">
            <v>4659587</v>
          </cell>
        </row>
        <row r="53">
          <cell r="A53" t="str">
            <v>Duke Energy Ohio, Inc.</v>
          </cell>
          <cell r="E53">
            <v>16168627</v>
          </cell>
          <cell r="F53">
            <v>16949184</v>
          </cell>
        </row>
        <row r="54">
          <cell r="A54" t="str">
            <v>Duke Energy Progress, Inc.</v>
          </cell>
          <cell r="E54">
            <v>55291677</v>
          </cell>
          <cell r="F54">
            <v>60804119</v>
          </cell>
        </row>
        <row r="55">
          <cell r="A55" t="str">
            <v>Duquesne Light Company</v>
          </cell>
          <cell r="E55">
            <v>10149851</v>
          </cell>
          <cell r="F55">
            <v>15119862</v>
          </cell>
        </row>
        <row r="56">
          <cell r="A56" t="str">
            <v>Duquesne Light Holdings, Inc.</v>
          </cell>
          <cell r="E56">
            <v>10149851</v>
          </cell>
          <cell r="F56">
            <v>15119862</v>
          </cell>
        </row>
        <row r="57">
          <cell r="A57" t="str">
            <v>Edison International</v>
          </cell>
          <cell r="E57">
            <v>20201962</v>
          </cell>
          <cell r="F57">
            <v>82674496</v>
          </cell>
        </row>
        <row r="58">
          <cell r="A58" t="str">
            <v>El Paso Electric Company</v>
          </cell>
          <cell r="E58">
            <v>9261643</v>
          </cell>
          <cell r="F58">
            <v>11481031</v>
          </cell>
        </row>
        <row r="59">
          <cell r="A59" t="str">
            <v>Empire District Electric Company</v>
          </cell>
          <cell r="E59">
            <v>4409399</v>
          </cell>
          <cell r="F59">
            <v>5937339</v>
          </cell>
        </row>
        <row r="60">
          <cell r="A60" t="str">
            <v>Energy Future Holdings Corp.</v>
          </cell>
          <cell r="E60" t="str">
            <v>NA</v>
          </cell>
          <cell r="F60" t="str">
            <v>NA</v>
          </cell>
        </row>
        <row r="61">
          <cell r="A61" t="str">
            <v>Entergy Arkansas, Inc.</v>
          </cell>
          <cell r="E61">
            <v>24669931</v>
          </cell>
          <cell r="F61">
            <v>31979476</v>
          </cell>
        </row>
        <row r="62">
          <cell r="A62" t="str">
            <v>Entergy Corporation</v>
          </cell>
          <cell r="E62">
            <v>83282895</v>
          </cell>
          <cell r="F62">
            <v>151492245</v>
          </cell>
        </row>
        <row r="63">
          <cell r="A63" t="str">
            <v>Entergy Gulf States Louisiana, L.L.C.</v>
          </cell>
          <cell r="E63">
            <v>13611741</v>
          </cell>
          <cell r="F63">
            <v>29068601</v>
          </cell>
        </row>
        <row r="64">
          <cell r="A64" t="str">
            <v>Entergy Louisiana, LLC</v>
          </cell>
          <cell r="E64">
            <v>19383475</v>
          </cell>
          <cell r="F64">
            <v>35453572</v>
          </cell>
        </row>
        <row r="65">
          <cell r="A65" t="str">
            <v>Entergy Mississippi, Inc.</v>
          </cell>
          <cell r="E65">
            <v>8910193</v>
          </cell>
          <cell r="F65">
            <v>14848845</v>
          </cell>
        </row>
        <row r="66">
          <cell r="A66" t="str">
            <v>Entergy New Orleans, Inc.</v>
          </cell>
          <cell r="E66">
            <v>2343870</v>
          </cell>
          <cell r="F66">
            <v>6219662</v>
          </cell>
        </row>
        <row r="67">
          <cell r="A67" t="str">
            <v>Entergy Texas, Inc.</v>
          </cell>
          <cell r="E67">
            <v>6673217</v>
          </cell>
          <cell r="F67">
            <v>24007508</v>
          </cell>
        </row>
        <row r="68">
          <cell r="A68" t="str">
            <v>Exelon Corporation</v>
          </cell>
          <cell r="E68">
            <v>0</v>
          </cell>
          <cell r="F68">
            <v>173501525</v>
          </cell>
        </row>
        <row r="69">
          <cell r="A69" t="str">
            <v>FirstEnergy Corp.</v>
          </cell>
          <cell r="E69">
            <v>12279220</v>
          </cell>
          <cell r="F69">
            <v>74088157</v>
          </cell>
        </row>
        <row r="70">
          <cell r="A70" t="str">
            <v>Fitchburg Gas and Electric Light Company</v>
          </cell>
          <cell r="E70">
            <v>0</v>
          </cell>
          <cell r="F70">
            <v>314255</v>
          </cell>
        </row>
        <row r="71">
          <cell r="A71" t="str">
            <v>Florida Power &amp; Light Company</v>
          </cell>
          <cell r="E71">
            <v>102757456</v>
          </cell>
          <cell r="F71">
            <v>111818065</v>
          </cell>
        </row>
        <row r="72">
          <cell r="A72" t="str">
            <v>Florida Public Utilities Company</v>
          </cell>
          <cell r="E72" t="str">
            <v>NA</v>
          </cell>
          <cell r="F72" t="str">
            <v>NA</v>
          </cell>
        </row>
        <row r="73">
          <cell r="A73" t="str">
            <v>Georgia Power Company</v>
          </cell>
          <cell r="E73">
            <v>59751574</v>
          </cell>
          <cell r="F73">
            <v>89353246</v>
          </cell>
        </row>
        <row r="74">
          <cell r="A74" t="str">
            <v>Golden State Water Company</v>
          </cell>
          <cell r="E74">
            <v>141</v>
          </cell>
          <cell r="F74">
            <v>145726</v>
          </cell>
        </row>
        <row r="75">
          <cell r="A75" t="str">
            <v>Granite State Electric Company</v>
          </cell>
          <cell r="E75">
            <v>0</v>
          </cell>
          <cell r="F75">
            <v>615897</v>
          </cell>
        </row>
        <row r="76">
          <cell r="A76" t="str">
            <v>Great Plains Energy Inc.</v>
          </cell>
          <cell r="E76">
            <v>27956528</v>
          </cell>
          <cell r="F76">
            <v>31973549</v>
          </cell>
        </row>
        <row r="77">
          <cell r="A77" t="str">
            <v>Green Mountain Power Corporation</v>
          </cell>
          <cell r="E77">
            <v>299324</v>
          </cell>
          <cell r="F77">
            <v>2940440</v>
          </cell>
        </row>
        <row r="78">
          <cell r="A78" t="str">
            <v>Gulf Power Company</v>
          </cell>
          <cell r="E78">
            <v>15934307</v>
          </cell>
          <cell r="F78">
            <v>16620058</v>
          </cell>
        </row>
        <row r="79">
          <cell r="A79" t="str">
            <v>Hawaii Electric Light Company, Inc.</v>
          </cell>
          <cell r="E79">
            <v>517713</v>
          </cell>
          <cell r="F79">
            <v>1199123</v>
          </cell>
        </row>
        <row r="80">
          <cell r="A80" t="str">
            <v>Hawaiian Electric Company, Inc.</v>
          </cell>
          <cell r="E80" t="str">
            <v>NA</v>
          </cell>
          <cell r="F80" t="str">
            <v>NA</v>
          </cell>
        </row>
        <row r="81">
          <cell r="A81" t="str">
            <v>Hawaiian Electric Industries, Inc.</v>
          </cell>
          <cell r="E81">
            <v>517713</v>
          </cell>
          <cell r="F81">
            <v>1199123</v>
          </cell>
        </row>
        <row r="82">
          <cell r="A82" t="str">
            <v>Iberdrola USA, Inc.</v>
          </cell>
          <cell r="E82">
            <v>13886261</v>
          </cell>
          <cell r="F82">
            <v>29633077</v>
          </cell>
        </row>
        <row r="83">
          <cell r="A83" t="str">
            <v>IDACORP, Inc.</v>
          </cell>
          <cell r="E83">
            <v>13859001</v>
          </cell>
          <cell r="F83">
            <v>17522531</v>
          </cell>
        </row>
        <row r="84">
          <cell r="A84" t="str">
            <v>Idaho Power Co.</v>
          </cell>
          <cell r="E84">
            <v>13859001</v>
          </cell>
          <cell r="F84">
            <v>17522531</v>
          </cell>
        </row>
        <row r="85">
          <cell r="A85" t="str">
            <v>Indiana Michigan Power Company</v>
          </cell>
          <cell r="E85">
            <v>30016071</v>
          </cell>
          <cell r="F85">
            <v>43499710</v>
          </cell>
        </row>
        <row r="86">
          <cell r="A86" t="str">
            <v>Indianapolis Power &amp; Light Company</v>
          </cell>
          <cell r="E86">
            <v>13801294</v>
          </cell>
          <cell r="F86">
            <v>15872424</v>
          </cell>
        </row>
        <row r="87">
          <cell r="A87" t="str">
            <v>Integrys Energy Group, Inc.</v>
          </cell>
          <cell r="E87">
            <v>8148028</v>
          </cell>
          <cell r="F87">
            <v>17833121</v>
          </cell>
        </row>
        <row r="88">
          <cell r="A88" t="str">
            <v>Interstate Power and Light Company</v>
          </cell>
          <cell r="E88">
            <v>9000710</v>
          </cell>
          <cell r="F88">
            <v>17830482</v>
          </cell>
        </row>
        <row r="89">
          <cell r="A89" t="str">
            <v>Jersey Central Power &amp; Light Company</v>
          </cell>
          <cell r="E89">
            <v>-83088</v>
          </cell>
          <cell r="F89">
            <v>12250349</v>
          </cell>
        </row>
        <row r="90">
          <cell r="A90" t="str">
            <v>Kansas City Power &amp; Light Company</v>
          </cell>
          <cell r="E90">
            <v>21999456</v>
          </cell>
          <cell r="F90">
            <v>22961045</v>
          </cell>
        </row>
        <row r="91">
          <cell r="A91" t="str">
            <v>Kansas Gas and Electric Company</v>
          </cell>
          <cell r="E91">
            <v>10803783</v>
          </cell>
          <cell r="F91">
            <v>12550962</v>
          </cell>
        </row>
        <row r="92">
          <cell r="A92" t="str">
            <v>KCP&amp;L Greater Missouri Operations Company</v>
          </cell>
          <cell r="E92">
            <v>5957072</v>
          </cell>
          <cell r="F92">
            <v>9012504</v>
          </cell>
        </row>
        <row r="93">
          <cell r="A93" t="str">
            <v>Kentucky Power Company</v>
          </cell>
          <cell r="E93">
            <v>2661344</v>
          </cell>
          <cell r="F93">
            <v>9956460</v>
          </cell>
        </row>
        <row r="94">
          <cell r="A94" t="str">
            <v>Kentucky Utilities Company</v>
          </cell>
          <cell r="E94">
            <v>18378838</v>
          </cell>
          <cell r="F94">
            <v>22670462</v>
          </cell>
        </row>
        <row r="95">
          <cell r="A95" t="str">
            <v>Kingsport Power Company</v>
          </cell>
          <cell r="E95">
            <v>0</v>
          </cell>
          <cell r="F95">
            <v>2114212</v>
          </cell>
        </row>
        <row r="96">
          <cell r="A96" t="str">
            <v>Lockhart Power Company</v>
          </cell>
          <cell r="E96">
            <v>77745</v>
          </cell>
          <cell r="F96">
            <v>401990</v>
          </cell>
        </row>
        <row r="97">
          <cell r="A97" t="str">
            <v>Louisville Gas and Electric Company</v>
          </cell>
          <cell r="E97">
            <v>15040682</v>
          </cell>
          <cell r="F97">
            <v>16023328</v>
          </cell>
        </row>
        <row r="98">
          <cell r="A98" t="str">
            <v>Madison Gas and Electric Company</v>
          </cell>
          <cell r="E98">
            <v>2142715</v>
          </cell>
          <cell r="F98">
            <v>3714449</v>
          </cell>
        </row>
        <row r="99">
          <cell r="A99" t="str">
            <v>Maine &amp; Maritimes Corporation</v>
          </cell>
          <cell r="E99" t="str">
            <v>NA</v>
          </cell>
          <cell r="F99" t="str">
            <v>NA</v>
          </cell>
        </row>
        <row r="100">
          <cell r="A100" t="str">
            <v>Maine Public Service Company</v>
          </cell>
          <cell r="E100" t="str">
            <v>NA</v>
          </cell>
          <cell r="F100" t="str">
            <v>NA</v>
          </cell>
        </row>
        <row r="101">
          <cell r="A101" t="str">
            <v>Massachusetts Electric Company</v>
          </cell>
          <cell r="E101">
            <v>0</v>
          </cell>
          <cell r="F101">
            <v>11334107</v>
          </cell>
        </row>
        <row r="102">
          <cell r="A102" t="str">
            <v>Maui Electric Company, Limited</v>
          </cell>
          <cell r="E102" t="str">
            <v>NA</v>
          </cell>
          <cell r="F102" t="str">
            <v>NA</v>
          </cell>
        </row>
        <row r="103">
          <cell r="A103" t="str">
            <v>MDU Resources Group, Inc.</v>
          </cell>
          <cell r="E103">
            <v>2299686</v>
          </cell>
          <cell r="F103">
            <v>3234068</v>
          </cell>
        </row>
        <row r="104">
          <cell r="A104" t="str">
            <v>Metropolitan Edison Company</v>
          </cell>
          <cell r="E104">
            <v>0</v>
          </cell>
          <cell r="F104">
            <v>6919322</v>
          </cell>
        </row>
        <row r="105">
          <cell r="A105" t="str">
            <v>MGE Energy, Inc.</v>
          </cell>
          <cell r="E105">
            <v>2142715</v>
          </cell>
          <cell r="F105">
            <v>3714449</v>
          </cell>
        </row>
        <row r="106">
          <cell r="A106" t="str">
            <v>MidAmerican Energy Company</v>
          </cell>
          <cell r="E106">
            <v>30377510</v>
          </cell>
          <cell r="F106">
            <v>33626902</v>
          </cell>
        </row>
        <row r="107">
          <cell r="A107" t="str">
            <v>MidAmerican Energy Holdings Company</v>
          </cell>
          <cell r="E107">
            <v>87646566</v>
          </cell>
          <cell r="F107">
            <v>104792006</v>
          </cell>
        </row>
        <row r="108">
          <cell r="A108" t="str">
            <v>Midwest Energy, Inc.</v>
          </cell>
          <cell r="E108">
            <v>32261</v>
          </cell>
          <cell r="F108">
            <v>1844118</v>
          </cell>
        </row>
        <row r="109">
          <cell r="A109" t="str">
            <v>Mississippi Power Company</v>
          </cell>
          <cell r="E109">
            <v>12750231</v>
          </cell>
          <cell r="F109">
            <v>14615107</v>
          </cell>
        </row>
        <row r="110">
          <cell r="A110" t="str">
            <v>Monongahela Power Company</v>
          </cell>
          <cell r="E110">
            <v>4672439</v>
          </cell>
          <cell r="F110">
            <v>11129517</v>
          </cell>
        </row>
        <row r="111">
          <cell r="A111" t="str">
            <v>Mt. Carmel Public Utility Company</v>
          </cell>
          <cell r="E111">
            <v>0</v>
          </cell>
          <cell r="F111">
            <v>109429</v>
          </cell>
        </row>
        <row r="112">
          <cell r="A112" t="str">
            <v>Nantucket Electric Co.</v>
          </cell>
          <cell r="E112" t="str">
            <v>NA</v>
          </cell>
          <cell r="F112" t="str">
            <v>NA</v>
          </cell>
        </row>
        <row r="113">
          <cell r="A113" t="str">
            <v>Narragansett Electric Company</v>
          </cell>
          <cell r="E113">
            <v>0</v>
          </cell>
          <cell r="F113">
            <v>5343430</v>
          </cell>
        </row>
        <row r="114">
          <cell r="A114" t="str">
            <v>National Grid USA</v>
          </cell>
          <cell r="E114" t="str">
            <v>NA</v>
          </cell>
          <cell r="F114" t="str">
            <v>NA</v>
          </cell>
        </row>
        <row r="115">
          <cell r="A115" t="str">
            <v>Nevada Power Company</v>
          </cell>
          <cell r="E115">
            <v>16508366</v>
          </cell>
          <cell r="F115">
            <v>25395192</v>
          </cell>
        </row>
        <row r="116">
          <cell r="A116" t="str">
            <v>New York State Electric &amp; Gas Corporation</v>
          </cell>
          <cell r="E116">
            <v>8940067</v>
          </cell>
          <cell r="F116">
            <v>19663973</v>
          </cell>
        </row>
        <row r="117">
          <cell r="A117" t="str">
            <v>NextEra Energy, Inc.</v>
          </cell>
          <cell r="E117">
            <v>102757456</v>
          </cell>
          <cell r="F117">
            <v>111818065</v>
          </cell>
        </row>
        <row r="118">
          <cell r="A118" t="str">
            <v>Niagara Mohawk Power Corporation</v>
          </cell>
          <cell r="E118">
            <v>0</v>
          </cell>
          <cell r="F118">
            <v>18601786</v>
          </cell>
        </row>
        <row r="119">
          <cell r="A119" t="str">
            <v>NiSource Inc.</v>
          </cell>
          <cell r="E119">
            <v>13282609</v>
          </cell>
          <cell r="F119">
            <v>17932073</v>
          </cell>
        </row>
        <row r="120">
          <cell r="A120" t="str">
            <v>North Central Power Co., Inc.</v>
          </cell>
          <cell r="E120" t="str">
            <v>NA</v>
          </cell>
          <cell r="F120" t="str">
            <v>NA</v>
          </cell>
        </row>
        <row r="121">
          <cell r="A121" t="str">
            <v>Northeast Utilities</v>
          </cell>
          <cell r="E121">
            <v>15336771</v>
          </cell>
          <cell r="F121">
            <v>41034424</v>
          </cell>
        </row>
        <row r="122">
          <cell r="A122" t="str">
            <v>Northern Indiana Public Service Company</v>
          </cell>
          <cell r="E122">
            <v>13282609</v>
          </cell>
          <cell r="F122">
            <v>17932073</v>
          </cell>
        </row>
        <row r="123">
          <cell r="A123" t="str">
            <v>Northern New England Energy Corp.</v>
          </cell>
          <cell r="E123">
            <v>299324</v>
          </cell>
          <cell r="F123">
            <v>3890676</v>
          </cell>
        </row>
        <row r="124">
          <cell r="A124" t="str">
            <v>Northern States Power Company - MN</v>
          </cell>
          <cell r="E124">
            <v>30382911</v>
          </cell>
          <cell r="F124">
            <v>45969094</v>
          </cell>
        </row>
        <row r="125">
          <cell r="A125" t="str">
            <v>Northern States Power Company - WI</v>
          </cell>
          <cell r="E125">
            <v>935033</v>
          </cell>
          <cell r="F125">
            <v>7574712</v>
          </cell>
        </row>
        <row r="126">
          <cell r="A126" t="str">
            <v>NorthWestern Corporation</v>
          </cell>
          <cell r="E126">
            <v>3302864</v>
          </cell>
          <cell r="F126">
            <v>9281881</v>
          </cell>
        </row>
        <row r="127">
          <cell r="A127" t="str">
            <v>Northwestern Wisconsin Electric Company</v>
          </cell>
          <cell r="E127">
            <v>67</v>
          </cell>
          <cell r="F127">
            <v>196698</v>
          </cell>
        </row>
        <row r="128">
          <cell r="A128" t="str">
            <v>NSTAR Electric Company</v>
          </cell>
          <cell r="E128">
            <v>0</v>
          </cell>
          <cell r="F128">
            <v>24743753</v>
          </cell>
        </row>
        <row r="129">
          <cell r="A129" t="str">
            <v>NV Energy, Inc.</v>
          </cell>
          <cell r="E129">
            <v>21530645</v>
          </cell>
          <cell r="F129">
            <v>34632466</v>
          </cell>
        </row>
        <row r="130">
          <cell r="A130" t="str">
            <v>OGE Energy Corp.</v>
          </cell>
          <cell r="E130">
            <v>26363845</v>
          </cell>
          <cell r="F130">
            <v>31389143</v>
          </cell>
        </row>
        <row r="131">
          <cell r="A131" t="str">
            <v>Ohio Edison Company</v>
          </cell>
          <cell r="E131">
            <v>2841841</v>
          </cell>
          <cell r="F131">
            <v>9119241</v>
          </cell>
        </row>
        <row r="132">
          <cell r="A132" t="str">
            <v>Ohio Power Company</v>
          </cell>
          <cell r="E132">
            <v>49428700</v>
          </cell>
          <cell r="F132">
            <v>67074986</v>
          </cell>
        </row>
        <row r="133">
          <cell r="A133" t="str">
            <v>Oklahoma Gas and Electric Company</v>
          </cell>
          <cell r="E133">
            <v>26363845</v>
          </cell>
          <cell r="F133">
            <v>31389143</v>
          </cell>
        </row>
        <row r="134">
          <cell r="A134" t="str">
            <v>Oncor Electric Delivery Company LLC</v>
          </cell>
          <cell r="E134" t="str">
            <v>NA</v>
          </cell>
          <cell r="F134" t="str">
            <v>NA</v>
          </cell>
        </row>
        <row r="135">
          <cell r="A135" t="str">
            <v>Orange and Rockland Utilities, Inc.</v>
          </cell>
          <cell r="E135">
            <v>0</v>
          </cell>
          <cell r="F135">
            <v>4452830</v>
          </cell>
        </row>
        <row r="136">
          <cell r="A136" t="str">
            <v>Otter Tail Corporation</v>
          </cell>
          <cell r="E136">
            <v>3422671</v>
          </cell>
          <cell r="F136">
            <v>6807987</v>
          </cell>
        </row>
        <row r="137">
          <cell r="A137" t="str">
            <v>Otter Tail Power Company</v>
          </cell>
          <cell r="E137">
            <v>3422671</v>
          </cell>
          <cell r="F137">
            <v>6807987</v>
          </cell>
        </row>
        <row r="138">
          <cell r="A138" t="str">
            <v>Pacific Gas and Electric Company</v>
          </cell>
          <cell r="E138">
            <v>31570485</v>
          </cell>
          <cell r="F138">
            <v>80525452</v>
          </cell>
        </row>
        <row r="139">
          <cell r="A139" t="str">
            <v>PacifiCorp</v>
          </cell>
          <cell r="E139">
            <v>57269056</v>
          </cell>
          <cell r="F139">
            <v>71165104</v>
          </cell>
        </row>
        <row r="140">
          <cell r="A140" t="str">
            <v>PECO Energy Company</v>
          </cell>
          <cell r="E140">
            <v>0</v>
          </cell>
          <cell r="F140">
            <v>39796355</v>
          </cell>
        </row>
        <row r="141">
          <cell r="A141" t="str">
            <v>Pennsylvania Electric Company</v>
          </cell>
          <cell r="E141">
            <v>0</v>
          </cell>
          <cell r="F141">
            <v>7308966</v>
          </cell>
        </row>
        <row r="142">
          <cell r="A142" t="str">
            <v>Pennsylvania Power Company</v>
          </cell>
          <cell r="E142">
            <v>0</v>
          </cell>
          <cell r="F142">
            <v>1712308</v>
          </cell>
        </row>
        <row r="143">
          <cell r="A143" t="str">
            <v>Pepco Holdings, Inc.</v>
          </cell>
          <cell r="E143">
            <v>0</v>
          </cell>
          <cell r="F143">
            <v>56618440</v>
          </cell>
        </row>
        <row r="144">
          <cell r="A144" t="str">
            <v>PG&amp;E Corporation</v>
          </cell>
          <cell r="E144">
            <v>31570485</v>
          </cell>
          <cell r="F144">
            <v>80525452</v>
          </cell>
        </row>
        <row r="145">
          <cell r="A145" t="str">
            <v>Pike County Light and Power Company</v>
          </cell>
          <cell r="E145">
            <v>0</v>
          </cell>
          <cell r="F145">
            <v>78847</v>
          </cell>
        </row>
        <row r="146">
          <cell r="A146" t="str">
            <v>Pinnacle West Capital Corporation</v>
          </cell>
          <cell r="E146">
            <v>27635732</v>
          </cell>
          <cell r="F146">
            <v>34729792</v>
          </cell>
        </row>
        <row r="147">
          <cell r="A147" t="str">
            <v>Pioneer Power and Light Company</v>
          </cell>
          <cell r="E147">
            <v>0</v>
          </cell>
          <cell r="F147">
            <v>32638</v>
          </cell>
        </row>
        <row r="148">
          <cell r="A148" t="str">
            <v>PNM Resources, Inc.</v>
          </cell>
          <cell r="E148">
            <v>10344315</v>
          </cell>
          <cell r="F148">
            <v>12559754</v>
          </cell>
        </row>
        <row r="149">
          <cell r="A149" t="str">
            <v>Portland General Electric Company</v>
          </cell>
          <cell r="E149">
            <v>9559421</v>
          </cell>
          <cell r="F149">
            <v>22172272</v>
          </cell>
        </row>
        <row r="150">
          <cell r="A150" t="str">
            <v>Potomac Edison Company</v>
          </cell>
          <cell r="E150">
            <v>3564802</v>
          </cell>
          <cell r="F150">
            <v>8836829</v>
          </cell>
        </row>
        <row r="151">
          <cell r="A151" t="str">
            <v>Potomac Electric Power Company</v>
          </cell>
          <cell r="E151">
            <v>0</v>
          </cell>
          <cell r="F151">
            <v>30931481</v>
          </cell>
        </row>
        <row r="152">
          <cell r="A152" t="str">
            <v>PPL Corporation</v>
          </cell>
          <cell r="E152">
            <v>33419520</v>
          </cell>
          <cell r="F152">
            <v>78332845</v>
          </cell>
        </row>
        <row r="153">
          <cell r="A153" t="str">
            <v>PPL Electric Utilities Corporation</v>
          </cell>
          <cell r="E153">
            <v>0</v>
          </cell>
          <cell r="F153">
            <v>39639055</v>
          </cell>
        </row>
        <row r="154">
          <cell r="A154" t="str">
            <v>Public Service Company of Colorado</v>
          </cell>
          <cell r="E154">
            <v>23189340</v>
          </cell>
          <cell r="F154">
            <v>34993011</v>
          </cell>
        </row>
        <row r="155">
          <cell r="A155" t="str">
            <v>Public Service Company of New Hampshire</v>
          </cell>
          <cell r="E155">
            <v>2023530</v>
          </cell>
          <cell r="F155">
            <v>5564172</v>
          </cell>
        </row>
        <row r="156">
          <cell r="A156" t="str">
            <v>Public Service Company of New Mexico</v>
          </cell>
          <cell r="E156">
            <v>10344315</v>
          </cell>
          <cell r="F156">
            <v>12559754</v>
          </cell>
        </row>
        <row r="157">
          <cell r="A157" t="str">
            <v>Public Service Company of Oklahoma</v>
          </cell>
          <cell r="E157">
            <v>13458301</v>
          </cell>
          <cell r="F157">
            <v>20965513</v>
          </cell>
        </row>
        <row r="158">
          <cell r="A158" t="str">
            <v>Public Service Electric and Gas Company</v>
          </cell>
          <cell r="E158">
            <v>0</v>
          </cell>
          <cell r="F158">
            <v>25137767</v>
          </cell>
        </row>
        <row r="159">
          <cell r="A159" t="str">
            <v>Public Service Enterprise Group Incorporated</v>
          </cell>
          <cell r="E159">
            <v>0</v>
          </cell>
          <cell r="F159">
            <v>25137767</v>
          </cell>
        </row>
        <row r="160">
          <cell r="A160" t="str">
            <v>Puget Energy, Inc.</v>
          </cell>
          <cell r="E160">
            <v>8999259</v>
          </cell>
          <cell r="F160">
            <v>27052082</v>
          </cell>
        </row>
        <row r="161">
          <cell r="A161" t="str">
            <v>Puget Sound Energy, Inc.</v>
          </cell>
          <cell r="E161">
            <v>8999259</v>
          </cell>
          <cell r="F161">
            <v>27052082</v>
          </cell>
        </row>
        <row r="162">
          <cell r="A162" t="str">
            <v>Rochester Gas and Electric Corporation</v>
          </cell>
          <cell r="E162">
            <v>4946194</v>
          </cell>
          <cell r="F162">
            <v>9333451</v>
          </cell>
        </row>
        <row r="163">
          <cell r="A163" t="str">
            <v>Rockland Electric Company</v>
          </cell>
          <cell r="E163">
            <v>0</v>
          </cell>
          <cell r="F163">
            <v>1703423</v>
          </cell>
        </row>
        <row r="164">
          <cell r="A164" t="str">
            <v>San Diego Gas &amp; Electric Co.</v>
          </cell>
          <cell r="E164">
            <v>5629889</v>
          </cell>
          <cell r="F164">
            <v>32315924</v>
          </cell>
        </row>
        <row r="165">
          <cell r="A165" t="str">
            <v>SCANA Corporation</v>
          </cell>
          <cell r="E165">
            <v>24600731</v>
          </cell>
          <cell r="F165">
            <v>28856307</v>
          </cell>
        </row>
        <row r="166">
          <cell r="A166" t="str">
            <v>Sempra Energy</v>
          </cell>
          <cell r="E166">
            <v>5629889</v>
          </cell>
          <cell r="F166">
            <v>32315924</v>
          </cell>
        </row>
        <row r="167">
          <cell r="A167" t="str">
            <v>Sharyland Utilities, L.P.</v>
          </cell>
          <cell r="E167">
            <v>0</v>
          </cell>
          <cell r="F167">
            <v>1548299</v>
          </cell>
        </row>
        <row r="168">
          <cell r="A168" t="str">
            <v>Sierra Pacific Power Company</v>
          </cell>
          <cell r="E168">
            <v>5022279</v>
          </cell>
          <cell r="F168">
            <v>9237274</v>
          </cell>
        </row>
        <row r="169">
          <cell r="A169" t="str">
            <v>South Carolina Electric &amp; Gas Co.</v>
          </cell>
          <cell r="E169">
            <v>20880984</v>
          </cell>
          <cell r="F169">
            <v>25136560</v>
          </cell>
        </row>
        <row r="170">
          <cell r="A170" t="str">
            <v>Southern California Edison Co.</v>
          </cell>
          <cell r="E170">
            <v>20201962</v>
          </cell>
          <cell r="F170">
            <v>82674496</v>
          </cell>
        </row>
        <row r="171">
          <cell r="A171" t="str">
            <v>Southern Company</v>
          </cell>
          <cell r="E171">
            <v>151555100</v>
          </cell>
          <cell r="F171">
            <v>189143125</v>
          </cell>
        </row>
        <row r="172">
          <cell r="A172" t="str">
            <v>Southern Indiana Gas and Electric Company, Inc.</v>
          </cell>
          <cell r="E172">
            <v>4997857</v>
          </cell>
          <cell r="F172">
            <v>6122257</v>
          </cell>
        </row>
        <row r="173">
          <cell r="A173" t="str">
            <v>Southwestern Electric Power Company</v>
          </cell>
          <cell r="E173">
            <v>23493468</v>
          </cell>
          <cell r="F173">
            <v>28895565</v>
          </cell>
        </row>
        <row r="174">
          <cell r="A174" t="str">
            <v>Southwestern Public Service Company</v>
          </cell>
          <cell r="E174">
            <v>19940523</v>
          </cell>
          <cell r="F174">
            <v>29995731</v>
          </cell>
        </row>
        <row r="175">
          <cell r="A175" t="str">
            <v>Superior Water, Light and Power Company</v>
          </cell>
          <cell r="E175">
            <v>0</v>
          </cell>
          <cell r="F175">
            <v>698410</v>
          </cell>
        </row>
        <row r="176">
          <cell r="A176" t="str">
            <v>Tampa Electric Company</v>
          </cell>
          <cell r="E176">
            <v>18278666</v>
          </cell>
          <cell r="F176">
            <v>19556191</v>
          </cell>
        </row>
        <row r="177">
          <cell r="A177" t="str">
            <v>TECO Energy, Inc.</v>
          </cell>
          <cell r="E177">
            <v>18278666</v>
          </cell>
          <cell r="F177">
            <v>19556191</v>
          </cell>
        </row>
        <row r="178">
          <cell r="A178" t="str">
            <v>Texas-New Mexico Power Company</v>
          </cell>
          <cell r="E178" t="str">
            <v>NA</v>
          </cell>
          <cell r="F178" t="str">
            <v>NA</v>
          </cell>
        </row>
        <row r="179">
          <cell r="A179" t="str">
            <v>Toledo Edison Company</v>
          </cell>
          <cell r="E179">
            <v>1283226</v>
          </cell>
          <cell r="F179">
            <v>4040567</v>
          </cell>
        </row>
        <row r="180">
          <cell r="A180" t="str">
            <v>Tucson Electric Power Company</v>
          </cell>
          <cell r="E180">
            <v>11130938</v>
          </cell>
          <cell r="F180">
            <v>13650649</v>
          </cell>
        </row>
        <row r="181">
          <cell r="A181" t="str">
            <v>UGI Corporation</v>
          </cell>
          <cell r="E181" t="str">
            <v>NA</v>
          </cell>
          <cell r="F181" t="str">
            <v>NA</v>
          </cell>
        </row>
        <row r="182">
          <cell r="A182" t="str">
            <v>UGI Utilities, Inc.</v>
          </cell>
          <cell r="E182" t="str">
            <v>NA</v>
          </cell>
          <cell r="F182" t="str">
            <v>NA</v>
          </cell>
        </row>
        <row r="183">
          <cell r="A183" t="str">
            <v>UIL Holdings Corporation</v>
          </cell>
          <cell r="E183">
            <v>4156885</v>
          </cell>
          <cell r="F183">
            <v>5678935</v>
          </cell>
        </row>
        <row r="184">
          <cell r="A184" t="str">
            <v>Union Electric Company</v>
          </cell>
          <cell r="E184">
            <v>44657721</v>
          </cell>
          <cell r="F184">
            <v>45913889</v>
          </cell>
        </row>
        <row r="185">
          <cell r="A185" t="str">
            <v>United Illuminating Company</v>
          </cell>
          <cell r="E185">
            <v>4156885</v>
          </cell>
          <cell r="F185">
            <v>5678935</v>
          </cell>
        </row>
        <row r="186">
          <cell r="A186" t="str">
            <v>Unitil Corporation</v>
          </cell>
          <cell r="E186">
            <v>0</v>
          </cell>
          <cell r="F186">
            <v>1156040</v>
          </cell>
        </row>
        <row r="187">
          <cell r="A187" t="str">
            <v>Unitil Energy Systems, Inc.</v>
          </cell>
          <cell r="E187">
            <v>0</v>
          </cell>
          <cell r="F187">
            <v>841785</v>
          </cell>
        </row>
        <row r="188">
          <cell r="A188" t="str">
            <v>UNS Electric, Inc.</v>
          </cell>
          <cell r="E188">
            <v>94963</v>
          </cell>
          <cell r="F188">
            <v>2616469</v>
          </cell>
        </row>
        <row r="189">
          <cell r="A189" t="str">
            <v>UNS Energy Corporation</v>
          </cell>
          <cell r="E189">
            <v>11225901</v>
          </cell>
          <cell r="F189">
            <v>16267118</v>
          </cell>
        </row>
        <row r="190">
          <cell r="A190" t="str">
            <v>Upper Peninsula Power Company</v>
          </cell>
          <cell r="E190">
            <v>75063</v>
          </cell>
          <cell r="F190">
            <v>902500</v>
          </cell>
        </row>
        <row r="191">
          <cell r="A191" t="str">
            <v>Vectren Corporation</v>
          </cell>
          <cell r="E191">
            <v>4997857</v>
          </cell>
          <cell r="F191">
            <v>6122257</v>
          </cell>
        </row>
        <row r="192">
          <cell r="A192" t="str">
            <v>Virginia Electric and Power Company</v>
          </cell>
          <cell r="E192">
            <v>59824654</v>
          </cell>
          <cell r="F192">
            <v>82458133</v>
          </cell>
        </row>
        <row r="193">
          <cell r="A193" t="str">
            <v>West Penn Power Company</v>
          </cell>
          <cell r="E193">
            <v>0</v>
          </cell>
          <cell r="F193">
            <v>9710033</v>
          </cell>
        </row>
        <row r="194">
          <cell r="A194" t="str">
            <v>Westar Energy (KPL)</v>
          </cell>
          <cell r="E194">
            <v>13724830</v>
          </cell>
          <cell r="F194">
            <v>16644014</v>
          </cell>
        </row>
        <row r="195">
          <cell r="A195" t="str">
            <v>Westar Energy, Inc.</v>
          </cell>
          <cell r="E195">
            <v>25260290</v>
          </cell>
          <cell r="F195">
            <v>29926653</v>
          </cell>
        </row>
        <row r="196">
          <cell r="A196" t="str">
            <v>Western Massachusetts Electric Company</v>
          </cell>
          <cell r="E196">
            <v>5195</v>
          </cell>
          <cell r="F196">
            <v>1974545</v>
          </cell>
        </row>
        <row r="197">
          <cell r="A197" t="str">
            <v>Wheeling Power Company</v>
          </cell>
          <cell r="E197">
            <v>0</v>
          </cell>
          <cell r="F197">
            <v>2588583</v>
          </cell>
        </row>
        <row r="198">
          <cell r="A198" t="str">
            <v>Wisconsin Electric Power Company</v>
          </cell>
          <cell r="E198">
            <v>19580331</v>
          </cell>
          <cell r="F198">
            <v>32056929</v>
          </cell>
        </row>
        <row r="199">
          <cell r="A199" t="str">
            <v>Wisconsin Energy Corporation</v>
          </cell>
          <cell r="E199">
            <v>19580331</v>
          </cell>
          <cell r="F199">
            <v>32056929</v>
          </cell>
        </row>
        <row r="200">
          <cell r="A200" t="str">
            <v>Wisconsin Power and Light Company</v>
          </cell>
          <cell r="E200">
            <v>8350137</v>
          </cell>
          <cell r="F200">
            <v>15059336</v>
          </cell>
        </row>
        <row r="201">
          <cell r="A201" t="str">
            <v>Wisconsin Public Service Corporation</v>
          </cell>
          <cell r="E201">
            <v>8072965</v>
          </cell>
          <cell r="F201">
            <v>16930621</v>
          </cell>
        </row>
        <row r="202">
          <cell r="A202" t="str">
            <v>Xcel Energy Inc.</v>
          </cell>
          <cell r="E202">
            <v>74447807</v>
          </cell>
          <cell r="F202">
            <v>118532548</v>
          </cell>
        </row>
      </sheetData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B-1 - Multistage DCF"/>
      <sheetName val="AEB-2 - GDP Growth"/>
      <sheetName val="AEB-4 - CAPM Results"/>
      <sheetName val="AEB-5 - Market DCF"/>
      <sheetName val="AEB-6 - Betas"/>
      <sheetName val="AEB-7 - Risk Premium"/>
      <sheetName val="AEB-8 - Risk Assessment"/>
      <sheetName val="AEB-9 - Earned ROE"/>
      <sheetName val="AEB-10 S&amp;P Bus. &amp; Fin. Ratings"/>
      <sheetName val="AEB-11 RRA Reg Env"/>
      <sheetName val="AEB-12 - S&amp;P Cred Sup Rank"/>
      <sheetName val="AEB-13 - Capex"/>
      <sheetName val="AEB-14 - Capital Structure"/>
      <sheetName val="AEB-15 Stay-out "/>
    </sheetNames>
    <sheetDataSet>
      <sheetData sheetId="0"/>
      <sheetData sheetId="1">
        <row r="27">
          <cell r="F27">
            <v>5.5984620583737543E-2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. Proxy Group"/>
      <sheetName val="Capital Structure"/>
      <sheetName val="SNL Data"/>
      <sheetName val="CNPHE"/>
      <sheetName val="CNPER"/>
      <sheetName val="HECO"/>
      <sheetName val="TNMPC"/>
      <sheetName val="PSCNC"/>
      <sheetName val="SCGC"/>
      <sheetName val="Berkshire Gas"/>
      <sheetName val="CNG"/>
      <sheetName val="SCG"/>
    </sheetNames>
    <sheetDataSet>
      <sheetData sheetId="0"/>
      <sheetData sheetId="1"/>
      <sheetData sheetId="2">
        <row r="6">
          <cell r="A6" t="str">
            <v>AEP Texas Central Company</v>
          </cell>
          <cell r="B6">
            <v>4056979</v>
          </cell>
          <cell r="C6" t="str">
            <v>American Electric Power Company, Inc.</v>
          </cell>
          <cell r="D6">
            <v>0.43929411132245816</v>
          </cell>
          <cell r="E6">
            <v>0.43177586466591106</v>
          </cell>
          <cell r="F6">
            <v>0.47563212725222082</v>
          </cell>
          <cell r="G6">
            <v>0.46749522401069676</v>
          </cell>
          <cell r="H6">
            <v>0.46618385003834317</v>
          </cell>
          <cell r="I6">
            <v>0.47892902753975963</v>
          </cell>
          <cell r="J6">
            <v>0.51264191625473621</v>
          </cell>
          <cell r="K6">
            <v>0.50557697080244302</v>
          </cell>
          <cell r="L6">
            <v>0.56070588867754179</v>
          </cell>
          <cell r="M6">
            <v>0.56822413533408889</v>
          </cell>
          <cell r="N6">
            <v>0.52436787274777918</v>
          </cell>
          <cell r="O6">
            <v>0.53250477598930324</v>
          </cell>
          <cell r="P6">
            <v>0.53381614996165683</v>
          </cell>
          <cell r="Q6">
            <v>0.52107097246024037</v>
          </cell>
          <cell r="R6">
            <v>0.48735808374526379</v>
          </cell>
          <cell r="S6">
            <v>0.49442302919755698</v>
          </cell>
        </row>
        <row r="7">
          <cell r="A7" t="str">
            <v>AEP Texas North Company</v>
          </cell>
          <cell r="B7">
            <v>4057034</v>
          </cell>
          <cell r="C7" t="str">
            <v>American Electric Power Company, Inc.</v>
          </cell>
          <cell r="D7">
            <v>0.47057867667343106</v>
          </cell>
          <cell r="E7">
            <v>0.46791115162333757</v>
          </cell>
          <cell r="F7">
            <v>0.46822907506822831</v>
          </cell>
          <cell r="G7">
            <v>0.46679970466072773</v>
          </cell>
          <cell r="H7">
            <v>0.46033890122250454</v>
          </cell>
          <cell r="I7">
            <v>0.50335487452841177</v>
          </cell>
          <cell r="J7">
            <v>0.49886434388102679</v>
          </cell>
          <cell r="K7">
            <v>0.47589878011325598</v>
          </cell>
          <cell r="L7">
            <v>0.52942132332656899</v>
          </cell>
          <cell r="M7">
            <v>0.53208884837666237</v>
          </cell>
          <cell r="N7">
            <v>0.53177092493177169</v>
          </cell>
          <cell r="O7">
            <v>0.53320029533927227</v>
          </cell>
          <cell r="P7">
            <v>0.53966109877749546</v>
          </cell>
          <cell r="Q7">
            <v>0.49664512547158818</v>
          </cell>
          <cell r="R7">
            <v>0.50113565611897326</v>
          </cell>
          <cell r="S7">
            <v>0.52410121988674396</v>
          </cell>
        </row>
        <row r="8">
          <cell r="A8" t="str">
            <v>AES Corporation</v>
          </cell>
          <cell r="B8">
            <v>4055465</v>
          </cell>
          <cell r="C8">
            <v>0</v>
          </cell>
          <cell r="D8">
            <v>0.51640895245624963</v>
          </cell>
          <cell r="E8">
            <v>0.52109426196335773</v>
          </cell>
          <cell r="F8">
            <v>0.52774932033355326</v>
          </cell>
          <cell r="G8">
            <v>0.52788447162826602</v>
          </cell>
          <cell r="H8">
            <v>0.47764222850899796</v>
          </cell>
          <cell r="I8">
            <v>0.52165250476373726</v>
          </cell>
          <cell r="J8">
            <v>0.53290328778933693</v>
          </cell>
          <cell r="K8">
            <v>0.53731217886886495</v>
          </cell>
          <cell r="L8">
            <v>0.48359104754375043</v>
          </cell>
          <cell r="M8">
            <v>0.47890573803664233</v>
          </cell>
          <cell r="N8">
            <v>0.47225067966644674</v>
          </cell>
          <cell r="O8">
            <v>0.47211552837173404</v>
          </cell>
          <cell r="P8">
            <v>0.52235777149100204</v>
          </cell>
          <cell r="Q8">
            <v>0.47834749523626274</v>
          </cell>
          <cell r="R8">
            <v>0.46709671221066312</v>
          </cell>
          <cell r="S8">
            <v>0.46268782113113499</v>
          </cell>
        </row>
        <row r="9">
          <cell r="A9" t="str">
            <v>Alabama Power Company</v>
          </cell>
          <cell r="B9">
            <v>4014956</v>
          </cell>
          <cell r="C9" t="str">
            <v>Southern Company</v>
          </cell>
          <cell r="D9">
            <v>0.49337698497399568</v>
          </cell>
          <cell r="E9">
            <v>0.50279334876173787</v>
          </cell>
          <cell r="F9">
            <v>0.50101843887165587</v>
          </cell>
          <cell r="G9">
            <v>0.49858949957211168</v>
          </cell>
          <cell r="H9">
            <v>0.50455757142263225</v>
          </cell>
          <cell r="I9">
            <v>0.49910262005083883</v>
          </cell>
          <cell r="J9">
            <v>0.49704433220583205</v>
          </cell>
          <cell r="K9">
            <v>0.49633445514248475</v>
          </cell>
          <cell r="L9">
            <v>0.50662301502600438</v>
          </cell>
          <cell r="M9">
            <v>0.49720665123826208</v>
          </cell>
          <cell r="N9">
            <v>0.49898156112834413</v>
          </cell>
          <cell r="O9">
            <v>0.50141050042788837</v>
          </cell>
          <cell r="P9">
            <v>0.4954424285773677</v>
          </cell>
          <cell r="Q9">
            <v>0.50089737994916117</v>
          </cell>
          <cell r="R9">
            <v>0.502955667794168</v>
          </cell>
          <cell r="S9">
            <v>0.50366554485751525</v>
          </cell>
        </row>
        <row r="10">
          <cell r="A10" t="str">
            <v>Alaska Electric Light and Power Company</v>
          </cell>
          <cell r="B10">
            <v>4058371</v>
          </cell>
          <cell r="C10" t="str">
            <v>Avista Corporation</v>
          </cell>
          <cell r="D10" t="str">
            <v>N/A</v>
          </cell>
          <cell r="E10" t="str">
            <v>N/A</v>
          </cell>
          <cell r="F10" t="str">
            <v>N/A</v>
          </cell>
          <cell r="G10" t="str">
            <v>N/A</v>
          </cell>
          <cell r="H10" t="str">
            <v>N/A</v>
          </cell>
          <cell r="I10" t="str">
            <v>N/A</v>
          </cell>
          <cell r="J10" t="str">
            <v>N/A</v>
          </cell>
          <cell r="K10" t="str">
            <v>N/A</v>
          </cell>
          <cell r="L10" t="str">
            <v>N/A</v>
          </cell>
          <cell r="M10" t="str">
            <v>N/A</v>
          </cell>
          <cell r="N10" t="str">
            <v>N/A</v>
          </cell>
          <cell r="O10" t="str">
            <v>N/A</v>
          </cell>
          <cell r="P10" t="str">
            <v>N/A</v>
          </cell>
          <cell r="Q10" t="str">
            <v>N/A</v>
          </cell>
          <cell r="R10" t="str">
            <v>N/A</v>
          </cell>
          <cell r="S10" t="str">
            <v>N/A</v>
          </cell>
        </row>
        <row r="11">
          <cell r="A11" t="str">
            <v>ALLETE (Minnesota Power)</v>
          </cell>
          <cell r="B11">
            <v>4061513</v>
          </cell>
          <cell r="C11" t="str">
            <v>ALLETE, Inc.</v>
          </cell>
          <cell r="D11">
            <v>0.53975628479912463</v>
          </cell>
          <cell r="E11">
            <v>0.53013172309321255</v>
          </cell>
          <cell r="F11">
            <v>0.55162470918855988</v>
          </cell>
          <cell r="G11">
            <v>0.55931673189611941</v>
          </cell>
          <cell r="H11">
            <v>0.54896498037222852</v>
          </cell>
          <cell r="I11">
            <v>0.54134363732448254</v>
          </cell>
          <cell r="J11">
            <v>0.56094685260603816</v>
          </cell>
          <cell r="K11">
            <v>0.55297316587426759</v>
          </cell>
          <cell r="L11">
            <v>0.46024371520087531</v>
          </cell>
          <cell r="M11">
            <v>0.46986827690678745</v>
          </cell>
          <cell r="N11">
            <v>0.44837529081144012</v>
          </cell>
          <cell r="O11">
            <v>0.44068326810388059</v>
          </cell>
          <cell r="P11">
            <v>0.45103501962777148</v>
          </cell>
          <cell r="Q11">
            <v>0.45865636267551746</v>
          </cell>
          <cell r="R11">
            <v>0.4390531473939619</v>
          </cell>
          <cell r="S11">
            <v>0.44702683412573246</v>
          </cell>
        </row>
        <row r="12">
          <cell r="A12" t="str">
            <v>ALLETE, Inc.</v>
          </cell>
          <cell r="B12">
            <v>4022309</v>
          </cell>
          <cell r="C12">
            <v>0</v>
          </cell>
          <cell r="D12">
            <v>0.54076176745501514</v>
          </cell>
          <cell r="E12">
            <v>0.53150214234806026</v>
          </cell>
          <cell r="F12">
            <v>0.5524508605018642</v>
          </cell>
          <cell r="G12">
            <v>0.55954309828864746</v>
          </cell>
          <cell r="H12">
            <v>0.55050113823194635</v>
          </cell>
          <cell r="I12">
            <v>0.54321280980816999</v>
          </cell>
          <cell r="J12">
            <v>0.56233283954446878</v>
          </cell>
          <cell r="K12">
            <v>0.55436351004103612</v>
          </cell>
          <cell r="L12">
            <v>0.45923823254498486</v>
          </cell>
          <cell r="M12">
            <v>0.46849785765193974</v>
          </cell>
          <cell r="N12">
            <v>0.4475491394981358</v>
          </cell>
          <cell r="O12">
            <v>0.44045690171135254</v>
          </cell>
          <cell r="P12">
            <v>0.44949886176805365</v>
          </cell>
          <cell r="Q12">
            <v>0.45678719019183006</v>
          </cell>
          <cell r="R12">
            <v>0.43766716045553122</v>
          </cell>
          <cell r="S12">
            <v>0.44563648995896393</v>
          </cell>
        </row>
        <row r="13">
          <cell r="A13" t="str">
            <v>Alliant Energy Corporation</v>
          </cell>
          <cell r="B13">
            <v>4057038</v>
          </cell>
          <cell r="C13">
            <v>0</v>
          </cell>
          <cell r="D13">
            <v>0.5557722485606803</v>
          </cell>
          <cell r="E13">
            <v>0.54323621621743157</v>
          </cell>
          <cell r="F13">
            <v>0.54205726621906447</v>
          </cell>
          <cell r="G13">
            <v>0.53782176630237555</v>
          </cell>
          <cell r="H13">
            <v>0.55014745294051759</v>
          </cell>
          <cell r="I13">
            <v>0.54079676306895375</v>
          </cell>
          <cell r="J13">
            <v>0.54068141025382477</v>
          </cell>
          <cell r="K13">
            <v>0.53722579076038768</v>
          </cell>
          <cell r="L13">
            <v>0.44422775143931964</v>
          </cell>
          <cell r="M13">
            <v>0.45676378378256838</v>
          </cell>
          <cell r="N13">
            <v>0.45794273378093553</v>
          </cell>
          <cell r="O13">
            <v>0.46217823369762451</v>
          </cell>
          <cell r="P13">
            <v>0.44985254705948241</v>
          </cell>
          <cell r="Q13">
            <v>0.45920323693104625</v>
          </cell>
          <cell r="R13">
            <v>0.45931858974617529</v>
          </cell>
          <cell r="S13">
            <v>0.46277420923961227</v>
          </cell>
        </row>
        <row r="14">
          <cell r="A14" t="str">
            <v>Ameren Corporation</v>
          </cell>
          <cell r="B14">
            <v>4007308</v>
          </cell>
          <cell r="C14">
            <v>0</v>
          </cell>
          <cell r="D14">
            <v>0.5443977398865012</v>
          </cell>
          <cell r="E14">
            <v>0.53791208639189059</v>
          </cell>
          <cell r="F14">
            <v>0.55750314438242654</v>
          </cell>
          <cell r="G14">
            <v>0.54880132211580035</v>
          </cell>
          <cell r="H14">
            <v>0.54666726512401342</v>
          </cell>
          <cell r="I14">
            <v>0.54055127841565787</v>
          </cell>
          <cell r="J14">
            <v>0.54066832968819512</v>
          </cell>
          <cell r="K14">
            <v>0.54605844594268949</v>
          </cell>
          <cell r="L14">
            <v>0.45560226011349886</v>
          </cell>
          <cell r="M14">
            <v>0.46208791360810941</v>
          </cell>
          <cell r="N14">
            <v>0.44249685561757346</v>
          </cell>
          <cell r="O14">
            <v>0.45119867788419959</v>
          </cell>
          <cell r="P14">
            <v>0.45333273487598663</v>
          </cell>
          <cell r="Q14">
            <v>0.45944872158434208</v>
          </cell>
          <cell r="R14">
            <v>0.45933167031180488</v>
          </cell>
          <cell r="S14">
            <v>0.45394155405731051</v>
          </cell>
        </row>
        <row r="15">
          <cell r="A15" t="str">
            <v>Ameren Illinois Company</v>
          </cell>
          <cell r="B15">
            <v>4272394</v>
          </cell>
          <cell r="C15" t="str">
            <v>Ameren Corporation</v>
          </cell>
          <cell r="D15">
            <v>0.57498006992489226</v>
          </cell>
          <cell r="E15">
            <v>0.56795577031878497</v>
          </cell>
          <cell r="F15">
            <v>0.59893501262776905</v>
          </cell>
          <cell r="G15">
            <v>0.57108344685559853</v>
          </cell>
          <cell r="H15">
            <v>0.59312817501073212</v>
          </cell>
          <cell r="I15">
            <v>0.58717447160529657</v>
          </cell>
          <cell r="J15">
            <v>0.58562977096461288</v>
          </cell>
          <cell r="K15">
            <v>0.5840903550350276</v>
          </cell>
          <cell r="L15">
            <v>0.42501993007510769</v>
          </cell>
          <cell r="M15">
            <v>0.43204422968121503</v>
          </cell>
          <cell r="N15">
            <v>0.40106498737223101</v>
          </cell>
          <cell r="O15">
            <v>0.42891655314440147</v>
          </cell>
          <cell r="P15">
            <v>0.40687182498926788</v>
          </cell>
          <cell r="Q15">
            <v>0.41282552839470343</v>
          </cell>
          <cell r="R15">
            <v>0.41437022903538712</v>
          </cell>
          <cell r="S15">
            <v>0.4159096449649724</v>
          </cell>
        </row>
        <row r="16">
          <cell r="A16" t="str">
            <v>American Electric Power Company, Inc.</v>
          </cell>
          <cell r="B16">
            <v>4006321</v>
          </cell>
          <cell r="C16">
            <v>0</v>
          </cell>
          <cell r="D16">
            <v>0.51824305231715162</v>
          </cell>
          <cell r="E16">
            <v>0.51528751474133527</v>
          </cell>
          <cell r="F16">
            <v>0.51037285116792974</v>
          </cell>
          <cell r="G16">
            <v>0.47168135573221376</v>
          </cell>
          <cell r="H16">
            <v>0.51344246152516204</v>
          </cell>
          <cell r="I16">
            <v>0.50518578721497176</v>
          </cell>
          <cell r="J16">
            <v>0.50423112609714715</v>
          </cell>
          <cell r="K16">
            <v>0.49976331353988701</v>
          </cell>
          <cell r="L16">
            <v>0.48175694768284844</v>
          </cell>
          <cell r="M16">
            <v>0.48471248525866478</v>
          </cell>
          <cell r="N16">
            <v>0.48962714883207026</v>
          </cell>
          <cell r="O16">
            <v>0.5283186442677863</v>
          </cell>
          <cell r="P16">
            <v>0.4865575384748379</v>
          </cell>
          <cell r="Q16">
            <v>0.49481421278502818</v>
          </cell>
          <cell r="R16">
            <v>0.49576887390285285</v>
          </cell>
          <cell r="S16">
            <v>0.50023668646011299</v>
          </cell>
        </row>
        <row r="17">
          <cell r="A17" t="str">
            <v>Appalachian Power Company</v>
          </cell>
          <cell r="B17">
            <v>4056972</v>
          </cell>
          <cell r="C17" t="str">
            <v>American Electric Power Company, Inc.</v>
          </cell>
          <cell r="D17">
            <v>0.4628802373082736</v>
          </cell>
          <cell r="E17">
            <v>0.45995648539451717</v>
          </cell>
          <cell r="F17">
            <v>0.44129845265066275</v>
          </cell>
          <cell r="G17">
            <v>0.4351560009701454</v>
          </cell>
          <cell r="H17">
            <v>0.47391972139783589</v>
          </cell>
          <cell r="I17">
            <v>0.45288561488638474</v>
          </cell>
          <cell r="J17">
            <v>0.45365141348846216</v>
          </cell>
          <cell r="K17">
            <v>0.45189654958013348</v>
          </cell>
          <cell r="L17">
            <v>0.53711976269172645</v>
          </cell>
          <cell r="M17">
            <v>0.54004351460548283</v>
          </cell>
          <cell r="N17">
            <v>0.5587015473493373</v>
          </cell>
          <cell r="O17">
            <v>0.5648439990298546</v>
          </cell>
          <cell r="P17">
            <v>0.52608027860216411</v>
          </cell>
          <cell r="Q17">
            <v>0.54711438511361532</v>
          </cell>
          <cell r="R17">
            <v>0.54634858651153784</v>
          </cell>
          <cell r="S17">
            <v>0.54810345041986652</v>
          </cell>
        </row>
        <row r="18">
          <cell r="A18" t="str">
            <v>Arizona Public Service Company</v>
          </cell>
          <cell r="B18">
            <v>4056974</v>
          </cell>
          <cell r="C18" t="str">
            <v>Pinnacle West Capital Corporation</v>
          </cell>
          <cell r="D18">
            <v>0.58433342954447753</v>
          </cell>
          <cell r="E18">
            <v>0.57315631955988033</v>
          </cell>
          <cell r="F18">
            <v>0.55665770615997778</v>
          </cell>
          <cell r="G18">
            <v>0.57390086526954687</v>
          </cell>
          <cell r="H18">
            <v>0.57624522178524862</v>
          </cell>
          <cell r="I18">
            <v>0.55940645265135347</v>
          </cell>
          <cell r="J18">
            <v>0.55835721617298573</v>
          </cell>
          <cell r="K18">
            <v>0.56462195307003626</v>
          </cell>
          <cell r="L18">
            <v>0.41566657045552252</v>
          </cell>
          <cell r="M18">
            <v>0.42684368044011972</v>
          </cell>
          <cell r="N18">
            <v>0.44334229384002216</v>
          </cell>
          <cell r="O18">
            <v>0.42609913473045319</v>
          </cell>
          <cell r="P18">
            <v>0.42375477821475138</v>
          </cell>
          <cell r="Q18">
            <v>0.44059354734864647</v>
          </cell>
          <cell r="R18">
            <v>0.44164278382701427</v>
          </cell>
          <cell r="S18">
            <v>0.43537804692996374</v>
          </cell>
        </row>
        <row r="19">
          <cell r="A19" t="str">
            <v>Atlantic City Electric Company</v>
          </cell>
          <cell r="B19">
            <v>4056975</v>
          </cell>
          <cell r="C19" t="str">
            <v>Pepco Holdings, Inc.</v>
          </cell>
          <cell r="D19">
            <v>0.45344251773483679</v>
          </cell>
          <cell r="E19">
            <v>0.45364659198959301</v>
          </cell>
          <cell r="F19">
            <v>0.44532358318098719</v>
          </cell>
          <cell r="G19">
            <v>0.44811580062357992</v>
          </cell>
          <cell r="H19">
            <v>0.45231439167219373</v>
          </cell>
          <cell r="I19">
            <v>0.43488452763602303</v>
          </cell>
          <cell r="J19">
            <v>0.43046819590995306</v>
          </cell>
          <cell r="K19">
            <v>0.42612046302578022</v>
          </cell>
          <cell r="L19">
            <v>0.54655748226516321</v>
          </cell>
          <cell r="M19">
            <v>0.54635340801040699</v>
          </cell>
          <cell r="N19">
            <v>0.55467641681901281</v>
          </cell>
          <cell r="O19">
            <v>0.55188419937642008</v>
          </cell>
          <cell r="P19">
            <v>0.54768560832780622</v>
          </cell>
          <cell r="Q19">
            <v>0.56511547236397697</v>
          </cell>
          <cell r="R19">
            <v>0.56953180409004689</v>
          </cell>
          <cell r="S19">
            <v>0.57387953697421978</v>
          </cell>
        </row>
        <row r="20">
          <cell r="A20" t="str">
            <v>Avista Corporation</v>
          </cell>
          <cell r="B20">
            <v>4057075</v>
          </cell>
          <cell r="C20">
            <v>0</v>
          </cell>
          <cell r="D20">
            <v>0.5262421392076152</v>
          </cell>
          <cell r="E20">
            <v>0.51190301006139449</v>
          </cell>
          <cell r="F20">
            <v>0.49760283463542104</v>
          </cell>
          <cell r="G20">
            <v>0.49148313947435668</v>
          </cell>
          <cell r="H20">
            <v>0.48065045341850376</v>
          </cell>
          <cell r="I20">
            <v>0.49819714361626344</v>
          </cell>
          <cell r="J20">
            <v>0.49629683457725626</v>
          </cell>
          <cell r="K20">
            <v>0.49148940985853273</v>
          </cell>
          <cell r="L20">
            <v>0.4737578607923848</v>
          </cell>
          <cell r="M20">
            <v>0.48809698993860556</v>
          </cell>
          <cell r="N20">
            <v>0.5023971653645789</v>
          </cell>
          <cell r="O20">
            <v>0.50851686052564338</v>
          </cell>
          <cell r="P20">
            <v>0.51934954658149624</v>
          </cell>
          <cell r="Q20">
            <v>0.50180285638373656</v>
          </cell>
          <cell r="R20">
            <v>0.50370316542274374</v>
          </cell>
          <cell r="S20">
            <v>0.50851059014146727</v>
          </cell>
        </row>
        <row r="21">
          <cell r="A21" t="str">
            <v>Baltimore Gas and Electric Company</v>
          </cell>
          <cell r="B21">
            <v>4007784</v>
          </cell>
          <cell r="C21" t="str">
            <v>Exelon Corporation</v>
          </cell>
          <cell r="D21">
            <v>0.55179402829459456</v>
          </cell>
          <cell r="E21">
            <v>0.54579964752344412</v>
          </cell>
          <cell r="F21">
            <v>0.54274164165736616</v>
          </cell>
          <cell r="G21">
            <v>0.53230789616620511</v>
          </cell>
          <cell r="H21">
            <v>0.52666698588589</v>
          </cell>
          <cell r="I21">
            <v>0.47861400159920797</v>
          </cell>
          <cell r="J21">
            <v>0.50440966894190109</v>
          </cell>
          <cell r="K21">
            <v>0.49455566659710548</v>
          </cell>
          <cell r="L21">
            <v>0.44820597170540544</v>
          </cell>
          <cell r="M21">
            <v>0.45420035247655588</v>
          </cell>
          <cell r="N21">
            <v>0.45725835834263384</v>
          </cell>
          <cell r="O21">
            <v>0.46769210383379495</v>
          </cell>
          <cell r="P21">
            <v>0.47333301411410994</v>
          </cell>
          <cell r="Q21">
            <v>0.52138599840079203</v>
          </cell>
          <cell r="R21">
            <v>0.49559033105809897</v>
          </cell>
          <cell r="S21">
            <v>0.50544433340289452</v>
          </cell>
        </row>
        <row r="22">
          <cell r="A22" t="str">
            <v>Bangor Hydro Electric Company</v>
          </cell>
          <cell r="B22">
            <v>3001167</v>
          </cell>
          <cell r="C22" t="str">
            <v>Emera Incorporated</v>
          </cell>
          <cell r="D22">
            <v>0.64668078984395994</v>
          </cell>
          <cell r="E22">
            <v>0.7155144673175311</v>
          </cell>
          <cell r="F22">
            <v>0.71536825626559941</v>
          </cell>
          <cell r="G22">
            <v>0.67544050211262507</v>
          </cell>
          <cell r="H22">
            <v>0.66133405496971409</v>
          </cell>
          <cell r="I22">
            <v>0.65074596213801761</v>
          </cell>
          <cell r="J22">
            <v>0.6466952620597638</v>
          </cell>
          <cell r="K22">
            <v>0.64147435454733803</v>
          </cell>
          <cell r="L22">
            <v>0.35331921015604001</v>
          </cell>
          <cell r="M22">
            <v>0.2844855326824689</v>
          </cell>
          <cell r="N22">
            <v>0.28463174373440059</v>
          </cell>
          <cell r="O22">
            <v>0.32455949788737493</v>
          </cell>
          <cell r="P22">
            <v>0.33866594503028591</v>
          </cell>
          <cell r="Q22">
            <v>0.34925403786198239</v>
          </cell>
          <cell r="R22">
            <v>0.3533047379402362</v>
          </cell>
          <cell r="S22">
            <v>0.35852564545266197</v>
          </cell>
        </row>
        <row r="23">
          <cell r="A23" t="str">
            <v>Berkshire Gas Company</v>
          </cell>
          <cell r="B23">
            <v>0</v>
          </cell>
          <cell r="C23" t="str">
            <v>UIL Holdings Corporation</v>
          </cell>
          <cell r="D23">
            <v>0.68817143680428972</v>
          </cell>
          <cell r="E23">
            <v>0.69288302118513967</v>
          </cell>
          <cell r="F23">
            <v>0.69226435085097648</v>
          </cell>
          <cell r="G23">
            <v>0.68622307859651299</v>
          </cell>
          <cell r="H23">
            <v>0.74465541877335684</v>
          </cell>
          <cell r="I23">
            <v>0.74637401086271082</v>
          </cell>
          <cell r="J23">
            <v>0.7482576416293224</v>
          </cell>
          <cell r="K23">
            <v>0.74218143695453864</v>
          </cell>
          <cell r="L23">
            <v>0.31182856319571034</v>
          </cell>
          <cell r="M23">
            <v>0.30711697881486028</v>
          </cell>
          <cell r="N23">
            <v>0.30773564914902346</v>
          </cell>
          <cell r="O23">
            <v>0.31377692140348695</v>
          </cell>
          <cell r="P23">
            <v>0.25534458122664322</v>
          </cell>
          <cell r="Q23">
            <v>0.25362598913728923</v>
          </cell>
          <cell r="R23">
            <v>0.25174235837067754</v>
          </cell>
          <cell r="S23">
            <v>0.25781856304546136</v>
          </cell>
        </row>
        <row r="24">
          <cell r="A24" t="str">
            <v>Black Hills Colorado Electric Utility Company, LP</v>
          </cell>
          <cell r="B24">
            <v>4215172</v>
          </cell>
          <cell r="C24" t="str">
            <v>Black Hills Corporation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 t="str">
            <v>Black Hills Colorado Gas Utility Company, LP</v>
          </cell>
          <cell r="B25">
            <v>4215167</v>
          </cell>
          <cell r="C25" t="str">
            <v>Black Hills Corporation</v>
          </cell>
          <cell r="D25" t="str">
            <v>N/A</v>
          </cell>
          <cell r="E25" t="str">
            <v>N/A</v>
          </cell>
          <cell r="F25" t="str">
            <v>N/A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 t="str">
            <v>N/A</v>
          </cell>
          <cell r="L25" t="str">
            <v>N/A</v>
          </cell>
          <cell r="M25" t="str">
            <v>N/A</v>
          </cell>
          <cell r="N25" t="str">
            <v>N/A</v>
          </cell>
          <cell r="O25" t="str">
            <v>N/A</v>
          </cell>
          <cell r="P25" t="str">
            <v>N/A</v>
          </cell>
          <cell r="Q25" t="str">
            <v>N/A</v>
          </cell>
          <cell r="R25" t="str">
            <v>N/A</v>
          </cell>
          <cell r="S25" t="str">
            <v>N/A</v>
          </cell>
        </row>
        <row r="26">
          <cell r="A26" t="str">
            <v>Black Hills Corporation</v>
          </cell>
          <cell r="B26">
            <v>4010420</v>
          </cell>
          <cell r="C26">
            <v>0</v>
          </cell>
          <cell r="D26">
            <v>0.7041558024142669</v>
          </cell>
          <cell r="E26">
            <v>0.69336740448002621</v>
          </cell>
          <cell r="F26">
            <v>0.69066635287736733</v>
          </cell>
          <cell r="G26">
            <v>0.68710893346134383</v>
          </cell>
          <cell r="H26">
            <v>0.68913957695410089</v>
          </cell>
          <cell r="I26">
            <v>0.68315546651128267</v>
          </cell>
          <cell r="J26">
            <v>0.68044460580962973</v>
          </cell>
          <cell r="K26">
            <v>0.66426118582424087</v>
          </cell>
          <cell r="L26">
            <v>0.2958441975857331</v>
          </cell>
          <cell r="M26">
            <v>0.30663259551997379</v>
          </cell>
          <cell r="N26">
            <v>0.30933364712263267</v>
          </cell>
          <cell r="O26">
            <v>0.31289106653865617</v>
          </cell>
          <cell r="P26">
            <v>0.31086042304589917</v>
          </cell>
          <cell r="Q26">
            <v>0.31684453348871738</v>
          </cell>
          <cell r="R26">
            <v>0.31955539419037032</v>
          </cell>
          <cell r="S26">
            <v>0.33573881417575913</v>
          </cell>
        </row>
        <row r="27">
          <cell r="A27" t="str">
            <v>Black Hills Iowa Gas Utility Company, LLC</v>
          </cell>
          <cell r="B27">
            <v>4215169</v>
          </cell>
          <cell r="C27" t="str">
            <v>Black Hills Corporation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</row>
        <row r="28">
          <cell r="A28" t="str">
            <v>Black Hills Kansas Gas Utility Company, LLC</v>
          </cell>
          <cell r="B28">
            <v>4215170</v>
          </cell>
          <cell r="C28" t="str">
            <v>Black Hills Corporation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</row>
        <row r="29">
          <cell r="A29" t="str">
            <v>Black Hills Nebraska Gas Utility Company LLC</v>
          </cell>
          <cell r="B29">
            <v>4215171</v>
          </cell>
          <cell r="C29" t="str">
            <v>Black Hills Corporation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</row>
        <row r="30">
          <cell r="A30" t="str">
            <v>Black Hills Power, Inc.</v>
          </cell>
          <cell r="B30">
            <v>4065694</v>
          </cell>
          <cell r="C30" t="str">
            <v>Black Hills Corporation</v>
          </cell>
          <cell r="D30">
            <v>0.58723318392113344</v>
          </cell>
          <cell r="E30">
            <v>0.56925988332758903</v>
          </cell>
          <cell r="F30">
            <v>0.56492399236700275</v>
          </cell>
          <cell r="G30">
            <v>0.55876574447288507</v>
          </cell>
          <cell r="H30">
            <v>0.55232744224304764</v>
          </cell>
          <cell r="I30">
            <v>0.5513469762216191</v>
          </cell>
          <cell r="J30">
            <v>0.54631549933950241</v>
          </cell>
          <cell r="K30">
            <v>0.54200359007943644</v>
          </cell>
          <cell r="L30">
            <v>0.41276681607886656</v>
          </cell>
          <cell r="M30">
            <v>0.43074011667241091</v>
          </cell>
          <cell r="N30">
            <v>0.43507600763299725</v>
          </cell>
          <cell r="O30">
            <v>0.44123425552711498</v>
          </cell>
          <cell r="P30">
            <v>0.44767255775695231</v>
          </cell>
          <cell r="Q30">
            <v>0.4486530237783809</v>
          </cell>
          <cell r="R30">
            <v>0.45368450066049754</v>
          </cell>
          <cell r="S30">
            <v>0.45799640992056356</v>
          </cell>
        </row>
        <row r="31">
          <cell r="A31" t="str">
            <v>Carolina Power &amp; Light Company</v>
          </cell>
          <cell r="B31">
            <v>4004192</v>
          </cell>
          <cell r="C31" t="str">
            <v>Duke Energy Corporation</v>
          </cell>
          <cell r="D31">
            <v>0.5099410786861921</v>
          </cell>
          <cell r="E31">
            <v>0.50746310791236515</v>
          </cell>
          <cell r="F31">
            <v>0.50850328661516786</v>
          </cell>
          <cell r="G31">
            <v>0.5254203768998732</v>
          </cell>
          <cell r="H31">
            <v>0.53429037177262451</v>
          </cell>
          <cell r="I31">
            <v>0.50619050105657315</v>
          </cell>
          <cell r="J31">
            <v>0.50252390751957399</v>
          </cell>
          <cell r="K31">
            <v>0.52535985598669277</v>
          </cell>
          <cell r="L31">
            <v>0.49005892131380796</v>
          </cell>
          <cell r="M31">
            <v>0.49253689208763479</v>
          </cell>
          <cell r="N31">
            <v>0.49149671338483214</v>
          </cell>
          <cell r="O31">
            <v>0.47457962310012686</v>
          </cell>
          <cell r="P31">
            <v>0.46570962822737549</v>
          </cell>
          <cell r="Q31">
            <v>0.49380949894342685</v>
          </cell>
          <cell r="R31">
            <v>0.49747609248042601</v>
          </cell>
          <cell r="S31">
            <v>0.47464014401330723</v>
          </cell>
        </row>
        <row r="32">
          <cell r="A32" t="str">
            <v>CenterPoint Energy Houston Electric, LLC</v>
          </cell>
          <cell r="B32">
            <v>0</v>
          </cell>
          <cell r="C32" t="str">
            <v>CenterPoint Energy, Inc.</v>
          </cell>
          <cell r="D32">
            <v>0.2202562538133008</v>
          </cell>
          <cell r="E32">
            <v>0.20256841461550221</v>
          </cell>
          <cell r="F32">
            <v>0.19136734077875037</v>
          </cell>
          <cell r="G32">
            <v>0.19794509552095038</v>
          </cell>
          <cell r="H32">
            <v>0.27820622679234502</v>
          </cell>
          <cell r="I32">
            <v>0.25865985235661554</v>
          </cell>
          <cell r="J32">
            <v>0.24879089615931721</v>
          </cell>
          <cell r="K32">
            <v>0.22684334820257152</v>
          </cell>
          <cell r="L32">
            <v>0.77974374618669917</v>
          </cell>
          <cell r="M32">
            <v>0.79743158538449777</v>
          </cell>
          <cell r="N32">
            <v>0.80863265922124961</v>
          </cell>
          <cell r="O32">
            <v>0.80205490447904959</v>
          </cell>
          <cell r="P32">
            <v>0.72179377320765492</v>
          </cell>
          <cell r="Q32">
            <v>0.74134014764338441</v>
          </cell>
          <cell r="R32">
            <v>0.75120910384068273</v>
          </cell>
          <cell r="S32">
            <v>0.77315665179742854</v>
          </cell>
        </row>
        <row r="33">
          <cell r="A33" t="str">
            <v>CenterPoint Energy Resources Corp.</v>
          </cell>
          <cell r="B33">
            <v>0</v>
          </cell>
          <cell r="C33" t="str">
            <v>CenterPoint Energy, Inc.</v>
          </cell>
          <cell r="D33">
            <v>0.68058267007058115</v>
          </cell>
          <cell r="E33">
            <v>0.67943882938603106</v>
          </cell>
          <cell r="F33">
            <v>0.67720364741641337</v>
          </cell>
          <cell r="G33">
            <v>0.65764939630139085</v>
          </cell>
          <cell r="H33">
            <v>0.66619430011021885</v>
          </cell>
          <cell r="I33">
            <v>0.6647142630995726</v>
          </cell>
          <cell r="J33">
            <v>0.61744301288404357</v>
          </cell>
          <cell r="K33">
            <v>0.61579866162350883</v>
          </cell>
          <cell r="L33">
            <v>0.31941732992941885</v>
          </cell>
          <cell r="M33">
            <v>0.32056117061396894</v>
          </cell>
          <cell r="N33">
            <v>0.32279635258358663</v>
          </cell>
          <cell r="O33">
            <v>0.3423506036986092</v>
          </cell>
          <cell r="P33">
            <v>0.33380569988978115</v>
          </cell>
          <cell r="Q33">
            <v>0.3352857369004274</v>
          </cell>
          <cell r="R33">
            <v>0.38255698711595637</v>
          </cell>
          <cell r="S33">
            <v>0.38420133837649112</v>
          </cell>
        </row>
        <row r="34">
          <cell r="A34" t="str">
            <v>Central Hudson Gas &amp; Electric Corporation</v>
          </cell>
          <cell r="B34">
            <v>4057076</v>
          </cell>
          <cell r="C34" t="str">
            <v>Fortis Inc.</v>
          </cell>
          <cell r="D34">
            <v>0.50928808266957992</v>
          </cell>
          <cell r="E34">
            <v>0.50582565987857353</v>
          </cell>
          <cell r="F34">
            <v>0.50268701227309698</v>
          </cell>
          <cell r="G34">
            <v>0.50866985361881523</v>
          </cell>
          <cell r="H34">
            <v>0.50359927254674497</v>
          </cell>
          <cell r="I34">
            <v>0.50384609152847204</v>
          </cell>
          <cell r="J34">
            <v>0.49398974036959042</v>
          </cell>
          <cell r="K34">
            <v>0.49418616055343745</v>
          </cell>
          <cell r="L34">
            <v>0.49071191733042002</v>
          </cell>
          <cell r="M34">
            <v>0.49417434012142653</v>
          </cell>
          <cell r="N34">
            <v>0.49731298772690297</v>
          </cell>
          <cell r="O34">
            <v>0.49133014638118477</v>
          </cell>
          <cell r="P34">
            <v>0.49640072745325503</v>
          </cell>
          <cell r="Q34">
            <v>0.49615390847152796</v>
          </cell>
          <cell r="R34">
            <v>0.50601025963040958</v>
          </cell>
          <cell r="S34">
            <v>0.50581383944656255</v>
          </cell>
        </row>
        <row r="35">
          <cell r="A35" t="str">
            <v>Central Maine Power Company</v>
          </cell>
          <cell r="B35">
            <v>4056978</v>
          </cell>
          <cell r="C35" t="str">
            <v>Iberdrola, S.A.</v>
          </cell>
          <cell r="D35">
            <v>0.6273457445891939</v>
          </cell>
          <cell r="E35">
            <v>0.62087320257174428</v>
          </cell>
          <cell r="F35">
            <v>0.61254145265276572</v>
          </cell>
          <cell r="G35">
            <v>0.60655906862369291</v>
          </cell>
          <cell r="H35">
            <v>0.60034240188990351</v>
          </cell>
          <cell r="I35">
            <v>0.58331017475736369</v>
          </cell>
          <cell r="J35">
            <v>0.5602125748449529</v>
          </cell>
          <cell r="K35">
            <v>0.6184557805577614</v>
          </cell>
          <cell r="L35">
            <v>0.3726542554108061</v>
          </cell>
          <cell r="M35">
            <v>0.37912679742825578</v>
          </cell>
          <cell r="N35">
            <v>0.38745854734723428</v>
          </cell>
          <cell r="O35">
            <v>0.39344093137630709</v>
          </cell>
          <cell r="P35">
            <v>0.39965759811009649</v>
          </cell>
          <cell r="Q35">
            <v>0.41668982524263631</v>
          </cell>
          <cell r="R35">
            <v>0.43978742515504715</v>
          </cell>
          <cell r="S35">
            <v>0.3815442194422386</v>
          </cell>
        </row>
        <row r="36">
          <cell r="A36" t="str">
            <v>Central Vermont Public Service Corporation</v>
          </cell>
          <cell r="B36">
            <v>4017631</v>
          </cell>
          <cell r="C36" t="str">
            <v>Caisse de dépôt et placement du Québec</v>
          </cell>
          <cell r="D36" t="str">
            <v>N/A</v>
          </cell>
          <cell r="E36" t="str">
            <v>N/A</v>
          </cell>
          <cell r="F36" t="str">
            <v>N/A</v>
          </cell>
          <cell r="G36" t="str">
            <v>N/A</v>
          </cell>
          <cell r="H36" t="str">
            <v>N/A</v>
          </cell>
          <cell r="I36" t="str">
            <v>N/A</v>
          </cell>
          <cell r="J36" t="str">
            <v>N/A</v>
          </cell>
          <cell r="K36" t="str">
            <v>N/A</v>
          </cell>
          <cell r="L36" t="str">
            <v>N/A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 t="str">
            <v>N/A</v>
          </cell>
        </row>
        <row r="37">
          <cell r="A37" t="str">
            <v>CH Energy Group, Inc.</v>
          </cell>
          <cell r="B37">
            <v>4057039</v>
          </cell>
          <cell r="C37" t="str">
            <v>Fortis Inc.</v>
          </cell>
          <cell r="D37">
            <v>0.50928808266957992</v>
          </cell>
          <cell r="E37">
            <v>0.50582565987857353</v>
          </cell>
          <cell r="F37">
            <v>0.50268701227309698</v>
          </cell>
          <cell r="G37">
            <v>0.50866985361881523</v>
          </cell>
          <cell r="H37">
            <v>0.50359927254674497</v>
          </cell>
          <cell r="I37">
            <v>0.50384609152847204</v>
          </cell>
          <cell r="J37">
            <v>0.49398974036959042</v>
          </cell>
          <cell r="K37">
            <v>0.49418616055343745</v>
          </cell>
          <cell r="L37">
            <v>0.49071191733042002</v>
          </cell>
          <cell r="M37">
            <v>0.49417434012142653</v>
          </cell>
          <cell r="N37">
            <v>0.49731298772690297</v>
          </cell>
          <cell r="O37">
            <v>0.49133014638118477</v>
          </cell>
          <cell r="P37">
            <v>0.49640072745325503</v>
          </cell>
          <cell r="Q37">
            <v>0.49615390847152796</v>
          </cell>
          <cell r="R37">
            <v>0.50601025963040958</v>
          </cell>
          <cell r="S37">
            <v>0.50581383944656255</v>
          </cell>
        </row>
        <row r="38">
          <cell r="A38" t="str">
            <v>Cheyenne Light, Fuel and Power Company</v>
          </cell>
          <cell r="B38">
            <v>4059189</v>
          </cell>
          <cell r="C38" t="str">
            <v>Black Hills Corporation</v>
          </cell>
          <cell r="D38">
            <v>0.62079704281410397</v>
          </cell>
          <cell r="E38">
            <v>0.61589411985313247</v>
          </cell>
          <cell r="F38">
            <v>0.61126534660132659</v>
          </cell>
          <cell r="G38">
            <v>0.60494595225134151</v>
          </cell>
          <cell r="H38">
            <v>0.5981801039036645</v>
          </cell>
          <cell r="I38">
            <v>0.59335275847715407</v>
          </cell>
          <cell r="J38">
            <v>0.5881877993339667</v>
          </cell>
          <cell r="K38">
            <v>0.580809664482696</v>
          </cell>
          <cell r="L38">
            <v>0.37920295718589603</v>
          </cell>
          <cell r="M38">
            <v>0.38410588014686758</v>
          </cell>
          <cell r="N38">
            <v>0.38873465339867341</v>
          </cell>
          <cell r="O38">
            <v>0.39505404774865854</v>
          </cell>
          <cell r="P38">
            <v>0.4018198960963355</v>
          </cell>
          <cell r="Q38">
            <v>0.40664724152284587</v>
          </cell>
          <cell r="R38">
            <v>0.4118122006660333</v>
          </cell>
          <cell r="S38">
            <v>0.419190335517304</v>
          </cell>
        </row>
        <row r="39">
          <cell r="A39" t="str">
            <v>Citizens Gas Fuel Company</v>
          </cell>
          <cell r="B39">
            <v>4059227</v>
          </cell>
          <cell r="C39" t="str">
            <v>DTE Energy Company</v>
          </cell>
          <cell r="D39" t="str">
            <v>N/A</v>
          </cell>
          <cell r="E39" t="str">
            <v>N/A</v>
          </cell>
          <cell r="F39" t="str">
            <v>N/A</v>
          </cell>
          <cell r="G39" t="str">
            <v>N/A</v>
          </cell>
          <cell r="H39" t="str">
            <v>N/A</v>
          </cell>
          <cell r="I39" t="str">
            <v>N/A</v>
          </cell>
          <cell r="J39" t="str">
            <v>N/A</v>
          </cell>
          <cell r="K39" t="str">
            <v>N/A</v>
          </cell>
          <cell r="L39" t="str">
            <v>N/A</v>
          </cell>
          <cell r="M39" t="str">
            <v>N/A</v>
          </cell>
          <cell r="N39" t="str">
            <v>N/A</v>
          </cell>
          <cell r="O39" t="str">
            <v>N/A</v>
          </cell>
          <cell r="P39" t="str">
            <v>N/A</v>
          </cell>
          <cell r="Q39" t="str">
            <v>N/A</v>
          </cell>
          <cell r="R39" t="str">
            <v>N/A</v>
          </cell>
          <cell r="S39" t="str">
            <v>N/A</v>
          </cell>
        </row>
        <row r="40">
          <cell r="A40" t="str">
            <v>Cleco Corporation</v>
          </cell>
          <cell r="B40">
            <v>4056937</v>
          </cell>
          <cell r="C40">
            <v>0</v>
          </cell>
          <cell r="D40">
            <v>0.54736492246613255</v>
          </cell>
          <cell r="E40">
            <v>0.52633693140054039</v>
          </cell>
          <cell r="F40">
            <v>0.54020133818016502</v>
          </cell>
          <cell r="G40">
            <v>0.51323527773134991</v>
          </cell>
          <cell r="H40">
            <v>0.51641852818775169</v>
          </cell>
          <cell r="I40">
            <v>0.51348256463810871</v>
          </cell>
          <cell r="J40">
            <v>0.51111519292978924</v>
          </cell>
          <cell r="K40">
            <v>0.5050840938865705</v>
          </cell>
          <cell r="L40">
            <v>0.45263507753386745</v>
          </cell>
          <cell r="M40">
            <v>0.47366306859945967</v>
          </cell>
          <cell r="N40">
            <v>0.45979866181983498</v>
          </cell>
          <cell r="O40">
            <v>0.48676472226865009</v>
          </cell>
          <cell r="P40">
            <v>0.48358147181224825</v>
          </cell>
          <cell r="Q40">
            <v>0.48651743536189135</v>
          </cell>
          <cell r="R40">
            <v>0.48888480707021081</v>
          </cell>
          <cell r="S40">
            <v>0.49491590611342945</v>
          </cell>
        </row>
        <row r="41">
          <cell r="A41" t="str">
            <v>Cleco Power LLC</v>
          </cell>
          <cell r="B41">
            <v>4056982</v>
          </cell>
          <cell r="C41" t="str">
            <v>Cleco Corporation</v>
          </cell>
          <cell r="D41">
            <v>0.54570176550985616</v>
          </cell>
          <cell r="E41">
            <v>0.5245169607600515</v>
          </cell>
          <cell r="F41">
            <v>0.53839747833278617</v>
          </cell>
          <cell r="G41">
            <v>0.5111953464119765</v>
          </cell>
          <cell r="H41">
            <v>0.5143733965840559</v>
          </cell>
          <cell r="I41">
            <v>0.51141673305213742</v>
          </cell>
          <cell r="J41">
            <v>0.50901326573148253</v>
          </cell>
          <cell r="K41">
            <v>0.50287532803199098</v>
          </cell>
          <cell r="L41">
            <v>0.45429823449014384</v>
          </cell>
          <cell r="M41">
            <v>0.4754830392399485</v>
          </cell>
          <cell r="N41">
            <v>0.46160252166721383</v>
          </cell>
          <cell r="O41">
            <v>0.4888046535880235</v>
          </cell>
          <cell r="P41">
            <v>0.48562660341594416</v>
          </cell>
          <cell r="Q41">
            <v>0.48858326694786258</v>
          </cell>
          <cell r="R41">
            <v>0.49098673426851741</v>
          </cell>
          <cell r="S41">
            <v>0.49712467196800908</v>
          </cell>
        </row>
        <row r="42">
          <cell r="A42" t="str">
            <v>Cleveland Electric Illuminating Company</v>
          </cell>
          <cell r="B42">
            <v>4056983</v>
          </cell>
          <cell r="C42" t="str">
            <v>FirstEnergy Corp.</v>
          </cell>
          <cell r="D42">
            <v>0.45282433424729335</v>
          </cell>
          <cell r="E42">
            <v>0.44877434192228022</v>
          </cell>
          <cell r="F42">
            <v>0.4464385917956748</v>
          </cell>
          <cell r="G42">
            <v>0.45739920942478768</v>
          </cell>
          <cell r="H42">
            <v>0.45994801036538763</v>
          </cell>
          <cell r="I42">
            <v>0.42059652069549558</v>
          </cell>
          <cell r="J42">
            <v>0.38462310460669491</v>
          </cell>
          <cell r="K42">
            <v>0.38210830740029494</v>
          </cell>
          <cell r="L42">
            <v>0.5471756657527066</v>
          </cell>
          <cell r="M42">
            <v>0.55122565807771984</v>
          </cell>
          <cell r="N42">
            <v>0.5535614082043252</v>
          </cell>
          <cell r="O42">
            <v>0.54260079057521238</v>
          </cell>
          <cell r="P42">
            <v>0.54005198963461232</v>
          </cell>
          <cell r="Q42">
            <v>0.57940347930450442</v>
          </cell>
          <cell r="R42">
            <v>0.61537689539330509</v>
          </cell>
          <cell r="S42">
            <v>0.617891692599705</v>
          </cell>
        </row>
        <row r="43">
          <cell r="A43" t="str">
            <v>CMS Energy Corporation</v>
          </cell>
          <cell r="B43">
            <v>4004172</v>
          </cell>
          <cell r="C43">
            <v>0</v>
          </cell>
          <cell r="D43">
            <v>0.50170922411647734</v>
          </cell>
          <cell r="E43">
            <v>0.53614498675425826</v>
          </cell>
          <cell r="F43">
            <v>0.52809390410780721</v>
          </cell>
          <cell r="G43">
            <v>0.51543575965930633</v>
          </cell>
          <cell r="H43">
            <v>0.51385668157847586</v>
          </cell>
          <cell r="I43">
            <v>0.52912920866792967</v>
          </cell>
          <cell r="J43">
            <v>0.52919049721789602</v>
          </cell>
          <cell r="K43">
            <v>0.51682421638557685</v>
          </cell>
          <cell r="L43">
            <v>0.49829077588352266</v>
          </cell>
          <cell r="M43">
            <v>0.4638550132457418</v>
          </cell>
          <cell r="N43">
            <v>0.47190609589219279</v>
          </cell>
          <cell r="O43">
            <v>0.48456424034069367</v>
          </cell>
          <cell r="P43">
            <v>0.48614331842152414</v>
          </cell>
          <cell r="Q43">
            <v>0.47087079133207033</v>
          </cell>
          <cell r="R43">
            <v>0.47080950278210393</v>
          </cell>
          <cell r="S43">
            <v>0.48317578361442315</v>
          </cell>
        </row>
        <row r="44">
          <cell r="A44" t="str">
            <v>Commonwealth Edison Company</v>
          </cell>
          <cell r="B44">
            <v>4000672</v>
          </cell>
          <cell r="C44" t="str">
            <v>Exelon Corporation</v>
          </cell>
          <cell r="D44">
            <v>0.56919351883512681</v>
          </cell>
          <cell r="E44">
            <v>0.56583833138023132</v>
          </cell>
          <cell r="F44">
            <v>0.5623475299989521</v>
          </cell>
          <cell r="G44">
            <v>0.56172754744883102</v>
          </cell>
          <cell r="H44">
            <v>0.55993361321974311</v>
          </cell>
          <cell r="I44">
            <v>0.56704091113497357</v>
          </cell>
          <cell r="J44">
            <v>0.56029036399295196</v>
          </cell>
          <cell r="K44">
            <v>0.55910613397146502</v>
          </cell>
          <cell r="L44">
            <v>0.43080648116487313</v>
          </cell>
          <cell r="M44">
            <v>0.43416166861976863</v>
          </cell>
          <cell r="N44">
            <v>0.4376524700010479</v>
          </cell>
          <cell r="O44">
            <v>0.43827245255116898</v>
          </cell>
          <cell r="P44">
            <v>0.44006638678025689</v>
          </cell>
          <cell r="Q44">
            <v>0.43295908886502643</v>
          </cell>
          <cell r="R44">
            <v>0.4397096360070481</v>
          </cell>
          <cell r="S44">
            <v>0.44089386602853492</v>
          </cell>
        </row>
        <row r="45">
          <cell r="A45" t="str">
            <v>Connecticut Light and Power Company</v>
          </cell>
          <cell r="B45">
            <v>4056992</v>
          </cell>
          <cell r="C45" t="str">
            <v>Northeast Utilities</v>
          </cell>
          <cell r="D45">
            <v>0.53699275832366289</v>
          </cell>
          <cell r="E45">
            <v>0.51539926166605243</v>
          </cell>
          <cell r="F45">
            <v>0.53369857021072942</v>
          </cell>
          <cell r="G45">
            <v>0.53054893212377385</v>
          </cell>
          <cell r="H45">
            <v>0.52506800459178582</v>
          </cell>
          <cell r="I45">
            <v>0.51037425780301282</v>
          </cell>
          <cell r="J45">
            <v>0.50771602994481746</v>
          </cell>
          <cell r="K45">
            <v>0.54445913001529678</v>
          </cell>
          <cell r="L45">
            <v>0.46300724167633717</v>
          </cell>
          <cell r="M45">
            <v>0.48460073833394751</v>
          </cell>
          <cell r="N45">
            <v>0.46630142978927058</v>
          </cell>
          <cell r="O45">
            <v>0.4694510678762262</v>
          </cell>
          <cell r="P45">
            <v>0.47493199540821418</v>
          </cell>
          <cell r="Q45">
            <v>0.48962574219698723</v>
          </cell>
          <cell r="R45">
            <v>0.4922839700551826</v>
          </cell>
          <cell r="S45">
            <v>0.45554086998470322</v>
          </cell>
        </row>
        <row r="46">
          <cell r="A46" t="str">
            <v>Connecticut Natural Gas Corporation</v>
          </cell>
          <cell r="B46">
            <v>0</v>
          </cell>
          <cell r="C46" t="str">
            <v>UIL Holdings Corporation</v>
          </cell>
          <cell r="D46">
            <v>0.69375576365653824</v>
          </cell>
          <cell r="E46">
            <v>0.69720573641299055</v>
          </cell>
          <cell r="F46">
            <v>0.69813053751880483</v>
          </cell>
          <cell r="G46">
            <v>0.69356337716766681</v>
          </cell>
          <cell r="H46">
            <v>0.72495341330715601</v>
          </cell>
          <cell r="I46">
            <v>0.69087834087803812</v>
          </cell>
          <cell r="J46">
            <v>0.69703564772217896</v>
          </cell>
          <cell r="K46">
            <v>0.69422651655780687</v>
          </cell>
          <cell r="L46">
            <v>0.30624423634346176</v>
          </cell>
          <cell r="M46">
            <v>0.30279426358700939</v>
          </cell>
          <cell r="N46">
            <v>0.30186946248119517</v>
          </cell>
          <cell r="O46">
            <v>0.30643662283233319</v>
          </cell>
          <cell r="P46">
            <v>0.27504658669284393</v>
          </cell>
          <cell r="Q46">
            <v>0.30912165912196188</v>
          </cell>
          <cell r="R46">
            <v>0.30296435227782104</v>
          </cell>
          <cell r="S46">
            <v>0.30577348344219318</v>
          </cell>
        </row>
        <row r="47">
          <cell r="A47" t="str">
            <v>Consolidated Edison Company of New York, Inc.</v>
          </cell>
          <cell r="B47">
            <v>4057080</v>
          </cell>
          <cell r="C47" t="str">
            <v>Consolidated Edison, Inc.</v>
          </cell>
          <cell r="D47">
            <v>0.52337881440922818</v>
          </cell>
          <cell r="E47">
            <v>0.5184201785662601</v>
          </cell>
          <cell r="F47">
            <v>0.51193571275143668</v>
          </cell>
          <cell r="G47">
            <v>0.52431664795639077</v>
          </cell>
          <cell r="H47">
            <v>0.52410941665634592</v>
          </cell>
          <cell r="I47">
            <v>0.51901442813989018</v>
          </cell>
          <cell r="J47">
            <v>0.51467755712098717</v>
          </cell>
          <cell r="K47">
            <v>0.51734826111930743</v>
          </cell>
          <cell r="L47">
            <v>0.47662118559077182</v>
          </cell>
          <cell r="M47">
            <v>0.48157982143373995</v>
          </cell>
          <cell r="N47">
            <v>0.48806428724856332</v>
          </cell>
          <cell r="O47">
            <v>0.47568335204360923</v>
          </cell>
          <cell r="P47">
            <v>0.47589058334365403</v>
          </cell>
          <cell r="Q47">
            <v>0.48098557186010976</v>
          </cell>
          <cell r="R47">
            <v>0.48532244287901283</v>
          </cell>
          <cell r="S47">
            <v>0.48265173888069257</v>
          </cell>
        </row>
        <row r="48">
          <cell r="A48" t="str">
            <v>Consolidated Edison, Inc.</v>
          </cell>
          <cell r="B48">
            <v>4057041</v>
          </cell>
          <cell r="C48">
            <v>0</v>
          </cell>
          <cell r="D48">
            <v>0.52840423154524929</v>
          </cell>
          <cell r="E48">
            <v>0.52346462250057879</v>
          </cell>
          <cell r="F48">
            <v>0.5172770243815098</v>
          </cell>
          <cell r="G48">
            <v>0.52872802414758613</v>
          </cell>
          <cell r="H48">
            <v>0.52810373710756753</v>
          </cell>
          <cell r="I48">
            <v>0.52301786249011628</v>
          </cell>
          <cell r="J48">
            <v>0.51889736717404422</v>
          </cell>
          <cell r="K48">
            <v>0.52097131875717184</v>
          </cell>
          <cell r="L48">
            <v>0.47159576845475071</v>
          </cell>
          <cell r="M48">
            <v>0.47653537749942121</v>
          </cell>
          <cell r="N48">
            <v>0.4827229756184902</v>
          </cell>
          <cell r="O48">
            <v>0.47127197585241387</v>
          </cell>
          <cell r="P48">
            <v>0.47189626289243253</v>
          </cell>
          <cell r="Q48">
            <v>0.47698213750988372</v>
          </cell>
          <cell r="R48">
            <v>0.48110263282595578</v>
          </cell>
          <cell r="S48">
            <v>0.4790286812428281</v>
          </cell>
        </row>
        <row r="49">
          <cell r="A49" t="str">
            <v>Consolidated Water Power Company</v>
          </cell>
          <cell r="B49">
            <v>4059417</v>
          </cell>
          <cell r="C49" t="str">
            <v>BRH Holdings GP, Ltd.</v>
          </cell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 t="str">
            <v>Constellation Energy Group, Inc.</v>
          </cell>
          <cell r="B50">
            <v>4057042</v>
          </cell>
          <cell r="C50" t="str">
            <v>Exelon Corporation</v>
          </cell>
          <cell r="D50" t="str">
            <v>N/A</v>
          </cell>
          <cell r="E50" t="str">
            <v>N/A</v>
          </cell>
          <cell r="F50" t="str">
            <v>N/A</v>
          </cell>
          <cell r="G50" t="str">
            <v>N/A</v>
          </cell>
          <cell r="H50" t="str">
            <v>N/A</v>
          </cell>
          <cell r="I50" t="str">
            <v>N/A</v>
          </cell>
          <cell r="J50" t="str">
            <v>N/A</v>
          </cell>
          <cell r="K50" t="str">
            <v>N/A</v>
          </cell>
          <cell r="L50" t="str">
            <v>N/A</v>
          </cell>
          <cell r="M50" t="str">
            <v>N/A</v>
          </cell>
          <cell r="N50" t="str">
            <v>N/A</v>
          </cell>
          <cell r="O50" t="str">
            <v>N/A</v>
          </cell>
          <cell r="P50" t="str">
            <v>N/A</v>
          </cell>
          <cell r="Q50" t="str">
            <v>N/A</v>
          </cell>
          <cell r="R50" t="str">
            <v>N/A</v>
          </cell>
          <cell r="S50" t="str">
            <v>N/A</v>
          </cell>
        </row>
        <row r="51">
          <cell r="A51" t="str">
            <v>Consumers Energy Company</v>
          </cell>
          <cell r="B51">
            <v>4057081</v>
          </cell>
          <cell r="C51" t="str">
            <v>CMS Energy Corporation</v>
          </cell>
          <cell r="D51">
            <v>0.50170922411647734</v>
          </cell>
          <cell r="E51">
            <v>0.53614498675425826</v>
          </cell>
          <cell r="F51">
            <v>0.52809390410780721</v>
          </cell>
          <cell r="G51">
            <v>0.51543575965930633</v>
          </cell>
          <cell r="H51">
            <v>0.51385668157847586</v>
          </cell>
          <cell r="I51">
            <v>0.52912920866792967</v>
          </cell>
          <cell r="J51">
            <v>0.52919049721789602</v>
          </cell>
          <cell r="K51">
            <v>0.51682421638557685</v>
          </cell>
          <cell r="L51">
            <v>0.49829077588352266</v>
          </cell>
          <cell r="M51">
            <v>0.4638550132457418</v>
          </cell>
          <cell r="N51">
            <v>0.47190609589219279</v>
          </cell>
          <cell r="O51">
            <v>0.48456424034069367</v>
          </cell>
          <cell r="P51">
            <v>0.48614331842152414</v>
          </cell>
          <cell r="Q51">
            <v>0.47087079133207033</v>
          </cell>
          <cell r="R51">
            <v>0.47080950278210393</v>
          </cell>
          <cell r="S51">
            <v>0.48317578361442315</v>
          </cell>
        </row>
        <row r="52">
          <cell r="A52" t="str">
            <v>Dayton Power and Light Company</v>
          </cell>
          <cell r="B52">
            <v>4017451</v>
          </cell>
          <cell r="C52" t="str">
            <v>AES Corporation</v>
          </cell>
          <cell r="D52">
            <v>0.57842285320995979</v>
          </cell>
          <cell r="E52">
            <v>0.58183433944309415</v>
          </cell>
          <cell r="F52">
            <v>0.58358306603388388</v>
          </cell>
          <cell r="G52">
            <v>0.58310255496137853</v>
          </cell>
          <cell r="H52">
            <v>0.48577520223247861</v>
          </cell>
          <cell r="I52">
            <v>0.581610728550361</v>
          </cell>
          <cell r="J52">
            <v>0.58931668180056374</v>
          </cell>
          <cell r="K52">
            <v>0.59423427181341393</v>
          </cell>
          <cell r="L52">
            <v>0.42157714679004027</v>
          </cell>
          <cell r="M52">
            <v>0.41816566055690585</v>
          </cell>
          <cell r="N52">
            <v>0.41641693396611612</v>
          </cell>
          <cell r="O52">
            <v>0.41689744503862153</v>
          </cell>
          <cell r="P52">
            <v>0.51422479776752139</v>
          </cell>
          <cell r="Q52">
            <v>0.418389271449639</v>
          </cell>
          <cell r="R52">
            <v>0.41068331819943626</v>
          </cell>
          <cell r="S52">
            <v>0.40576572818658607</v>
          </cell>
        </row>
        <row r="53">
          <cell r="A53" t="str">
            <v>Delmarva Power &amp; Light Company</v>
          </cell>
          <cell r="B53">
            <v>4057082</v>
          </cell>
          <cell r="C53" t="str">
            <v>Pepco Holdings, Inc.</v>
          </cell>
          <cell r="D53">
            <v>0.48870103139056587</v>
          </cell>
          <cell r="E53">
            <v>0.48394078333222779</v>
          </cell>
          <cell r="F53">
            <v>0.4941910793632513</v>
          </cell>
          <cell r="G53">
            <v>0.48988254738829434</v>
          </cell>
          <cell r="H53">
            <v>0.49477847459655444</v>
          </cell>
          <cell r="I53">
            <v>0.4913698249569089</v>
          </cell>
          <cell r="J53">
            <v>0.49327994857285712</v>
          </cell>
          <cell r="K53">
            <v>0.48649781669924735</v>
          </cell>
          <cell r="L53">
            <v>0.51129896860943413</v>
          </cell>
          <cell r="M53">
            <v>0.51605921666777221</v>
          </cell>
          <cell r="N53">
            <v>0.50580892063674865</v>
          </cell>
          <cell r="O53">
            <v>0.5101174526117056</v>
          </cell>
          <cell r="P53">
            <v>0.50522152540344556</v>
          </cell>
          <cell r="Q53">
            <v>0.50863017504309116</v>
          </cell>
          <cell r="R53">
            <v>0.50672005142714294</v>
          </cell>
          <cell r="S53">
            <v>0.51350218330075259</v>
          </cell>
        </row>
        <row r="54">
          <cell r="A54" t="str">
            <v>DTE Electric Company</v>
          </cell>
          <cell r="B54">
            <v>4057083</v>
          </cell>
          <cell r="C54" t="str">
            <v>DTE Energy Company</v>
          </cell>
          <cell r="D54">
            <v>0.49324660646370411</v>
          </cell>
          <cell r="E54">
            <v>0.50298143444778287</v>
          </cell>
          <cell r="F54">
            <v>0.50536105635708206</v>
          </cell>
          <cell r="G54">
            <v>0.50246779158791455</v>
          </cell>
          <cell r="H54">
            <v>0.47477291765648943</v>
          </cell>
          <cell r="I54">
            <v>0.47701167814205286</v>
          </cell>
          <cell r="J54">
            <v>0.47607391766178098</v>
          </cell>
          <cell r="K54">
            <v>0.49175759455885448</v>
          </cell>
          <cell r="L54">
            <v>0.50675339353629589</v>
          </cell>
          <cell r="M54">
            <v>0.49701856555221713</v>
          </cell>
          <cell r="N54">
            <v>0.49463894364291794</v>
          </cell>
          <cell r="O54">
            <v>0.49753220841208551</v>
          </cell>
          <cell r="P54">
            <v>0.52522708234351057</v>
          </cell>
          <cell r="Q54">
            <v>0.52298832185794708</v>
          </cell>
          <cell r="R54">
            <v>0.52392608233821902</v>
          </cell>
          <cell r="S54">
            <v>0.50824240544114552</v>
          </cell>
        </row>
        <row r="55">
          <cell r="A55" t="str">
            <v>Dominion Resources, Inc.</v>
          </cell>
          <cell r="B55">
            <v>4001616</v>
          </cell>
          <cell r="C55">
            <v>0</v>
          </cell>
          <cell r="D55">
            <v>0.53798415646484732</v>
          </cell>
          <cell r="E55">
            <v>0.53514933285510247</v>
          </cell>
          <cell r="F55">
            <v>0.53505081672219967</v>
          </cell>
          <cell r="G55">
            <v>0.55596654336848006</v>
          </cell>
          <cell r="H55">
            <v>0.55357068089574801</v>
          </cell>
          <cell r="I55">
            <v>0.56733005085274224</v>
          </cell>
          <cell r="J55">
            <v>0.56350330811126947</v>
          </cell>
          <cell r="K55">
            <v>0.58731661476225561</v>
          </cell>
          <cell r="L55">
            <v>0.46201584353515263</v>
          </cell>
          <cell r="M55">
            <v>0.46485066714489759</v>
          </cell>
          <cell r="N55">
            <v>0.46494918327780027</v>
          </cell>
          <cell r="O55">
            <v>0.44403345663151994</v>
          </cell>
          <cell r="P55">
            <v>0.44642931910425199</v>
          </cell>
          <cell r="Q55">
            <v>0.43266994914725776</v>
          </cell>
          <cell r="R55">
            <v>0.43649669188873047</v>
          </cell>
          <cell r="S55">
            <v>0.41268338523774439</v>
          </cell>
        </row>
        <row r="56">
          <cell r="A56" t="str">
            <v>DTE Energy Company</v>
          </cell>
          <cell r="B56">
            <v>4057044</v>
          </cell>
          <cell r="C56">
            <v>0</v>
          </cell>
          <cell r="D56">
            <v>0.49324660646370411</v>
          </cell>
          <cell r="E56">
            <v>0.50298143444778287</v>
          </cell>
          <cell r="F56">
            <v>0.50536105635708206</v>
          </cell>
          <cell r="G56">
            <v>0.50246779158791455</v>
          </cell>
          <cell r="H56">
            <v>0.47477291765648943</v>
          </cell>
          <cell r="I56">
            <v>0.47701167814205286</v>
          </cell>
          <cell r="J56">
            <v>0.47607391766178098</v>
          </cell>
          <cell r="K56">
            <v>0.49175759455885448</v>
          </cell>
          <cell r="L56">
            <v>0.50675339353629589</v>
          </cell>
          <cell r="M56">
            <v>0.49701856555221713</v>
          </cell>
          <cell r="N56">
            <v>0.49463894364291794</v>
          </cell>
          <cell r="O56">
            <v>0.49753220841208551</v>
          </cell>
          <cell r="P56">
            <v>0.52522708234351057</v>
          </cell>
          <cell r="Q56">
            <v>0.52298832185794708</v>
          </cell>
          <cell r="R56">
            <v>0.52392608233821902</v>
          </cell>
          <cell r="S56">
            <v>0.50824240544114552</v>
          </cell>
        </row>
        <row r="57">
          <cell r="A57" t="str">
            <v>DTE Gas Company</v>
          </cell>
          <cell r="B57">
            <v>4057126</v>
          </cell>
          <cell r="C57" t="str">
            <v>DTE Energy Company</v>
          </cell>
          <cell r="D57" t="str">
            <v>N/A</v>
          </cell>
          <cell r="E57" t="str">
            <v>N/A</v>
          </cell>
          <cell r="F57" t="str">
            <v>N/A</v>
          </cell>
          <cell r="G57" t="str">
            <v>N/A</v>
          </cell>
          <cell r="H57" t="str">
            <v>N/A</v>
          </cell>
          <cell r="I57" t="str">
            <v>N/A</v>
          </cell>
          <cell r="J57" t="str">
            <v>N/A</v>
          </cell>
          <cell r="K57" t="str">
            <v>N/A</v>
          </cell>
          <cell r="L57" t="str">
            <v>N/A</v>
          </cell>
          <cell r="M57" t="str">
            <v>N/A</v>
          </cell>
          <cell r="N57" t="str">
            <v>N/A</v>
          </cell>
          <cell r="O57" t="str">
            <v>N/A</v>
          </cell>
          <cell r="P57" t="str">
            <v>N/A</v>
          </cell>
          <cell r="Q57" t="str">
            <v>N/A</v>
          </cell>
          <cell r="R57" t="str">
            <v>N/A</v>
          </cell>
          <cell r="S57" t="str">
            <v>N/A</v>
          </cell>
        </row>
        <row r="58">
          <cell r="A58" t="str">
            <v>Duke Energy Carolinas, LLC</v>
          </cell>
          <cell r="B58">
            <v>4004320</v>
          </cell>
          <cell r="C58" t="str">
            <v>Duke Energy Corporation</v>
          </cell>
          <cell r="D58">
            <v>0.56597739479054399</v>
          </cell>
          <cell r="E58">
            <v>0.55902575250778219</v>
          </cell>
          <cell r="F58">
            <v>0.55563401902618459</v>
          </cell>
          <cell r="G58">
            <v>0.55181120986605381</v>
          </cell>
          <cell r="H58">
            <v>0.53797935960075238</v>
          </cell>
          <cell r="I58">
            <v>0.53569046791800157</v>
          </cell>
          <cell r="J58">
            <v>0.53738057992430144</v>
          </cell>
          <cell r="K58">
            <v>0.53130271939867213</v>
          </cell>
          <cell r="L58">
            <v>0.43402260520945601</v>
          </cell>
          <cell r="M58">
            <v>0.44097424749221775</v>
          </cell>
          <cell r="N58">
            <v>0.44436598097381536</v>
          </cell>
          <cell r="O58">
            <v>0.44818879013394619</v>
          </cell>
          <cell r="P58">
            <v>0.46202064039924762</v>
          </cell>
          <cell r="Q58">
            <v>0.46430953208199849</v>
          </cell>
          <cell r="R58">
            <v>0.46261942007569856</v>
          </cell>
          <cell r="S58">
            <v>0.46869728060132787</v>
          </cell>
        </row>
        <row r="59">
          <cell r="A59" t="str">
            <v>Duke Energy Corporation</v>
          </cell>
          <cell r="B59">
            <v>4121470</v>
          </cell>
          <cell r="C59">
            <v>0</v>
          </cell>
          <cell r="D59">
            <v>0.55646395384058112</v>
          </cell>
          <cell r="E59">
            <v>0.54919902908144536</v>
          </cell>
          <cell r="F59">
            <v>0.5449911848898269</v>
          </cell>
          <cell r="G59">
            <v>0.5569537270375664</v>
          </cell>
          <cell r="H59">
            <v>0.5534497007961281</v>
          </cell>
          <cell r="I59">
            <v>0.55099556389737703</v>
          </cell>
          <cell r="J59">
            <v>0.54949300350543562</v>
          </cell>
          <cell r="K59">
            <v>0.54634336942019646</v>
          </cell>
          <cell r="L59">
            <v>0.44353604615941888</v>
          </cell>
          <cell r="M59">
            <v>0.45080097091855459</v>
          </cell>
          <cell r="N59">
            <v>0.4550088151101731</v>
          </cell>
          <cell r="O59">
            <v>0.44304627296243365</v>
          </cell>
          <cell r="P59">
            <v>0.44655029920387196</v>
          </cell>
          <cell r="Q59">
            <v>0.44900443610262297</v>
          </cell>
          <cell r="R59">
            <v>0.45050699649456438</v>
          </cell>
          <cell r="S59">
            <v>0.45365663057980354</v>
          </cell>
        </row>
        <row r="60">
          <cell r="A60" t="str">
            <v>Duke Energy Indiana, Inc.</v>
          </cell>
          <cell r="B60">
            <v>4062444</v>
          </cell>
          <cell r="C60" t="str">
            <v>Duke Energy Corporation</v>
          </cell>
          <cell r="D60">
            <v>0.49879161977363939</v>
          </cell>
          <cell r="E60">
            <v>0.50692814294017718</v>
          </cell>
          <cell r="F60">
            <v>0.51568712543596007</v>
          </cell>
          <cell r="G60">
            <v>0.50849607178850753</v>
          </cell>
          <cell r="H60">
            <v>0.50307971648248695</v>
          </cell>
          <cell r="I60">
            <v>0.51106217971816792</v>
          </cell>
          <cell r="J60">
            <v>0.5057352395188186</v>
          </cell>
          <cell r="K60">
            <v>0.49967406450939161</v>
          </cell>
          <cell r="L60">
            <v>0.50120838022636061</v>
          </cell>
          <cell r="M60">
            <v>0.49307185705982282</v>
          </cell>
          <cell r="N60">
            <v>0.48431287456403993</v>
          </cell>
          <cell r="O60">
            <v>0.49150392821149247</v>
          </cell>
          <cell r="P60">
            <v>0.49692028351751311</v>
          </cell>
          <cell r="Q60">
            <v>0.48893782028183208</v>
          </cell>
          <cell r="R60">
            <v>0.49426476048118145</v>
          </cell>
          <cell r="S60">
            <v>0.50032593549060833</v>
          </cell>
        </row>
        <row r="61">
          <cell r="A61" t="str">
            <v>Duke Energy Kentucky, Inc.</v>
          </cell>
          <cell r="B61">
            <v>4057103</v>
          </cell>
          <cell r="C61" t="str">
            <v>Duke Energy Corporation</v>
          </cell>
          <cell r="D61">
            <v>0.54776141149748969</v>
          </cell>
          <cell r="E61">
            <v>0.54355439488694934</v>
          </cell>
          <cell r="F61">
            <v>0.54157589713430576</v>
          </cell>
          <cell r="G61">
            <v>0.53233257652155785</v>
          </cell>
          <cell r="H61">
            <v>0.52561259626512735</v>
          </cell>
          <cell r="I61">
            <v>0.54556193417158749</v>
          </cell>
          <cell r="J61">
            <v>0.54125440817183856</v>
          </cell>
          <cell r="K61">
            <v>0.52903721002160786</v>
          </cell>
          <cell r="L61">
            <v>0.45223858850251031</v>
          </cell>
          <cell r="M61">
            <v>0.45644560511305066</v>
          </cell>
          <cell r="N61">
            <v>0.45842410286569424</v>
          </cell>
          <cell r="O61">
            <v>0.46766742347844215</v>
          </cell>
          <cell r="P61">
            <v>0.47438740373487265</v>
          </cell>
          <cell r="Q61">
            <v>0.45443806582841251</v>
          </cell>
          <cell r="R61">
            <v>0.45874559182816144</v>
          </cell>
          <cell r="S61">
            <v>0.47096278997839219</v>
          </cell>
        </row>
        <row r="62">
          <cell r="A62" t="str">
            <v>Duke Energy Ohio, Inc.</v>
          </cell>
          <cell r="B62">
            <v>4057079</v>
          </cell>
          <cell r="C62" t="str">
            <v>Duke Energy Corporation</v>
          </cell>
          <cell r="D62">
            <v>0.76398983744035698</v>
          </cell>
          <cell r="E62">
            <v>0.74549750066616227</v>
          </cell>
          <cell r="F62">
            <v>0.70106935496205414</v>
          </cell>
          <cell r="G62">
            <v>0.74268754346225663</v>
          </cell>
          <cell r="H62">
            <v>0.74246003165413565</v>
          </cell>
          <cell r="I62">
            <v>0.79062073872418093</v>
          </cell>
          <cell r="J62">
            <v>0.75954428281595232</v>
          </cell>
          <cell r="K62">
            <v>0.76015104577793502</v>
          </cell>
          <cell r="L62">
            <v>0.23601016255964308</v>
          </cell>
          <cell r="M62">
            <v>0.25450249933383773</v>
          </cell>
          <cell r="N62">
            <v>0.29893064503794592</v>
          </cell>
          <cell r="O62">
            <v>0.25731245653774337</v>
          </cell>
          <cell r="P62">
            <v>0.2575399683458644</v>
          </cell>
          <cell r="Q62">
            <v>0.20937926127581905</v>
          </cell>
          <cell r="R62">
            <v>0.24045571718404771</v>
          </cell>
          <cell r="S62">
            <v>0.23984895422206495</v>
          </cell>
        </row>
        <row r="63">
          <cell r="A63" t="str">
            <v>Duquesne Light Company</v>
          </cell>
          <cell r="B63">
            <v>4004307</v>
          </cell>
          <cell r="C63" t="str">
            <v>Duquesne Light Holdings, Inc.</v>
          </cell>
          <cell r="D63">
            <v>0.57260457570351964</v>
          </cell>
          <cell r="E63">
            <v>0.57236370029985217</v>
          </cell>
          <cell r="F63">
            <v>0.57231370394520475</v>
          </cell>
          <cell r="G63">
            <v>0.57997579044393677</v>
          </cell>
          <cell r="H63">
            <v>0.61202237685403738</v>
          </cell>
          <cell r="I63">
            <v>0.60694196238067777</v>
          </cell>
          <cell r="J63">
            <v>0.60627744744701184</v>
          </cell>
          <cell r="K63">
            <v>0.60568067246077195</v>
          </cell>
          <cell r="L63">
            <v>0.42739542429648036</v>
          </cell>
          <cell r="M63">
            <v>0.42763629970014777</v>
          </cell>
          <cell r="N63">
            <v>0.42768629605479525</v>
          </cell>
          <cell r="O63">
            <v>0.42002420955606318</v>
          </cell>
          <cell r="P63">
            <v>0.38797762314596268</v>
          </cell>
          <cell r="Q63">
            <v>0.39305803761932223</v>
          </cell>
          <cell r="R63">
            <v>0.39372255255298821</v>
          </cell>
          <cell r="S63">
            <v>0.39431932753922799</v>
          </cell>
        </row>
        <row r="64">
          <cell r="A64" t="str">
            <v>Duquesne Light Holdings, Inc.</v>
          </cell>
          <cell r="B64">
            <v>4004306</v>
          </cell>
          <cell r="C64">
            <v>0</v>
          </cell>
          <cell r="D64">
            <v>0.57260457570351964</v>
          </cell>
          <cell r="E64">
            <v>0.57236370029985217</v>
          </cell>
          <cell r="F64">
            <v>0.57231370394520475</v>
          </cell>
          <cell r="G64">
            <v>0.57997579044393677</v>
          </cell>
          <cell r="H64">
            <v>0.61202237685403738</v>
          </cell>
          <cell r="I64">
            <v>0.60694196238067777</v>
          </cell>
          <cell r="J64">
            <v>0.60627744744701184</v>
          </cell>
          <cell r="K64">
            <v>0.60568067246077195</v>
          </cell>
          <cell r="L64">
            <v>0.42739542429648036</v>
          </cell>
          <cell r="M64">
            <v>0.42763629970014777</v>
          </cell>
          <cell r="N64">
            <v>0.42768629605479525</v>
          </cell>
          <cell r="O64">
            <v>0.42002420955606318</v>
          </cell>
          <cell r="P64">
            <v>0.38797762314596268</v>
          </cell>
          <cell r="Q64">
            <v>0.39305803761932223</v>
          </cell>
          <cell r="R64">
            <v>0.39372255255298821</v>
          </cell>
          <cell r="S64">
            <v>0.39431932753922799</v>
          </cell>
        </row>
        <row r="65">
          <cell r="A65" t="str">
            <v>East Ohio Gas Company</v>
          </cell>
          <cell r="B65">
            <v>4059746</v>
          </cell>
          <cell r="C65" t="str">
            <v>Dominion Resources, Inc.</v>
          </cell>
          <cell r="D65" t="str">
            <v>N/A</v>
          </cell>
          <cell r="E65" t="str">
            <v>N/A</v>
          </cell>
          <cell r="F65" t="str">
            <v>N/A</v>
          </cell>
          <cell r="G65" t="str">
            <v>N/A</v>
          </cell>
          <cell r="H65" t="str">
            <v>N/A</v>
          </cell>
          <cell r="I65" t="str">
            <v>N/A</v>
          </cell>
          <cell r="J65" t="str">
            <v>N/A</v>
          </cell>
          <cell r="K65" t="str">
            <v>N/A</v>
          </cell>
          <cell r="L65" t="str">
            <v>N/A</v>
          </cell>
          <cell r="M65" t="str">
            <v>N/A</v>
          </cell>
          <cell r="N65" t="str">
            <v>N/A</v>
          </cell>
          <cell r="O65" t="str">
            <v>N/A</v>
          </cell>
          <cell r="P65" t="str">
            <v>N/A</v>
          </cell>
          <cell r="Q65" t="str">
            <v>N/A</v>
          </cell>
          <cell r="R65" t="str">
            <v>N/A</v>
          </cell>
          <cell r="S65" t="str">
            <v>N/A</v>
          </cell>
        </row>
        <row r="66">
          <cell r="A66" t="str">
            <v>Edison International</v>
          </cell>
          <cell r="B66">
            <v>4056943</v>
          </cell>
          <cell r="C66">
            <v>0</v>
          </cell>
          <cell r="D66">
            <v>0.56606182236204761</v>
          </cell>
          <cell r="E66">
            <v>0.54924708510149145</v>
          </cell>
          <cell r="F66">
            <v>0.55462873533721491</v>
          </cell>
          <cell r="G66">
            <v>0.54774510181741487</v>
          </cell>
          <cell r="H66">
            <v>0.56512446828464602</v>
          </cell>
          <cell r="I66">
            <v>0.55762684528801865</v>
          </cell>
          <cell r="J66">
            <v>0.56208060070132515</v>
          </cell>
          <cell r="K66">
            <v>0.57082737398248662</v>
          </cell>
          <cell r="L66">
            <v>0.43393817763795245</v>
          </cell>
          <cell r="M66">
            <v>0.45075291489850855</v>
          </cell>
          <cell r="N66">
            <v>0.44537126466278509</v>
          </cell>
          <cell r="O66">
            <v>0.45225489818258519</v>
          </cell>
          <cell r="P66">
            <v>0.43487553171535404</v>
          </cell>
          <cell r="Q66">
            <v>0.4423731547119813</v>
          </cell>
          <cell r="R66">
            <v>0.43791939929867491</v>
          </cell>
          <cell r="S66">
            <v>0.42917262601751344</v>
          </cell>
        </row>
        <row r="67">
          <cell r="A67" t="str">
            <v>El Paso Electric Company</v>
          </cell>
          <cell r="B67">
            <v>4056994</v>
          </cell>
          <cell r="C67">
            <v>0</v>
          </cell>
          <cell r="D67">
            <v>0.53625708498436797</v>
          </cell>
          <cell r="E67">
            <v>0.52569615637235245</v>
          </cell>
          <cell r="F67">
            <v>0.51914880047045042</v>
          </cell>
          <cell r="G67">
            <v>0.51761929652949634</v>
          </cell>
          <cell r="H67">
            <v>0.50367945297497307</v>
          </cell>
          <cell r="I67">
            <v>0.49057223979026771</v>
          </cell>
          <cell r="J67">
            <v>0.48472786103167381</v>
          </cell>
          <cell r="K67">
            <v>0.48316262974170188</v>
          </cell>
          <cell r="L67">
            <v>0.46374291501563203</v>
          </cell>
          <cell r="M67">
            <v>0.47430384362764749</v>
          </cell>
          <cell r="N67">
            <v>0.48085119952954963</v>
          </cell>
          <cell r="O67">
            <v>0.48238070347050366</v>
          </cell>
          <cell r="P67">
            <v>0.49632054702502698</v>
          </cell>
          <cell r="Q67">
            <v>0.50942776020973235</v>
          </cell>
          <cell r="R67">
            <v>0.51527213896832624</v>
          </cell>
          <cell r="S67">
            <v>0.51683737025829812</v>
          </cell>
        </row>
        <row r="68">
          <cell r="A68" t="str">
            <v>Empire District Electric Company</v>
          </cell>
          <cell r="B68">
            <v>3005475</v>
          </cell>
          <cell r="C68">
            <v>0</v>
          </cell>
          <cell r="D68">
            <v>0.53313743736969077</v>
          </cell>
          <cell r="E68">
            <v>0.52823503862501164</v>
          </cell>
          <cell r="F68">
            <v>0.5273377707045086</v>
          </cell>
          <cell r="G68">
            <v>0.52295825530924034</v>
          </cell>
          <cell r="H68">
            <v>0.52370893064460899</v>
          </cell>
          <cell r="I68">
            <v>0.51523188190209035</v>
          </cell>
          <cell r="J68">
            <v>0.53357704283082563</v>
          </cell>
          <cell r="K68">
            <v>0.53154512110865015</v>
          </cell>
          <cell r="L68">
            <v>0.46686256263030923</v>
          </cell>
          <cell r="M68">
            <v>0.47176496137498836</v>
          </cell>
          <cell r="N68">
            <v>0.47266222929549134</v>
          </cell>
          <cell r="O68">
            <v>0.47704174469075966</v>
          </cell>
          <cell r="P68">
            <v>0.47629106935539106</v>
          </cell>
          <cell r="Q68">
            <v>0.48476811809790965</v>
          </cell>
          <cell r="R68">
            <v>0.46642295716917431</v>
          </cell>
          <cell r="S68">
            <v>0.4684548788913499</v>
          </cell>
        </row>
        <row r="69">
          <cell r="A69" t="str">
            <v>Empire District Gas Company</v>
          </cell>
          <cell r="B69">
            <v>4135707</v>
          </cell>
          <cell r="C69" t="str">
            <v>Empire District Electric Company</v>
          </cell>
          <cell r="D69" t="str">
            <v>N/A</v>
          </cell>
          <cell r="E69" t="str">
            <v>N/A</v>
          </cell>
          <cell r="F69" t="str">
            <v>N/A</v>
          </cell>
          <cell r="G69" t="str">
            <v>N/A</v>
          </cell>
          <cell r="H69" t="str">
            <v>N/A</v>
          </cell>
          <cell r="I69" t="str">
            <v>N/A</v>
          </cell>
          <cell r="J69" t="str">
            <v>N/A</v>
          </cell>
          <cell r="K69" t="str">
            <v>N/A</v>
          </cell>
          <cell r="L69" t="str">
            <v>N/A</v>
          </cell>
          <cell r="M69" t="str">
            <v>N/A</v>
          </cell>
          <cell r="N69" t="str">
            <v>N/A</v>
          </cell>
          <cell r="O69" t="str">
            <v>N/A</v>
          </cell>
          <cell r="P69" t="str">
            <v>N/A</v>
          </cell>
          <cell r="Q69" t="str">
            <v>N/A</v>
          </cell>
          <cell r="R69" t="str">
            <v>N/A</v>
          </cell>
          <cell r="S69" t="str">
            <v>N/A</v>
          </cell>
        </row>
        <row r="70">
          <cell r="A70" t="str">
            <v>Energy Future Holdings Corp.</v>
          </cell>
          <cell r="B70">
            <v>4057064</v>
          </cell>
          <cell r="C70" t="str">
            <v>Texas Energy Future Holdings LP</v>
          </cell>
          <cell r="D70">
            <v>0.60156935386749943</v>
          </cell>
          <cell r="E70">
            <v>0.59886536617911879</v>
          </cell>
          <cell r="F70">
            <v>0.61014186999758202</v>
          </cell>
          <cell r="G70">
            <v>0.58430043440935042</v>
          </cell>
          <cell r="H70">
            <v>0.58412719914035871</v>
          </cell>
          <cell r="I70">
            <v>0.58255114941315234</v>
          </cell>
          <cell r="J70">
            <v>0.58682896460055434</v>
          </cell>
          <cell r="K70">
            <v>0.58572125258783081</v>
          </cell>
          <cell r="L70">
            <v>0.39843064613250057</v>
          </cell>
          <cell r="M70">
            <v>0.40113463382088121</v>
          </cell>
          <cell r="N70">
            <v>0.38985813000241798</v>
          </cell>
          <cell r="O70">
            <v>0.41569956559064958</v>
          </cell>
          <cell r="P70">
            <v>0.41587280085964123</v>
          </cell>
          <cell r="Q70">
            <v>0.41744885058684766</v>
          </cell>
          <cell r="R70">
            <v>0.41317103539944572</v>
          </cell>
          <cell r="S70">
            <v>0.41427874741216919</v>
          </cell>
        </row>
        <row r="71">
          <cell r="A71" t="str">
            <v>Entergy Arkansas, Inc.</v>
          </cell>
          <cell r="B71">
            <v>4056995</v>
          </cell>
          <cell r="C71" t="str">
            <v>Entergy Corporation</v>
          </cell>
          <cell r="D71">
            <v>0.47670737764413484</v>
          </cell>
          <cell r="E71">
            <v>0.46876164941447546</v>
          </cell>
          <cell r="F71">
            <v>0.45218414477715274</v>
          </cell>
          <cell r="G71">
            <v>0.46272605591047511</v>
          </cell>
          <cell r="H71">
            <v>0.45967295518417434</v>
          </cell>
          <cell r="I71">
            <v>0.44264687211088483</v>
          </cell>
          <cell r="J71">
            <v>0.48380230321800488</v>
          </cell>
          <cell r="K71">
            <v>0.48410375213619344</v>
          </cell>
          <cell r="L71">
            <v>0.52329262235586516</v>
          </cell>
          <cell r="M71">
            <v>0.53123835058552449</v>
          </cell>
          <cell r="N71">
            <v>0.54781585522284726</v>
          </cell>
          <cell r="O71">
            <v>0.53727394408952489</v>
          </cell>
          <cell r="P71">
            <v>0.54032704481582561</v>
          </cell>
          <cell r="Q71">
            <v>0.55735312788911517</v>
          </cell>
          <cell r="R71">
            <v>0.51619769678199512</v>
          </cell>
          <cell r="S71">
            <v>0.5158962478638065</v>
          </cell>
        </row>
        <row r="72">
          <cell r="A72" t="str">
            <v>Entergy Corporation</v>
          </cell>
          <cell r="B72">
            <v>4007889</v>
          </cell>
          <cell r="C72">
            <v>0</v>
          </cell>
          <cell r="D72" t="str">
            <v>N/A</v>
          </cell>
          <cell r="E72" t="str">
            <v>N/A</v>
          </cell>
          <cell r="F72">
            <v>0.50010320642462913</v>
          </cell>
          <cell r="G72">
            <v>0.50271955830156323</v>
          </cell>
          <cell r="H72">
            <v>0.49693335685071843</v>
          </cell>
          <cell r="I72">
            <v>0.4921019797669729</v>
          </cell>
          <cell r="J72">
            <v>0.51227794279757743</v>
          </cell>
          <cell r="K72">
            <v>0.51219864914441249</v>
          </cell>
          <cell r="L72" t="str">
            <v>N/A</v>
          </cell>
          <cell r="M72" t="str">
            <v>N/A</v>
          </cell>
          <cell r="N72">
            <v>0.49989679357537087</v>
          </cell>
          <cell r="O72">
            <v>0.49728044169843677</v>
          </cell>
          <cell r="P72">
            <v>0.50306664314928162</v>
          </cell>
          <cell r="Q72">
            <v>0.5078980202330271</v>
          </cell>
          <cell r="R72">
            <v>0.48772205720242257</v>
          </cell>
          <cell r="S72">
            <v>0.48780135085558757</v>
          </cell>
        </row>
        <row r="73">
          <cell r="A73" t="str">
            <v>Entergy Gulf States Louisiana, L.L.C.</v>
          </cell>
          <cell r="B73">
            <v>4057084</v>
          </cell>
          <cell r="C73" t="str">
            <v>Entergy Corporation</v>
          </cell>
          <cell r="D73">
            <v>0.49932250583186305</v>
          </cell>
          <cell r="E73">
            <v>0.51676040518746058</v>
          </cell>
          <cell r="F73">
            <v>0.51820392831329432</v>
          </cell>
          <cell r="G73">
            <v>0.51599002994972576</v>
          </cell>
          <cell r="H73">
            <v>0.50263022682007086</v>
          </cell>
          <cell r="I73">
            <v>0.47332866031221804</v>
          </cell>
          <cell r="J73">
            <v>0.47614918214328017</v>
          </cell>
          <cell r="K73">
            <v>0.50232168891330864</v>
          </cell>
          <cell r="L73">
            <v>0.50067749416813701</v>
          </cell>
          <cell r="M73">
            <v>0.48323959481253942</v>
          </cell>
          <cell r="N73">
            <v>0.48179607168670568</v>
          </cell>
          <cell r="O73">
            <v>0.48400997005027424</v>
          </cell>
          <cell r="P73">
            <v>0.49736977317992914</v>
          </cell>
          <cell r="Q73">
            <v>0.52667133968778201</v>
          </cell>
          <cell r="R73">
            <v>0.52385081785671983</v>
          </cell>
          <cell r="S73">
            <v>0.49767831108669142</v>
          </cell>
        </row>
        <row r="74">
          <cell r="A74" t="str">
            <v>Entergy Louisiana, LLC</v>
          </cell>
          <cell r="B74">
            <v>4112564</v>
          </cell>
          <cell r="C74" t="str">
            <v>Entergy Corporation</v>
          </cell>
          <cell r="D74">
            <v>0.48870727204984116</v>
          </cell>
          <cell r="E74">
            <v>0.4875777603249688</v>
          </cell>
          <cell r="F74">
            <v>0.5036926374611872</v>
          </cell>
          <cell r="G74">
            <v>0.50117755089288551</v>
          </cell>
          <cell r="H74">
            <v>0.49498943969508291</v>
          </cell>
          <cell r="I74">
            <v>0.51877295216534236</v>
          </cell>
          <cell r="J74">
            <v>0.54762710614436771</v>
          </cell>
          <cell r="K74">
            <v>0.54614198785270496</v>
          </cell>
          <cell r="L74">
            <v>0.5112927279501589</v>
          </cell>
          <cell r="M74">
            <v>0.5124222396750312</v>
          </cell>
          <cell r="N74">
            <v>0.49630736253881275</v>
          </cell>
          <cell r="O74">
            <v>0.49882244910711443</v>
          </cell>
          <cell r="P74">
            <v>0.50501056030491709</v>
          </cell>
          <cell r="Q74">
            <v>0.48122704783465764</v>
          </cell>
          <cell r="R74">
            <v>0.45237289385563234</v>
          </cell>
          <cell r="S74">
            <v>0.45385801214729504</v>
          </cell>
        </row>
        <row r="75">
          <cell r="A75" t="str">
            <v>Entergy Mississippi, Inc.</v>
          </cell>
          <cell r="B75">
            <v>4008616</v>
          </cell>
          <cell r="C75" t="str">
            <v>Entergy Corporation</v>
          </cell>
          <cell r="D75">
            <v>0.48976544635051872</v>
          </cell>
          <cell r="E75">
            <v>0.49752876881655905</v>
          </cell>
          <cell r="F75">
            <v>0.46997868121901881</v>
          </cell>
          <cell r="G75">
            <v>0.48632599768961199</v>
          </cell>
          <cell r="H75">
            <v>0.47888589964617412</v>
          </cell>
          <cell r="I75">
            <v>0.47038885306292288</v>
          </cell>
          <cell r="J75">
            <v>0.46558950787571002</v>
          </cell>
          <cell r="K75">
            <v>0.4419906490800683</v>
          </cell>
          <cell r="L75">
            <v>0.51023455364948134</v>
          </cell>
          <cell r="M75">
            <v>0.50247123118344095</v>
          </cell>
          <cell r="N75">
            <v>0.53002131878098124</v>
          </cell>
          <cell r="O75">
            <v>0.51367400231038796</v>
          </cell>
          <cell r="P75">
            <v>0.52111410035382588</v>
          </cell>
          <cell r="Q75">
            <v>0.52961114693707712</v>
          </cell>
          <cell r="R75">
            <v>0.53441049212429004</v>
          </cell>
          <cell r="S75">
            <v>0.55800935091993165</v>
          </cell>
        </row>
        <row r="76">
          <cell r="A76" t="str">
            <v>Entergy New Orleans, Inc.</v>
          </cell>
          <cell r="B76">
            <v>4057085</v>
          </cell>
          <cell r="C76" t="str">
            <v>Entergy Corporation</v>
          </cell>
          <cell r="D76">
            <v>0.52627064436638182</v>
          </cell>
          <cell r="E76">
            <v>0.51538879032759766</v>
          </cell>
          <cell r="F76">
            <v>0.50888255636777024</v>
          </cell>
          <cell r="G76">
            <v>0.50013163512954451</v>
          </cell>
          <cell r="H76">
            <v>0.49852292627060524</v>
          </cell>
          <cell r="I76">
            <v>0.42279088364654138</v>
          </cell>
          <cell r="J76">
            <v>0.5243608133516835</v>
          </cell>
          <cell r="K76">
            <v>0.52313279646297173</v>
          </cell>
          <cell r="L76">
            <v>0.47372935563361818</v>
          </cell>
          <cell r="M76">
            <v>0.48461120967240229</v>
          </cell>
          <cell r="N76">
            <v>0.49111744363222976</v>
          </cell>
          <cell r="O76">
            <v>0.49986836487045555</v>
          </cell>
          <cell r="P76">
            <v>0.50147707372939476</v>
          </cell>
          <cell r="Q76">
            <v>0.57720911635345862</v>
          </cell>
          <cell r="R76">
            <v>0.4756391866483165</v>
          </cell>
          <cell r="S76">
            <v>0.47686720353702827</v>
          </cell>
        </row>
        <row r="77">
          <cell r="A77" t="str">
            <v>Entergy Texas, Inc.</v>
          </cell>
          <cell r="B77">
            <v>4199135</v>
          </cell>
          <cell r="C77" t="str">
            <v>Entergy Corporation</v>
          </cell>
          <cell r="D77">
            <v>0.50141113609969512</v>
          </cell>
          <cell r="E77">
            <v>0.49043301323388988</v>
          </cell>
          <cell r="F77">
            <v>0.48105163495883174</v>
          </cell>
          <cell r="G77">
            <v>0.48875241200785946</v>
          </cell>
          <cell r="H77">
            <v>0.48588942844524097</v>
          </cell>
          <cell r="I77">
            <v>0.48282231231713407</v>
          </cell>
          <cell r="J77">
            <v>0.47967272615077372</v>
          </cell>
          <cell r="K77">
            <v>0.47943230166481438</v>
          </cell>
          <cell r="L77">
            <v>0.49858886390030482</v>
          </cell>
          <cell r="M77">
            <v>0.50956698676611012</v>
          </cell>
          <cell r="N77">
            <v>0.51894836504116826</v>
          </cell>
          <cell r="O77">
            <v>0.51124758799214054</v>
          </cell>
          <cell r="P77">
            <v>0.51411057155475903</v>
          </cell>
          <cell r="Q77">
            <v>0.51717768768286587</v>
          </cell>
          <cell r="R77">
            <v>0.52032727384922628</v>
          </cell>
          <cell r="S77">
            <v>0.52056769833518557</v>
          </cell>
        </row>
        <row r="78">
          <cell r="A78" t="str">
            <v>Exelon Corporation</v>
          </cell>
          <cell r="B78">
            <v>4057056</v>
          </cell>
          <cell r="C78">
            <v>0</v>
          </cell>
          <cell r="D78">
            <v>0.55889703442755634</v>
          </cell>
          <cell r="E78">
            <v>0.56221512250269368</v>
          </cell>
          <cell r="F78">
            <v>0.55951537332346346</v>
          </cell>
          <cell r="G78">
            <v>0.55690828472853859</v>
          </cell>
          <cell r="H78">
            <v>0.5469105920521834</v>
          </cell>
          <cell r="I78">
            <v>0.55245435969033885</v>
          </cell>
          <cell r="J78">
            <v>0.55677838807511204</v>
          </cell>
          <cell r="K78">
            <v>0.55334051805793161</v>
          </cell>
          <cell r="L78">
            <v>0.44110296557244366</v>
          </cell>
          <cell r="M78">
            <v>0.43778487749730632</v>
          </cell>
          <cell r="N78">
            <v>0.44048462667653654</v>
          </cell>
          <cell r="O78">
            <v>0.44309171527146141</v>
          </cell>
          <cell r="P78">
            <v>0.4530894079478166</v>
          </cell>
          <cell r="Q78">
            <v>0.44754564030966115</v>
          </cell>
          <cell r="R78">
            <v>0.4432216119248879</v>
          </cell>
          <cell r="S78">
            <v>0.44665948194206839</v>
          </cell>
        </row>
        <row r="79">
          <cell r="A79" t="str">
            <v>FirstEnergy Corp.</v>
          </cell>
          <cell r="B79">
            <v>4056944</v>
          </cell>
          <cell r="C79">
            <v>0</v>
          </cell>
          <cell r="D79">
            <v>0.53411126225170502</v>
          </cell>
          <cell r="E79">
            <v>0.53446612714216024</v>
          </cell>
          <cell r="F79">
            <v>0.53140337925764281</v>
          </cell>
          <cell r="G79">
            <v>0.51716315167752702</v>
          </cell>
          <cell r="H79">
            <v>0.5202001149544011</v>
          </cell>
          <cell r="I79">
            <v>0.50715108011686105</v>
          </cell>
          <cell r="J79">
            <v>0.49018104851946637</v>
          </cell>
          <cell r="K79">
            <v>0.48959533802611654</v>
          </cell>
          <cell r="L79">
            <v>0.46588873774829503</v>
          </cell>
          <cell r="M79">
            <v>0.46553387285783981</v>
          </cell>
          <cell r="N79">
            <v>0.46859662074235725</v>
          </cell>
          <cell r="O79">
            <v>0.48283684832247298</v>
          </cell>
          <cell r="P79">
            <v>0.4797998850455989</v>
          </cell>
          <cell r="Q79">
            <v>0.49284891988313889</v>
          </cell>
          <cell r="R79">
            <v>0.50981895148053369</v>
          </cell>
          <cell r="S79">
            <v>0.51040466197388346</v>
          </cell>
        </row>
        <row r="80">
          <cell r="A80" t="str">
            <v>Fitchburg Gas and Electric Light Company</v>
          </cell>
          <cell r="B80">
            <v>4060026</v>
          </cell>
          <cell r="C80" t="str">
            <v>Unitil Corporation</v>
          </cell>
          <cell r="D80">
            <v>0.4765885537394009</v>
          </cell>
          <cell r="E80">
            <v>0.47784963561363858</v>
          </cell>
          <cell r="F80">
            <v>0.48484714678912588</v>
          </cell>
          <cell r="G80">
            <v>0.48806230454654798</v>
          </cell>
          <cell r="H80">
            <v>0.4769210075995905</v>
          </cell>
          <cell r="I80">
            <v>0.48204930890579217</v>
          </cell>
          <cell r="J80">
            <v>0.48458921760643231</v>
          </cell>
          <cell r="K80">
            <v>0.47779120600390912</v>
          </cell>
          <cell r="L80">
            <v>0.5234114462605991</v>
          </cell>
          <cell r="M80">
            <v>0.52215036438636142</v>
          </cell>
          <cell r="N80">
            <v>0.51515285321087412</v>
          </cell>
          <cell r="O80">
            <v>0.51193769545345202</v>
          </cell>
          <cell r="P80">
            <v>0.52307899240040945</v>
          </cell>
          <cell r="Q80">
            <v>0.51795069109420788</v>
          </cell>
          <cell r="R80">
            <v>0.51541078239356763</v>
          </cell>
          <cell r="S80">
            <v>0.52220879399609088</v>
          </cell>
        </row>
        <row r="81">
          <cell r="A81" t="str">
            <v>Florida Power &amp; Light Company</v>
          </cell>
          <cell r="B81">
            <v>4056997</v>
          </cell>
          <cell r="C81" t="str">
            <v>NextEra Energy, Inc.</v>
          </cell>
          <cell r="D81">
            <v>0.59071612546149399</v>
          </cell>
          <cell r="E81">
            <v>0.61036828574533109</v>
          </cell>
          <cell r="F81">
            <v>0.61729756053317208</v>
          </cell>
          <cell r="G81">
            <v>0.60935125417430525</v>
          </cell>
          <cell r="H81">
            <v>0.59961360062408964</v>
          </cell>
          <cell r="I81">
            <v>0.60543602039901356</v>
          </cell>
          <cell r="J81">
            <v>0.61267506915122538</v>
          </cell>
          <cell r="K81">
            <v>0.60188404577437793</v>
          </cell>
          <cell r="L81">
            <v>0.40928387453850607</v>
          </cell>
          <cell r="M81">
            <v>0.38963171425466886</v>
          </cell>
          <cell r="N81">
            <v>0.38270243946682797</v>
          </cell>
          <cell r="O81">
            <v>0.39064874582569475</v>
          </cell>
          <cell r="P81">
            <v>0.40038639937591042</v>
          </cell>
          <cell r="Q81">
            <v>0.39456397960098649</v>
          </cell>
          <cell r="R81">
            <v>0.38732493084877467</v>
          </cell>
          <cell r="S81">
            <v>0.39811595422562207</v>
          </cell>
        </row>
        <row r="82">
          <cell r="A82" t="str">
            <v>Florida Power Corporation</v>
          </cell>
          <cell r="B82">
            <v>4056998</v>
          </cell>
          <cell r="C82" t="str">
            <v>Duke Energy Corporation</v>
          </cell>
          <cell r="D82">
            <v>0.50975999166723318</v>
          </cell>
          <cell r="E82">
            <v>0.49956925707981359</v>
          </cell>
          <cell r="F82">
            <v>0.49224638333903831</v>
          </cell>
          <cell r="G82">
            <v>0.50474110674224104</v>
          </cell>
          <cell r="H82">
            <v>0.5060998759059151</v>
          </cell>
          <cell r="I82">
            <v>0.4957416333404509</v>
          </cell>
          <cell r="J82">
            <v>0.51055999718800793</v>
          </cell>
          <cell r="K82">
            <v>0.48500607858288375</v>
          </cell>
          <cell r="L82">
            <v>0.49024000833276682</v>
          </cell>
          <cell r="M82">
            <v>0.50043074292018641</v>
          </cell>
          <cell r="N82">
            <v>0.50775361666096164</v>
          </cell>
          <cell r="O82">
            <v>0.49525889325775901</v>
          </cell>
          <cell r="P82">
            <v>0.49390012409408485</v>
          </cell>
          <cell r="Q82">
            <v>0.50425836665954915</v>
          </cell>
          <cell r="R82">
            <v>0.48944000281199201</v>
          </cell>
          <cell r="S82">
            <v>0.5149939214171162</v>
          </cell>
        </row>
        <row r="83">
          <cell r="A83" t="str">
            <v>Georgia Power Company</v>
          </cell>
          <cell r="B83">
            <v>4004152</v>
          </cell>
          <cell r="C83" t="str">
            <v>Southern Company</v>
          </cell>
          <cell r="D83">
            <v>0.51748917296211872</v>
          </cell>
          <cell r="E83">
            <v>0.51103129090872068</v>
          </cell>
          <cell r="F83">
            <v>0.50789765645935647</v>
          </cell>
          <cell r="G83">
            <v>0.53424918147445499</v>
          </cell>
          <cell r="H83">
            <v>0.51682543720883789</v>
          </cell>
          <cell r="I83">
            <v>0.49925749979846978</v>
          </cell>
          <cell r="J83">
            <v>0.49699304071204331</v>
          </cell>
          <cell r="K83">
            <v>0.49777551965815647</v>
          </cell>
          <cell r="L83">
            <v>0.48251082703788128</v>
          </cell>
          <cell r="M83">
            <v>0.48896870909127932</v>
          </cell>
          <cell r="N83">
            <v>0.49210234354064353</v>
          </cell>
          <cell r="O83">
            <v>0.46575081852554506</v>
          </cell>
          <cell r="P83">
            <v>0.48317456279116211</v>
          </cell>
          <cell r="Q83">
            <v>0.50074250020153022</v>
          </cell>
          <cell r="R83">
            <v>0.50300695928795669</v>
          </cell>
          <cell r="S83">
            <v>0.50222448034184353</v>
          </cell>
        </row>
        <row r="84">
          <cell r="A84" t="str">
            <v>Golden State Water Company</v>
          </cell>
          <cell r="B84">
            <v>4063057</v>
          </cell>
          <cell r="C84" t="str">
            <v>American States Water Company</v>
          </cell>
          <cell r="D84">
            <v>0.57985997938379275</v>
          </cell>
          <cell r="E84">
            <v>0.56645345354359689</v>
          </cell>
          <cell r="F84">
            <v>0.56597548312097123</v>
          </cell>
          <cell r="G84">
            <v>0.56802094191841079</v>
          </cell>
          <cell r="H84">
            <v>0.56527897468461052</v>
          </cell>
          <cell r="I84">
            <v>0.55976394990492429</v>
          </cell>
          <cell r="J84">
            <v>0.5553341128704401</v>
          </cell>
          <cell r="K84">
            <v>0.55323749718892179</v>
          </cell>
          <cell r="L84">
            <v>0.42014002061620731</v>
          </cell>
          <cell r="M84">
            <v>0.43354654645640311</v>
          </cell>
          <cell r="N84">
            <v>0.43402451687902871</v>
          </cell>
          <cell r="O84">
            <v>0.43197905808158926</v>
          </cell>
          <cell r="P84">
            <v>0.43472102531538948</v>
          </cell>
          <cell r="Q84">
            <v>0.44023605009507571</v>
          </cell>
          <cell r="R84">
            <v>0.44466588712955984</v>
          </cell>
          <cell r="S84">
            <v>0.44676250281107827</v>
          </cell>
        </row>
        <row r="85">
          <cell r="A85" t="str">
            <v>Granite State Electric Company</v>
          </cell>
          <cell r="B85">
            <v>4060294</v>
          </cell>
          <cell r="C85" t="str">
            <v>Algonquin Power &amp; Utilities Corp.</v>
          </cell>
          <cell r="D85">
            <v>0.70287008923182637</v>
          </cell>
          <cell r="E85">
            <v>0.69892270781389665</v>
          </cell>
          <cell r="F85">
            <v>0.69593888371562684</v>
          </cell>
          <cell r="G85">
            <v>0.68742368742368742</v>
          </cell>
          <cell r="H85">
            <v>0.66853804561745145</v>
          </cell>
          <cell r="I85">
            <v>0.64575907188876835</v>
          </cell>
          <cell r="J85">
            <v>0.78379313326991262</v>
          </cell>
          <cell r="K85">
            <v>0.66588009271827431</v>
          </cell>
          <cell r="L85">
            <v>0.29712991076817369</v>
          </cell>
          <cell r="M85">
            <v>0.30107729218610341</v>
          </cell>
          <cell r="N85">
            <v>0.30406111628437316</v>
          </cell>
          <cell r="O85">
            <v>0.31257631257631258</v>
          </cell>
          <cell r="P85">
            <v>0.33146195438254855</v>
          </cell>
          <cell r="Q85">
            <v>0.35424092811123165</v>
          </cell>
          <cell r="R85">
            <v>0.21620686673008735</v>
          </cell>
          <cell r="S85">
            <v>0.33411990728172575</v>
          </cell>
        </row>
        <row r="86">
          <cell r="A86" t="str">
            <v>Great Plains Energy Inc.</v>
          </cell>
          <cell r="B86">
            <v>4057005</v>
          </cell>
          <cell r="C86">
            <v>0</v>
          </cell>
          <cell r="D86">
            <v>0.52305464232451249</v>
          </cell>
          <cell r="E86">
            <v>0.51529258991823068</v>
          </cell>
          <cell r="F86">
            <v>0.51395252741376618</v>
          </cell>
          <cell r="G86">
            <v>0.51359344115786432</v>
          </cell>
          <cell r="H86">
            <v>0.51411917203490132</v>
          </cell>
          <cell r="I86">
            <v>0.51382559433470232</v>
          </cell>
          <cell r="J86">
            <v>0.52020099749315207</v>
          </cell>
          <cell r="K86">
            <v>0.54429472050632732</v>
          </cell>
          <cell r="L86">
            <v>0.47694535767548746</v>
          </cell>
          <cell r="M86">
            <v>0.48470741008176932</v>
          </cell>
          <cell r="N86">
            <v>0.48604747258623388</v>
          </cell>
          <cell r="O86">
            <v>0.48640655884213563</v>
          </cell>
          <cell r="P86">
            <v>0.48588082796509868</v>
          </cell>
          <cell r="Q86">
            <v>0.48617440566529763</v>
          </cell>
          <cell r="R86">
            <v>0.47979900250684793</v>
          </cell>
          <cell r="S86">
            <v>0.45570527949367262</v>
          </cell>
        </row>
        <row r="87">
          <cell r="A87" t="str">
            <v>Green Mountain Power Corporation</v>
          </cell>
          <cell r="B87">
            <v>4056999</v>
          </cell>
          <cell r="C87" t="str">
            <v>Caisse de dépôt et placement du Québec</v>
          </cell>
          <cell r="D87">
            <v>0.50877037888331456</v>
          </cell>
          <cell r="E87">
            <v>0.51024725120026637</v>
          </cell>
          <cell r="F87">
            <v>0.5119745626946629</v>
          </cell>
          <cell r="G87">
            <v>0.51325445497532474</v>
          </cell>
          <cell r="H87">
            <v>0.53531562816171574</v>
          </cell>
          <cell r="I87">
            <v>0.53142522644648471</v>
          </cell>
          <cell r="J87">
            <v>0.52934239641716685</v>
          </cell>
          <cell r="K87">
            <v>0.52523720786189887</v>
          </cell>
          <cell r="L87">
            <v>0.49122962111668544</v>
          </cell>
          <cell r="M87">
            <v>0.48975274879973363</v>
          </cell>
          <cell r="N87">
            <v>0.4880254373053371</v>
          </cell>
          <cell r="O87">
            <v>0.48674554502467532</v>
          </cell>
          <cell r="P87">
            <v>0.46468437183828426</v>
          </cell>
          <cell r="Q87">
            <v>0.46857477355351529</v>
          </cell>
          <cell r="R87">
            <v>0.47065760358283315</v>
          </cell>
          <cell r="S87">
            <v>0.47476279213810119</v>
          </cell>
        </row>
        <row r="88">
          <cell r="A88" t="str">
            <v>Gulf Power Company</v>
          </cell>
          <cell r="B88">
            <v>4057000</v>
          </cell>
          <cell r="C88" t="str">
            <v>Southern Company</v>
          </cell>
          <cell r="D88">
            <v>0.50299897533862337</v>
          </cell>
          <cell r="E88">
            <v>0.53688130197538997</v>
          </cell>
          <cell r="F88">
            <v>0.5385007715945439</v>
          </cell>
          <cell r="G88">
            <v>0.52838963864047317</v>
          </cell>
          <cell r="H88">
            <v>0.52615350682045492</v>
          </cell>
          <cell r="I88">
            <v>0.50584200909896015</v>
          </cell>
          <cell r="J88">
            <v>0.51307902908265868</v>
          </cell>
          <cell r="K88">
            <v>0.50650991638312448</v>
          </cell>
          <cell r="L88">
            <v>0.49700102466137658</v>
          </cell>
          <cell r="M88">
            <v>0.46311869802461009</v>
          </cell>
          <cell r="N88">
            <v>0.4614992284054561</v>
          </cell>
          <cell r="O88">
            <v>0.47161036135952689</v>
          </cell>
          <cell r="P88">
            <v>0.47384649317954508</v>
          </cell>
          <cell r="Q88">
            <v>0.49415799090103985</v>
          </cell>
          <cell r="R88">
            <v>0.48692097091734132</v>
          </cell>
          <cell r="S88">
            <v>0.49349008361687546</v>
          </cell>
        </row>
        <row r="89">
          <cell r="A89" t="str">
            <v>Hawaii Electric Light Company, Inc.</v>
          </cell>
          <cell r="B89">
            <v>4060446</v>
          </cell>
          <cell r="C89" t="str">
            <v>Hawaiian Electric Industries, Inc.</v>
          </cell>
          <cell r="D89" t="str">
            <v>N/A</v>
          </cell>
          <cell r="E89" t="str">
            <v>N/A</v>
          </cell>
          <cell r="F89" t="str">
            <v>N/A</v>
          </cell>
          <cell r="G89" t="str">
            <v>N/A</v>
          </cell>
          <cell r="H89" t="str">
            <v>N/A</v>
          </cell>
          <cell r="I89" t="str">
            <v>N/A</v>
          </cell>
          <cell r="J89" t="str">
            <v>N/A</v>
          </cell>
          <cell r="K89" t="str">
            <v>N/A</v>
          </cell>
          <cell r="L89" t="str">
            <v>N/A</v>
          </cell>
          <cell r="M89" t="str">
            <v>N/A</v>
          </cell>
          <cell r="N89" t="str">
            <v>N/A</v>
          </cell>
          <cell r="O89" t="str">
            <v>N/A</v>
          </cell>
          <cell r="P89" t="str">
            <v>N/A</v>
          </cell>
          <cell r="Q89" t="str">
            <v>N/A</v>
          </cell>
          <cell r="R89" t="str">
            <v>N/A</v>
          </cell>
          <cell r="S89" t="str">
            <v>N/A</v>
          </cell>
        </row>
        <row r="90">
          <cell r="A90" t="str">
            <v>Hawaiian Electric Company, Inc.</v>
          </cell>
          <cell r="B90">
            <v>0</v>
          </cell>
          <cell r="C90" t="str">
            <v>Hawaiian Electric Industries, Inc.</v>
          </cell>
          <cell r="D90">
            <v>0.57320416288064224</v>
          </cell>
          <cell r="E90">
            <v>0.57068234275618868</v>
          </cell>
          <cell r="F90">
            <v>0.56875117731287983</v>
          </cell>
          <cell r="G90">
            <v>0.56680024854980016</v>
          </cell>
          <cell r="H90">
            <v>0.56680896542562831</v>
          </cell>
          <cell r="I90">
            <v>0.56393964247576622</v>
          </cell>
          <cell r="J90">
            <v>0.56261231189900274</v>
          </cell>
          <cell r="K90">
            <v>0.56188225379464485</v>
          </cell>
          <cell r="L90">
            <v>0.42679583711935781</v>
          </cell>
          <cell r="M90">
            <v>0.42931765724381127</v>
          </cell>
          <cell r="N90">
            <v>0.43124882268712017</v>
          </cell>
          <cell r="O90">
            <v>0.4331997514501999</v>
          </cell>
          <cell r="P90">
            <v>0.43319103457437175</v>
          </cell>
          <cell r="Q90">
            <v>0.43606035752423378</v>
          </cell>
          <cell r="R90">
            <v>0.43738768810099726</v>
          </cell>
          <cell r="S90">
            <v>0.4381177462053551</v>
          </cell>
        </row>
        <row r="91">
          <cell r="A91" t="str">
            <v>Hawaiian Electric Industries, Inc.</v>
          </cell>
          <cell r="B91">
            <v>1031123</v>
          </cell>
          <cell r="C91">
            <v>0</v>
          </cell>
          <cell r="D91" t="str">
            <v>N/A</v>
          </cell>
          <cell r="E91" t="str">
            <v>N/A</v>
          </cell>
          <cell r="F91" t="str">
            <v>N/A</v>
          </cell>
          <cell r="G91" t="str">
            <v>N/A</v>
          </cell>
          <cell r="H91" t="str">
            <v>N/A</v>
          </cell>
          <cell r="I91" t="str">
            <v>N/A</v>
          </cell>
          <cell r="J91" t="str">
            <v>N/A</v>
          </cell>
          <cell r="K91" t="str">
            <v>N/A</v>
          </cell>
          <cell r="L91" t="str">
            <v>N/A</v>
          </cell>
          <cell r="M91" t="str">
            <v>N/A</v>
          </cell>
          <cell r="N91" t="str">
            <v>N/A</v>
          </cell>
          <cell r="O91" t="str">
            <v>N/A</v>
          </cell>
          <cell r="P91" t="str">
            <v>N/A</v>
          </cell>
          <cell r="Q91" t="str">
            <v>N/A</v>
          </cell>
          <cell r="R91" t="str">
            <v>N/A</v>
          </cell>
          <cell r="S91" t="str">
            <v>N/A</v>
          </cell>
        </row>
        <row r="92">
          <cell r="A92" t="str">
            <v>Hope Gas, Inc.</v>
          </cell>
          <cell r="B92">
            <v>4060572</v>
          </cell>
          <cell r="C92" t="str">
            <v>Dominion Resources, Inc.</v>
          </cell>
          <cell r="D92" t="str">
            <v>N/A</v>
          </cell>
          <cell r="E92" t="str">
            <v>N/A</v>
          </cell>
          <cell r="F92" t="str">
            <v>N/A</v>
          </cell>
          <cell r="G92" t="str">
            <v>N/A</v>
          </cell>
          <cell r="H92" t="str">
            <v>N/A</v>
          </cell>
          <cell r="I92" t="str">
            <v>N/A</v>
          </cell>
          <cell r="J92" t="str">
            <v>N/A</v>
          </cell>
          <cell r="K92" t="str">
            <v>N/A</v>
          </cell>
          <cell r="L92" t="str">
            <v>N/A</v>
          </cell>
          <cell r="M92" t="str">
            <v>N/A</v>
          </cell>
          <cell r="N92" t="str">
            <v>N/A</v>
          </cell>
          <cell r="O92" t="str">
            <v>N/A</v>
          </cell>
          <cell r="P92" t="str">
            <v>N/A</v>
          </cell>
          <cell r="Q92" t="str">
            <v>N/A</v>
          </cell>
          <cell r="R92" t="str">
            <v>N/A</v>
          </cell>
          <cell r="S92" t="str">
            <v>N/A</v>
          </cell>
        </row>
        <row r="93">
          <cell r="A93" t="str">
            <v>Iberdrola USA, Inc.</v>
          </cell>
          <cell r="B93">
            <v>4057045</v>
          </cell>
          <cell r="C93" t="str">
            <v>Iberdrola, S.A.</v>
          </cell>
          <cell r="D93">
            <v>0.5886863876752938</v>
          </cell>
          <cell r="E93">
            <v>0.5829476888498385</v>
          </cell>
          <cell r="F93">
            <v>0.57664446732424779</v>
          </cell>
          <cell r="G93">
            <v>0.56878068149310523</v>
          </cell>
          <cell r="H93">
            <v>0.56270528672959352</v>
          </cell>
          <cell r="I93">
            <v>0.55387636335132662</v>
          </cell>
          <cell r="J93">
            <v>0.51820857115576036</v>
          </cell>
          <cell r="K93">
            <v>0.53999758267828546</v>
          </cell>
          <cell r="L93">
            <v>0.4113136123247062</v>
          </cell>
          <cell r="M93">
            <v>0.4170523111501615</v>
          </cell>
          <cell r="N93">
            <v>0.42335553267575221</v>
          </cell>
          <cell r="O93">
            <v>0.43121931850689477</v>
          </cell>
          <cell r="P93">
            <v>0.43729471327040648</v>
          </cell>
          <cell r="Q93">
            <v>0.44612363664867333</v>
          </cell>
          <cell r="R93">
            <v>0.4817914288442397</v>
          </cell>
          <cell r="S93">
            <v>0.46000241732171449</v>
          </cell>
        </row>
        <row r="94">
          <cell r="A94" t="str">
            <v>IDACORP, Inc.</v>
          </cell>
          <cell r="B94">
            <v>4056949</v>
          </cell>
          <cell r="C94">
            <v>0</v>
          </cell>
          <cell r="D94">
            <v>0.52915841461513013</v>
          </cell>
          <cell r="E94">
            <v>0.52030332266964574</v>
          </cell>
          <cell r="F94">
            <v>0.51723706122078139</v>
          </cell>
          <cell r="G94">
            <v>0.51612239784238367</v>
          </cell>
          <cell r="H94">
            <v>0.50514833127861791</v>
          </cell>
          <cell r="I94">
            <v>0.49741403206528706</v>
          </cell>
          <cell r="J94">
            <v>0.51660011897111069</v>
          </cell>
          <cell r="K94">
            <v>0.5139028289322487</v>
          </cell>
          <cell r="L94">
            <v>0.47084158538486987</v>
          </cell>
          <cell r="M94">
            <v>0.47969667733035426</v>
          </cell>
          <cell r="N94">
            <v>0.48276293877921855</v>
          </cell>
          <cell r="O94">
            <v>0.48387760215761627</v>
          </cell>
          <cell r="P94">
            <v>0.49485166872138209</v>
          </cell>
          <cell r="Q94">
            <v>0.502585967934713</v>
          </cell>
          <cell r="R94">
            <v>0.48339988102888937</v>
          </cell>
          <cell r="S94">
            <v>0.4860971710677513</v>
          </cell>
        </row>
        <row r="95">
          <cell r="A95" t="str">
            <v>Idaho Power Co.</v>
          </cell>
          <cell r="B95">
            <v>4057002</v>
          </cell>
          <cell r="C95" t="str">
            <v>IDACORP, Inc.</v>
          </cell>
          <cell r="D95">
            <v>0.52915841461513013</v>
          </cell>
          <cell r="E95">
            <v>0.52030332266964574</v>
          </cell>
          <cell r="F95">
            <v>0.51723706122078139</v>
          </cell>
          <cell r="G95">
            <v>0.51612239784238367</v>
          </cell>
          <cell r="H95">
            <v>0.50514833127861791</v>
          </cell>
          <cell r="I95">
            <v>0.49741403206528706</v>
          </cell>
          <cell r="J95">
            <v>0.51660011897111069</v>
          </cell>
          <cell r="K95">
            <v>0.5139028289322487</v>
          </cell>
          <cell r="L95">
            <v>0.47084158538486987</v>
          </cell>
          <cell r="M95">
            <v>0.47969667733035426</v>
          </cell>
          <cell r="N95">
            <v>0.48276293877921855</v>
          </cell>
          <cell r="O95">
            <v>0.48387760215761627</v>
          </cell>
          <cell r="P95">
            <v>0.49485166872138209</v>
          </cell>
          <cell r="Q95">
            <v>0.502585967934713</v>
          </cell>
          <cell r="R95">
            <v>0.48339988102888937</v>
          </cell>
          <cell r="S95">
            <v>0.4860971710677513</v>
          </cell>
        </row>
        <row r="96">
          <cell r="A96" t="str">
            <v>Indiana Gas Company, Inc.</v>
          </cell>
          <cell r="B96">
            <v>4057125</v>
          </cell>
          <cell r="C96" t="str">
            <v>Vectren Corporation</v>
          </cell>
          <cell r="D96" t="str">
            <v>N/A</v>
          </cell>
          <cell r="E96" t="str">
            <v>N/A</v>
          </cell>
          <cell r="F96" t="str">
            <v>N/A</v>
          </cell>
          <cell r="G96" t="str">
            <v>N/A</v>
          </cell>
          <cell r="H96" t="str">
            <v>N/A</v>
          </cell>
          <cell r="I96" t="str">
            <v>N/A</v>
          </cell>
          <cell r="J96" t="str">
            <v>N/A</v>
          </cell>
          <cell r="K96" t="str">
            <v>N/A</v>
          </cell>
          <cell r="L96" t="str">
            <v>N/A</v>
          </cell>
          <cell r="M96" t="str">
            <v>N/A</v>
          </cell>
          <cell r="N96" t="str">
            <v>N/A</v>
          </cell>
          <cell r="O96" t="str">
            <v>N/A</v>
          </cell>
          <cell r="P96" t="str">
            <v>N/A</v>
          </cell>
          <cell r="Q96" t="str">
            <v>N/A</v>
          </cell>
          <cell r="R96" t="str">
            <v>N/A</v>
          </cell>
          <cell r="S96" t="str">
            <v>N/A</v>
          </cell>
        </row>
        <row r="97">
          <cell r="A97" t="str">
            <v>Indiana Michigan Power Company</v>
          </cell>
          <cell r="B97">
            <v>4057003</v>
          </cell>
          <cell r="C97" t="str">
            <v>American Electric Power Company, Inc.</v>
          </cell>
          <cell r="D97">
            <v>0.5145261851101528</v>
          </cell>
          <cell r="E97">
            <v>0.51387561061511244</v>
          </cell>
          <cell r="F97">
            <v>0.51630984053450169</v>
          </cell>
          <cell r="G97">
            <v>0.50801849018006517</v>
          </cell>
          <cell r="H97">
            <v>0.48273920605701542</v>
          </cell>
          <cell r="I97">
            <v>0.47774049071009472</v>
          </cell>
          <cell r="J97">
            <v>0.46877878809209739</v>
          </cell>
          <cell r="K97">
            <v>0.49594247009608022</v>
          </cell>
          <cell r="L97">
            <v>0.4854738148898472</v>
          </cell>
          <cell r="M97">
            <v>0.4861243893848875</v>
          </cell>
          <cell r="N97">
            <v>0.48369015946549831</v>
          </cell>
          <cell r="O97">
            <v>0.49198150981993483</v>
          </cell>
          <cell r="P97">
            <v>0.51726079394298463</v>
          </cell>
          <cell r="Q97">
            <v>0.52225950928990528</v>
          </cell>
          <cell r="R97">
            <v>0.53122121190790261</v>
          </cell>
          <cell r="S97">
            <v>0.50405752990391983</v>
          </cell>
        </row>
        <row r="98">
          <cell r="A98" t="str">
            <v>Indianapolis Power &amp; Light Company</v>
          </cell>
          <cell r="B98">
            <v>4024697</v>
          </cell>
          <cell r="C98" t="str">
            <v>AES Corporation</v>
          </cell>
          <cell r="D98">
            <v>0.45543444615882633</v>
          </cell>
          <cell r="E98">
            <v>0.46156416065969175</v>
          </cell>
          <cell r="F98">
            <v>0.46647548107283465</v>
          </cell>
          <cell r="G98">
            <v>0.4674710725405874</v>
          </cell>
          <cell r="H98">
            <v>0.46654284776526855</v>
          </cell>
          <cell r="I98">
            <v>0.45247585212689506</v>
          </cell>
          <cell r="J98">
            <v>0.46396484293564821</v>
          </cell>
          <cell r="K98">
            <v>0.46735623180127533</v>
          </cell>
          <cell r="L98">
            <v>0.54456555384117367</v>
          </cell>
          <cell r="M98">
            <v>0.53843583934030825</v>
          </cell>
          <cell r="N98">
            <v>0.53352451892716535</v>
          </cell>
          <cell r="O98">
            <v>0.5325289274594126</v>
          </cell>
          <cell r="P98">
            <v>0.53345715223473145</v>
          </cell>
          <cell r="Q98">
            <v>0.54752414787310499</v>
          </cell>
          <cell r="R98">
            <v>0.53603515706435179</v>
          </cell>
          <cell r="S98">
            <v>0.53264376819872472</v>
          </cell>
        </row>
        <row r="99">
          <cell r="A99" t="str">
            <v>Integrys Energy Group, Inc.</v>
          </cell>
          <cell r="B99">
            <v>4057067</v>
          </cell>
          <cell r="C99">
            <v>0</v>
          </cell>
          <cell r="D99">
            <v>0.55213618114270047</v>
          </cell>
          <cell r="E99">
            <v>0.54951991635644248</v>
          </cell>
          <cell r="F99">
            <v>0.54928846761868666</v>
          </cell>
          <cell r="G99">
            <v>0.54535366901472515</v>
          </cell>
          <cell r="H99">
            <v>0.6183649396987223</v>
          </cell>
          <cell r="I99">
            <v>0.61701346544715452</v>
          </cell>
          <cell r="J99">
            <v>0.62259086055314383</v>
          </cell>
          <cell r="K99">
            <v>0.57819635482828169</v>
          </cell>
          <cell r="L99">
            <v>0.44786381885729953</v>
          </cell>
          <cell r="M99">
            <v>0.45048008364355757</v>
          </cell>
          <cell r="N99">
            <v>0.45071153238131328</v>
          </cell>
          <cell r="O99">
            <v>0.4546463309852749</v>
          </cell>
          <cell r="P99">
            <v>0.3816350603012777</v>
          </cell>
          <cell r="Q99">
            <v>0.38298653455284554</v>
          </cell>
          <cell r="R99">
            <v>0.37740913944685611</v>
          </cell>
          <cell r="S99">
            <v>0.42180364517171826</v>
          </cell>
        </row>
        <row r="100">
          <cell r="A100" t="str">
            <v>Interstate Power and Light Company</v>
          </cell>
          <cell r="B100">
            <v>4057087</v>
          </cell>
          <cell r="C100" t="str">
            <v>Alliant Energy Corporation</v>
          </cell>
          <cell r="D100">
            <v>0.56575187462566046</v>
          </cell>
          <cell r="E100">
            <v>0.54770007108811891</v>
          </cell>
          <cell r="F100">
            <v>0.54618631821281671</v>
          </cell>
          <cell r="G100">
            <v>0.54149114682883193</v>
          </cell>
          <cell r="H100">
            <v>0.56812293487535404</v>
          </cell>
          <cell r="I100">
            <v>0.55515205130061618</v>
          </cell>
          <cell r="J100">
            <v>0.55594694689660229</v>
          </cell>
          <cell r="K100">
            <v>0.54264656782446297</v>
          </cell>
          <cell r="L100">
            <v>0.4342481253743396</v>
          </cell>
          <cell r="M100">
            <v>0.45229992891188109</v>
          </cell>
          <cell r="N100">
            <v>0.45381368178718329</v>
          </cell>
          <cell r="O100">
            <v>0.45850885317116802</v>
          </cell>
          <cell r="P100">
            <v>0.43187706512464596</v>
          </cell>
          <cell r="Q100">
            <v>0.44484794869938382</v>
          </cell>
          <cell r="R100">
            <v>0.44405305310339771</v>
          </cell>
          <cell r="S100">
            <v>0.45735343217553709</v>
          </cell>
        </row>
        <row r="101">
          <cell r="A101" t="str">
            <v>Jersey Central Power &amp; Light Company</v>
          </cell>
          <cell r="B101">
            <v>4057004</v>
          </cell>
          <cell r="C101" t="str">
            <v>FirstEnergy Corp.</v>
          </cell>
          <cell r="D101">
            <v>0.55236674886159243</v>
          </cell>
          <cell r="E101">
            <v>0.54489674160573009</v>
          </cell>
          <cell r="F101">
            <v>0.54197183875740151</v>
          </cell>
          <cell r="G101">
            <v>0.53937490374792296</v>
          </cell>
          <cell r="H101">
            <v>0.54284647347856108</v>
          </cell>
          <cell r="I101">
            <v>0.60623950170001961</v>
          </cell>
          <cell r="J101">
            <v>0.60304951260033546</v>
          </cell>
          <cell r="K101">
            <v>0.60032645805848683</v>
          </cell>
          <cell r="L101">
            <v>0.44763325113840757</v>
          </cell>
          <cell r="M101">
            <v>0.45510325839426996</v>
          </cell>
          <cell r="N101">
            <v>0.45802816124259843</v>
          </cell>
          <cell r="O101">
            <v>0.46062509625207709</v>
          </cell>
          <cell r="P101">
            <v>0.45715352652143898</v>
          </cell>
          <cell r="Q101">
            <v>0.39376049829998033</v>
          </cell>
          <cell r="R101">
            <v>0.39695048739966454</v>
          </cell>
          <cell r="S101">
            <v>0.39967354194151311</v>
          </cell>
        </row>
        <row r="102">
          <cell r="A102" t="str">
            <v>Kansas City Power &amp; Light Company</v>
          </cell>
          <cell r="B102">
            <v>4072456</v>
          </cell>
          <cell r="C102" t="str">
            <v>Great Plains Energy Inc.</v>
          </cell>
          <cell r="D102">
            <v>0.49540893223933563</v>
          </cell>
          <cell r="E102">
            <v>0.48670267376094178</v>
          </cell>
          <cell r="F102">
            <v>0.4846336250656671</v>
          </cell>
          <cell r="G102">
            <v>0.48457702282238607</v>
          </cell>
          <cell r="H102">
            <v>0.48566319206777969</v>
          </cell>
          <cell r="I102">
            <v>0.47697443801015565</v>
          </cell>
          <cell r="J102">
            <v>0.48678282975485715</v>
          </cell>
          <cell r="K102">
            <v>0.5236914468789573</v>
          </cell>
          <cell r="L102">
            <v>0.50459106776066442</v>
          </cell>
          <cell r="M102">
            <v>0.51329732623905822</v>
          </cell>
          <cell r="N102">
            <v>0.5153663749343329</v>
          </cell>
          <cell r="O102">
            <v>0.51542297717761387</v>
          </cell>
          <cell r="P102">
            <v>0.51433680793222025</v>
          </cell>
          <cell r="Q102">
            <v>0.52302556198984429</v>
          </cell>
          <cell r="R102">
            <v>0.51321717024514291</v>
          </cell>
          <cell r="S102">
            <v>0.47630855312104264</v>
          </cell>
        </row>
        <row r="103">
          <cell r="A103" t="str">
            <v>Kansas Gas and Electric Company</v>
          </cell>
          <cell r="B103">
            <v>4057089</v>
          </cell>
          <cell r="C103" t="str">
            <v>Westar Energy, Inc.</v>
          </cell>
          <cell r="D103">
            <v>0.72647861261641589</v>
          </cell>
          <cell r="E103">
            <v>0.77671058428817752</v>
          </cell>
          <cell r="F103">
            <v>0.69725509008825393</v>
          </cell>
          <cell r="G103">
            <v>0.69543417653649764</v>
          </cell>
          <cell r="H103">
            <v>0.65910987630342688</v>
          </cell>
          <cell r="I103">
            <v>0.65075099164476613</v>
          </cell>
          <cell r="J103">
            <v>0.62220437372977666</v>
          </cell>
          <cell r="K103">
            <v>0.62024141874298122</v>
          </cell>
          <cell r="L103">
            <v>0.27352138738358411</v>
          </cell>
          <cell r="M103">
            <v>0.22328941571182245</v>
          </cell>
          <cell r="N103">
            <v>0.30274490991174607</v>
          </cell>
          <cell r="O103">
            <v>0.30456582346350236</v>
          </cell>
          <cell r="P103">
            <v>0.34089012369657318</v>
          </cell>
          <cell r="Q103">
            <v>0.34924900835523387</v>
          </cell>
          <cell r="R103">
            <v>0.37779562627022334</v>
          </cell>
          <cell r="S103">
            <v>0.37975858125701883</v>
          </cell>
        </row>
        <row r="104">
          <cell r="A104" t="str">
            <v>KCP&amp;L Greater Missouri Operations Company</v>
          </cell>
          <cell r="B104">
            <v>4000843</v>
          </cell>
          <cell r="C104" t="str">
            <v>Great Plains Energy Inc.</v>
          </cell>
          <cell r="D104">
            <v>0.57298019404008482</v>
          </cell>
          <cell r="E104">
            <v>0.56678279211199856</v>
          </cell>
          <cell r="F104">
            <v>0.5665682698153659</v>
          </cell>
          <cell r="G104">
            <v>0.5651860794733905</v>
          </cell>
          <cell r="H104">
            <v>0.56461146598385847</v>
          </cell>
          <cell r="I104">
            <v>0.58182546016777092</v>
          </cell>
          <cell r="J104">
            <v>0.58020983662612069</v>
          </cell>
          <cell r="K104">
            <v>0.57866724152048832</v>
          </cell>
          <cell r="L104">
            <v>0.42701980595991518</v>
          </cell>
          <cell r="M104">
            <v>0.43321720788800144</v>
          </cell>
          <cell r="N104">
            <v>0.4334317301846341</v>
          </cell>
          <cell r="O104">
            <v>0.4348139205266095</v>
          </cell>
          <cell r="P104">
            <v>0.43538853401614158</v>
          </cell>
          <cell r="Q104">
            <v>0.41817453983222913</v>
          </cell>
          <cell r="R104">
            <v>0.41979016337387931</v>
          </cell>
          <cell r="S104">
            <v>0.42133275847951163</v>
          </cell>
        </row>
        <row r="105">
          <cell r="A105" t="str">
            <v>Kentucky Power Company</v>
          </cell>
          <cell r="B105">
            <v>4057006</v>
          </cell>
          <cell r="C105" t="str">
            <v>American Electric Power Company, Inc.</v>
          </cell>
          <cell r="D105">
            <v>0.46249755834886314</v>
          </cell>
          <cell r="E105">
            <v>0.48234642098091257</v>
          </cell>
          <cell r="F105">
            <v>0.50302292408969107</v>
          </cell>
          <cell r="G105">
            <v>0.52831771736161204</v>
          </cell>
          <cell r="H105">
            <v>0.46024127400851278</v>
          </cell>
          <cell r="I105">
            <v>0.47181449732448066</v>
          </cell>
          <cell r="J105">
            <v>0.47166036298436714</v>
          </cell>
          <cell r="K105">
            <v>0.46616940375104976</v>
          </cell>
          <cell r="L105">
            <v>0.53750244165113692</v>
          </cell>
          <cell r="M105">
            <v>0.51765357901908737</v>
          </cell>
          <cell r="N105">
            <v>0.49697707591030899</v>
          </cell>
          <cell r="O105">
            <v>0.47168228263838796</v>
          </cell>
          <cell r="P105">
            <v>0.53975872599148722</v>
          </cell>
          <cell r="Q105">
            <v>0.52818550267551934</v>
          </cell>
          <cell r="R105">
            <v>0.52833963701563291</v>
          </cell>
          <cell r="S105">
            <v>0.53383059624895024</v>
          </cell>
        </row>
        <row r="106">
          <cell r="A106" t="str">
            <v>Kentucky Utilities Company</v>
          </cell>
          <cell r="B106">
            <v>4042397</v>
          </cell>
          <cell r="C106" t="str">
            <v>PPL Corporation</v>
          </cell>
          <cell r="D106">
            <v>0.60257034994039949</v>
          </cell>
          <cell r="E106">
            <v>0.60033012718268219</v>
          </cell>
          <cell r="F106">
            <v>0.59901033771717183</v>
          </cell>
          <cell r="G106">
            <v>0.59284662824951662</v>
          </cell>
          <cell r="H106">
            <v>0.61654040206976135</v>
          </cell>
          <cell r="I106">
            <v>0.61374444392967809</v>
          </cell>
          <cell r="J106">
            <v>0.61023223755861156</v>
          </cell>
          <cell r="K106">
            <v>0.6017465910301999</v>
          </cell>
          <cell r="L106">
            <v>0.39742965005960057</v>
          </cell>
          <cell r="M106">
            <v>0.39966987281731786</v>
          </cell>
          <cell r="N106">
            <v>0.40098966228282817</v>
          </cell>
          <cell r="O106">
            <v>0.40715337175048338</v>
          </cell>
          <cell r="P106">
            <v>0.3834595979302387</v>
          </cell>
          <cell r="Q106">
            <v>0.38625555607032191</v>
          </cell>
          <cell r="R106">
            <v>0.38976776244138844</v>
          </cell>
          <cell r="S106">
            <v>0.3982534089698001</v>
          </cell>
        </row>
        <row r="107">
          <cell r="A107" t="str">
            <v>Kingsport Power Company</v>
          </cell>
          <cell r="B107">
            <v>4060895</v>
          </cell>
          <cell r="C107" t="str">
            <v>American Electric Power Company, Inc.</v>
          </cell>
          <cell r="D107">
            <v>0.60549933921139321</v>
          </cell>
          <cell r="E107">
            <v>0.60910014854194361</v>
          </cell>
          <cell r="F107">
            <v>0.58875660559702259</v>
          </cell>
          <cell r="G107">
            <v>0.6084726518147292</v>
          </cell>
          <cell r="H107">
            <v>0.60727329851156575</v>
          </cell>
          <cell r="I107">
            <v>0.60333201110670365</v>
          </cell>
          <cell r="J107">
            <v>0.60844965641457349</v>
          </cell>
          <cell r="K107">
            <v>0.5996476899671711</v>
          </cell>
          <cell r="L107">
            <v>0.39450066078860679</v>
          </cell>
          <cell r="M107">
            <v>0.39089985145805645</v>
          </cell>
          <cell r="N107">
            <v>0.41124339440297741</v>
          </cell>
          <cell r="O107">
            <v>0.39152734818527074</v>
          </cell>
          <cell r="P107">
            <v>0.39272670148843419</v>
          </cell>
          <cell r="Q107">
            <v>0.3966679888932963</v>
          </cell>
          <cell r="R107">
            <v>0.39155034358542651</v>
          </cell>
          <cell r="S107">
            <v>0.4003523100328289</v>
          </cell>
        </row>
        <row r="108">
          <cell r="A108" t="str">
            <v>Lockhart Power Company</v>
          </cell>
          <cell r="B108">
            <v>4061118</v>
          </cell>
          <cell r="C108" t="str">
            <v>Milliken &amp; Company</v>
          </cell>
          <cell r="D108">
            <v>1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 t="str">
            <v>Louisville Gas and Electric Company</v>
          </cell>
          <cell r="B109">
            <v>4057090</v>
          </cell>
          <cell r="C109" t="str">
            <v>PPL Corporation</v>
          </cell>
          <cell r="D109">
            <v>0.60618408520923905</v>
          </cell>
          <cell r="E109">
            <v>0.60132020067946224</v>
          </cell>
          <cell r="F109">
            <v>0.59469027927463913</v>
          </cell>
          <cell r="G109">
            <v>0.5917317645254927</v>
          </cell>
          <cell r="H109">
            <v>0.63316520740132431</v>
          </cell>
          <cell r="I109">
            <v>0.62948488905018074</v>
          </cell>
          <cell r="J109">
            <v>0.62592825113314599</v>
          </cell>
          <cell r="K109">
            <v>0.61947939985564171</v>
          </cell>
          <cell r="L109">
            <v>0.39381591479076095</v>
          </cell>
          <cell r="M109">
            <v>0.39867979932053782</v>
          </cell>
          <cell r="N109">
            <v>0.40530972072536081</v>
          </cell>
          <cell r="O109">
            <v>0.4082682354745073</v>
          </cell>
          <cell r="P109">
            <v>0.36683479259867569</v>
          </cell>
          <cell r="Q109">
            <v>0.3705151109498192</v>
          </cell>
          <cell r="R109">
            <v>0.37407174886685401</v>
          </cell>
          <cell r="S109">
            <v>0.38052060014435829</v>
          </cell>
        </row>
        <row r="110">
          <cell r="A110" t="str">
            <v>Madison Gas and Electric Company</v>
          </cell>
          <cell r="B110">
            <v>4008754</v>
          </cell>
          <cell r="C110" t="str">
            <v>MGE Energy, Inc.</v>
          </cell>
          <cell r="D110">
            <v>0.59927172152103936</v>
          </cell>
          <cell r="E110">
            <v>0.59494323472765487</v>
          </cell>
          <cell r="F110">
            <v>0.59479123147006263</v>
          </cell>
          <cell r="G110">
            <v>0.58827040633599681</v>
          </cell>
          <cell r="H110">
            <v>0.59394210114231794</v>
          </cell>
          <cell r="I110">
            <v>0.61376299670578549</v>
          </cell>
          <cell r="J110">
            <v>0.61155964329849855</v>
          </cell>
          <cell r="K110">
            <v>0.60376630536645359</v>
          </cell>
          <cell r="L110">
            <v>0.4007282784789607</v>
          </cell>
          <cell r="M110">
            <v>0.40505676527234519</v>
          </cell>
          <cell r="N110">
            <v>0.40520876852993731</v>
          </cell>
          <cell r="O110">
            <v>0.41172959366400319</v>
          </cell>
          <cell r="P110">
            <v>0.40605789885768206</v>
          </cell>
          <cell r="Q110">
            <v>0.38623700329421451</v>
          </cell>
          <cell r="R110">
            <v>0.38844035670150145</v>
          </cell>
          <cell r="S110">
            <v>0.39623369463354646</v>
          </cell>
        </row>
        <row r="111">
          <cell r="A111" t="str">
            <v>Maine &amp; Maritimes Corporation</v>
          </cell>
          <cell r="B111">
            <v>4088239</v>
          </cell>
          <cell r="C111" t="str">
            <v>Emera Incorporated</v>
          </cell>
          <cell r="D111" t="str">
            <v>N/A</v>
          </cell>
          <cell r="E111" t="str">
            <v>N/A</v>
          </cell>
          <cell r="F111" t="str">
            <v>N/A</v>
          </cell>
          <cell r="G111" t="str">
            <v>N/A</v>
          </cell>
          <cell r="H111" t="str">
            <v>N/A</v>
          </cell>
          <cell r="I111" t="str">
            <v>N/A</v>
          </cell>
          <cell r="J111" t="str">
            <v>N/A</v>
          </cell>
          <cell r="K111" t="str">
            <v>N/A</v>
          </cell>
          <cell r="L111" t="str">
            <v>N/A</v>
          </cell>
          <cell r="M111" t="str">
            <v>N/A</v>
          </cell>
          <cell r="N111" t="str">
            <v>N/A</v>
          </cell>
          <cell r="O111" t="str">
            <v>N/A</v>
          </cell>
          <cell r="P111" t="str">
            <v>N/A</v>
          </cell>
          <cell r="Q111" t="str">
            <v>N/A</v>
          </cell>
          <cell r="R111" t="str">
            <v>N/A</v>
          </cell>
          <cell r="S111" t="str">
            <v>N/A</v>
          </cell>
        </row>
        <row r="112">
          <cell r="A112" t="str">
            <v>Maine Public Service Company</v>
          </cell>
          <cell r="B112">
            <v>4057007</v>
          </cell>
          <cell r="C112" t="str">
            <v>Emera Incorporated</v>
          </cell>
          <cell r="D112" t="str">
            <v>N/A</v>
          </cell>
          <cell r="E112" t="str">
            <v>N/A</v>
          </cell>
          <cell r="F112" t="str">
            <v>N/A</v>
          </cell>
          <cell r="G112">
            <v>1</v>
          </cell>
          <cell r="H112">
            <v>1</v>
          </cell>
          <cell r="I112">
            <v>0.67438442808362264</v>
          </cell>
          <cell r="J112">
            <v>0.67609247129978645</v>
          </cell>
          <cell r="K112">
            <v>0.66760306511155887</v>
          </cell>
          <cell r="L112" t="str">
            <v>N/A</v>
          </cell>
          <cell r="M112" t="str">
            <v>N/A</v>
          </cell>
          <cell r="N112" t="str">
            <v>N/A</v>
          </cell>
          <cell r="O112">
            <v>0</v>
          </cell>
          <cell r="P112">
            <v>0</v>
          </cell>
          <cell r="Q112">
            <v>0.3256155719163773</v>
          </cell>
          <cell r="R112">
            <v>0.32390752870021355</v>
          </cell>
          <cell r="S112">
            <v>0.33239693488844113</v>
          </cell>
        </row>
        <row r="113">
          <cell r="A113" t="str">
            <v>Massachusetts Electric Company</v>
          </cell>
          <cell r="B113">
            <v>4057008</v>
          </cell>
          <cell r="C113" t="str">
            <v>National Grid plc</v>
          </cell>
          <cell r="D113">
            <v>0.61034616232088301</v>
          </cell>
          <cell r="E113">
            <v>0.59111612680502257</v>
          </cell>
          <cell r="F113">
            <v>0.59088436540222389</v>
          </cell>
          <cell r="G113">
            <v>0.59114662190806611</v>
          </cell>
          <cell r="H113">
            <v>0.71584655396980512</v>
          </cell>
          <cell r="I113">
            <v>0.71285247258024698</v>
          </cell>
          <cell r="J113">
            <v>0.71246466594503954</v>
          </cell>
          <cell r="K113">
            <v>0.71244499794780924</v>
          </cell>
          <cell r="L113">
            <v>0.38965383767911704</v>
          </cell>
          <cell r="M113">
            <v>0.40888387319497749</v>
          </cell>
          <cell r="N113">
            <v>0.40911563459777606</v>
          </cell>
          <cell r="O113">
            <v>0.40885337809193395</v>
          </cell>
          <cell r="P113">
            <v>0.28415344603019488</v>
          </cell>
          <cell r="Q113">
            <v>0.28714752741975302</v>
          </cell>
          <cell r="R113">
            <v>0.2875353340549604</v>
          </cell>
          <cell r="S113">
            <v>0.2875550020521907</v>
          </cell>
        </row>
        <row r="114">
          <cell r="A114" t="str">
            <v>Maui Electric Company, Limited</v>
          </cell>
          <cell r="B114">
            <v>4061329</v>
          </cell>
          <cell r="C114" t="str">
            <v>Hawaiian Electric Industries, Inc.</v>
          </cell>
          <cell r="D114" t="str">
            <v>N/A</v>
          </cell>
          <cell r="E114" t="str">
            <v>N/A</v>
          </cell>
          <cell r="F114" t="str">
            <v>N/A</v>
          </cell>
          <cell r="G114" t="str">
            <v>N/A</v>
          </cell>
          <cell r="H114" t="str">
            <v>N/A</v>
          </cell>
          <cell r="I114" t="str">
            <v>N/A</v>
          </cell>
          <cell r="J114" t="str">
            <v>N/A</v>
          </cell>
          <cell r="K114" t="str">
            <v>N/A</v>
          </cell>
          <cell r="L114" t="str">
            <v>N/A</v>
          </cell>
          <cell r="M114" t="str">
            <v>N/A</v>
          </cell>
          <cell r="N114" t="str">
            <v>N/A</v>
          </cell>
          <cell r="O114" t="str">
            <v>N/A</v>
          </cell>
          <cell r="P114" t="str">
            <v>N/A</v>
          </cell>
          <cell r="Q114" t="str">
            <v>N/A</v>
          </cell>
          <cell r="R114" t="str">
            <v>N/A</v>
          </cell>
          <cell r="S114" t="str">
            <v>N/A</v>
          </cell>
        </row>
        <row r="115">
          <cell r="A115" t="str">
            <v>MDU Resources Group, Inc.</v>
          </cell>
          <cell r="B115">
            <v>4010692</v>
          </cell>
          <cell r="C115">
            <v>0</v>
          </cell>
          <cell r="D115">
            <v>0.87741257831817643</v>
          </cell>
          <cell r="E115">
            <v>0.87984050595199692</v>
          </cell>
          <cell r="F115">
            <v>0.87625054056208795</v>
          </cell>
          <cell r="G115">
            <v>0.8665674198172425</v>
          </cell>
          <cell r="H115">
            <v>0.87216866142712779</v>
          </cell>
          <cell r="I115">
            <v>0.88843988706115218</v>
          </cell>
          <cell r="J115">
            <v>0.88300616126990528</v>
          </cell>
          <cell r="K115">
            <v>0.88124680752650064</v>
          </cell>
          <cell r="L115">
            <v>0.12258742168182353</v>
          </cell>
          <cell r="M115">
            <v>0.12015949404800304</v>
          </cell>
          <cell r="N115">
            <v>0.12374945943791206</v>
          </cell>
          <cell r="O115">
            <v>0.13343258018275744</v>
          </cell>
          <cell r="P115">
            <v>0.12783133857287221</v>
          </cell>
          <cell r="Q115">
            <v>0.11156011293884778</v>
          </cell>
          <cell r="R115">
            <v>0.11699383873009474</v>
          </cell>
          <cell r="S115">
            <v>0.11875319247349934</v>
          </cell>
        </row>
        <row r="116">
          <cell r="A116" t="str">
            <v>Metropolitan Edison Company</v>
          </cell>
          <cell r="B116">
            <v>4057009</v>
          </cell>
          <cell r="C116" t="str">
            <v>FirstEnergy Corp.</v>
          </cell>
          <cell r="D116">
            <v>0.50212468991725268</v>
          </cell>
          <cell r="E116">
            <v>0.49534126414206026</v>
          </cell>
          <cell r="F116">
            <v>0.51246044824280546</v>
          </cell>
          <cell r="G116">
            <v>0.50609184034896848</v>
          </cell>
          <cell r="H116">
            <v>0.44695606934377369</v>
          </cell>
          <cell r="I116">
            <v>0.47821655793565992</v>
          </cell>
          <cell r="J116">
            <v>0.47326928568514665</v>
          </cell>
          <cell r="K116">
            <v>0.52333910512380555</v>
          </cell>
          <cell r="L116">
            <v>0.49787531008274738</v>
          </cell>
          <cell r="M116">
            <v>0.50465873585793974</v>
          </cell>
          <cell r="N116">
            <v>0.48753955175719449</v>
          </cell>
          <cell r="O116">
            <v>0.49390815965103158</v>
          </cell>
          <cell r="P116">
            <v>0.55304393065622626</v>
          </cell>
          <cell r="Q116">
            <v>0.52178344206434002</v>
          </cell>
          <cell r="R116">
            <v>0.5267307143148533</v>
          </cell>
          <cell r="S116">
            <v>0.47666089487619445</v>
          </cell>
        </row>
        <row r="117">
          <cell r="A117" t="str">
            <v>MGE Energy, Inc.</v>
          </cell>
          <cell r="B117">
            <v>4072883</v>
          </cell>
          <cell r="C117">
            <v>0</v>
          </cell>
          <cell r="D117">
            <v>0.59927172152103936</v>
          </cell>
          <cell r="E117">
            <v>0.59494323472765487</v>
          </cell>
          <cell r="F117">
            <v>0.59479123147006263</v>
          </cell>
          <cell r="G117">
            <v>0.58827040633599681</v>
          </cell>
          <cell r="H117">
            <v>0.59394210114231794</v>
          </cell>
          <cell r="I117">
            <v>0.61376299670578549</v>
          </cell>
          <cell r="J117">
            <v>0.61155964329849855</v>
          </cell>
          <cell r="K117">
            <v>0.60376630536645359</v>
          </cell>
          <cell r="L117">
            <v>0.4007282784789607</v>
          </cell>
          <cell r="M117">
            <v>0.40505676527234519</v>
          </cell>
          <cell r="N117">
            <v>0.40520876852993731</v>
          </cell>
          <cell r="O117">
            <v>0.41172959366400319</v>
          </cell>
          <cell r="P117">
            <v>0.40605789885768206</v>
          </cell>
          <cell r="Q117">
            <v>0.38623700329421451</v>
          </cell>
          <cell r="R117">
            <v>0.38844035670150145</v>
          </cell>
          <cell r="S117">
            <v>0.39623369463354646</v>
          </cell>
        </row>
        <row r="118">
          <cell r="A118" t="str">
            <v>Michigan Gas Utilities Corporation</v>
          </cell>
          <cell r="B118">
            <v>4122218</v>
          </cell>
          <cell r="C118" t="str">
            <v>Integrys Energy Group, Inc.</v>
          </cell>
          <cell r="D118" t="str">
            <v>N/A</v>
          </cell>
          <cell r="E118" t="str">
            <v>N/A</v>
          </cell>
          <cell r="F118" t="str">
            <v>N/A</v>
          </cell>
          <cell r="G118" t="str">
            <v>N/A</v>
          </cell>
          <cell r="H118" t="str">
            <v>N/A</v>
          </cell>
          <cell r="I118" t="str">
            <v>N/A</v>
          </cell>
          <cell r="J118" t="str">
            <v>N/A</v>
          </cell>
          <cell r="K118" t="str">
            <v>N/A</v>
          </cell>
          <cell r="L118" t="str">
            <v>N/A</v>
          </cell>
          <cell r="M118" t="str">
            <v>N/A</v>
          </cell>
          <cell r="N118" t="str">
            <v>N/A</v>
          </cell>
          <cell r="O118" t="str">
            <v>N/A</v>
          </cell>
          <cell r="P118" t="str">
            <v>N/A</v>
          </cell>
          <cell r="Q118" t="str">
            <v>N/A</v>
          </cell>
          <cell r="R118" t="str">
            <v>N/A</v>
          </cell>
          <cell r="S118" t="str">
            <v>N/A</v>
          </cell>
        </row>
        <row r="119">
          <cell r="A119" t="str">
            <v>MidAmerican Energy Company</v>
          </cell>
          <cell r="B119">
            <v>4057091</v>
          </cell>
          <cell r="C119" t="str">
            <v>Berkshire Hathaway Inc.</v>
          </cell>
          <cell r="D119">
            <v>0.51002968351721822</v>
          </cell>
          <cell r="E119">
            <v>0.50036931031868193</v>
          </cell>
          <cell r="F119">
            <v>0.53064679955144456</v>
          </cell>
          <cell r="G119">
            <v>0.51984825966620052</v>
          </cell>
          <cell r="H119">
            <v>0.47127623716637851</v>
          </cell>
          <cell r="I119">
            <v>0.52529188875936406</v>
          </cell>
          <cell r="J119">
            <v>0.52682000481427671</v>
          </cell>
          <cell r="K119">
            <v>0.52736284117578258</v>
          </cell>
          <cell r="L119">
            <v>0.48997031648278178</v>
          </cell>
          <cell r="M119">
            <v>0.49963068968131807</v>
          </cell>
          <cell r="N119">
            <v>0.4693532004485555</v>
          </cell>
          <cell r="O119">
            <v>0.48015174033379954</v>
          </cell>
          <cell r="P119">
            <v>0.52872376283362155</v>
          </cell>
          <cell r="Q119">
            <v>0.47470811124063589</v>
          </cell>
          <cell r="R119">
            <v>0.47317999518572329</v>
          </cell>
          <cell r="S119">
            <v>0.47263715882421736</v>
          </cell>
        </row>
        <row r="120">
          <cell r="A120" t="str">
            <v>MidAmerican Energy Holdings Company</v>
          </cell>
          <cell r="B120">
            <v>4057049</v>
          </cell>
          <cell r="C120" t="str">
            <v>Berkshire Hathaway Inc.</v>
          </cell>
          <cell r="D120">
            <v>0.51167670673972498</v>
          </cell>
          <cell r="E120">
            <v>0.50581052592522779</v>
          </cell>
          <cell r="F120">
            <v>0.50589712986106106</v>
          </cell>
          <cell r="G120">
            <v>0.5284545300217609</v>
          </cell>
          <cell r="H120">
            <v>0.50855181379202397</v>
          </cell>
          <cell r="I120">
            <v>0.518112588403285</v>
          </cell>
          <cell r="J120">
            <v>0.52874389291289026</v>
          </cell>
          <cell r="K120">
            <v>0.52846878758177496</v>
          </cell>
          <cell r="L120">
            <v>0.48832329326027502</v>
          </cell>
          <cell r="M120">
            <v>0.49418947407477221</v>
          </cell>
          <cell r="N120">
            <v>0.494102870138939</v>
          </cell>
          <cell r="O120">
            <v>0.4715454699782391</v>
          </cell>
          <cell r="P120">
            <v>0.49144818620797609</v>
          </cell>
          <cell r="Q120">
            <v>0.481887411596715</v>
          </cell>
          <cell r="R120">
            <v>0.47125610708710974</v>
          </cell>
          <cell r="S120">
            <v>0.47153121241822499</v>
          </cell>
        </row>
        <row r="121">
          <cell r="A121" t="str">
            <v>Minnesota Energy Resources Corporation</v>
          </cell>
          <cell r="B121">
            <v>4140737</v>
          </cell>
          <cell r="C121" t="str">
            <v>Integrys Energy Group, Inc.</v>
          </cell>
          <cell r="D121" t="str">
            <v>N/A</v>
          </cell>
          <cell r="E121" t="str">
            <v>N/A</v>
          </cell>
          <cell r="F121" t="str">
            <v>N/A</v>
          </cell>
          <cell r="G121" t="str">
            <v>N/A</v>
          </cell>
          <cell r="H121" t="str">
            <v>N/A</v>
          </cell>
          <cell r="I121" t="str">
            <v>N/A</v>
          </cell>
          <cell r="J121" t="str">
            <v>N/A</v>
          </cell>
          <cell r="K121" t="str">
            <v>N/A</v>
          </cell>
          <cell r="L121" t="str">
            <v>N/A</v>
          </cell>
          <cell r="M121" t="str">
            <v>N/A</v>
          </cell>
          <cell r="N121" t="str">
            <v>N/A</v>
          </cell>
          <cell r="O121" t="str">
            <v>N/A</v>
          </cell>
          <cell r="P121" t="str">
            <v>N/A</v>
          </cell>
          <cell r="Q121" t="str">
            <v>N/A</v>
          </cell>
          <cell r="R121" t="str">
            <v>N/A</v>
          </cell>
          <cell r="S121" t="str">
            <v>N/A</v>
          </cell>
        </row>
        <row r="122">
          <cell r="A122" t="str">
            <v>Mississippi Power Company</v>
          </cell>
          <cell r="B122">
            <v>4057010</v>
          </cell>
          <cell r="C122" t="str">
            <v>Southern Company</v>
          </cell>
          <cell r="D122">
            <v>0.46480660168871463</v>
          </cell>
          <cell r="E122">
            <v>0.46094627413763956</v>
          </cell>
          <cell r="F122">
            <v>0.45816163306325441</v>
          </cell>
          <cell r="G122">
            <v>0.51284735037616325</v>
          </cell>
          <cell r="H122">
            <v>0.45188037667222658</v>
          </cell>
          <cell r="I122">
            <v>0.41720776694009015</v>
          </cell>
          <cell r="J122">
            <v>0.41873309663918667</v>
          </cell>
          <cell r="K122">
            <v>0.49186512985926828</v>
          </cell>
          <cell r="L122">
            <v>0.53519339831128543</v>
          </cell>
          <cell r="M122">
            <v>0.53905372586236044</v>
          </cell>
          <cell r="N122">
            <v>0.54183836693674559</v>
          </cell>
          <cell r="O122">
            <v>0.48715264962383675</v>
          </cell>
          <cell r="P122">
            <v>0.54811962332777342</v>
          </cell>
          <cell r="Q122">
            <v>0.58279223305990979</v>
          </cell>
          <cell r="R122">
            <v>0.58126690336081333</v>
          </cell>
          <cell r="S122">
            <v>0.50813487014073166</v>
          </cell>
        </row>
        <row r="123">
          <cell r="A123" t="str">
            <v>Mobile Gas Service Corporation</v>
          </cell>
          <cell r="B123">
            <v>4076603</v>
          </cell>
          <cell r="C123" t="str">
            <v>Sempra Energy</v>
          </cell>
          <cell r="D123" t="str">
            <v>N/A</v>
          </cell>
          <cell r="E123" t="str">
            <v>N/A</v>
          </cell>
          <cell r="F123" t="str">
            <v>N/A</v>
          </cell>
          <cell r="G123" t="str">
            <v>N/A</v>
          </cell>
          <cell r="H123" t="str">
            <v>N/A</v>
          </cell>
          <cell r="I123" t="str">
            <v>N/A</v>
          </cell>
          <cell r="J123" t="str">
            <v>N/A</v>
          </cell>
          <cell r="K123" t="str">
            <v>N/A</v>
          </cell>
          <cell r="L123" t="str">
            <v>N/A</v>
          </cell>
          <cell r="M123" t="str">
            <v>N/A</v>
          </cell>
          <cell r="N123" t="str">
            <v>N/A</v>
          </cell>
          <cell r="O123" t="str">
            <v>N/A</v>
          </cell>
          <cell r="P123" t="str">
            <v>N/A</v>
          </cell>
          <cell r="Q123" t="str">
            <v>N/A</v>
          </cell>
          <cell r="R123" t="str">
            <v>N/A</v>
          </cell>
          <cell r="S123" t="str">
            <v>N/A</v>
          </cell>
        </row>
        <row r="124">
          <cell r="A124" t="str">
            <v>Monongahela Power Company</v>
          </cell>
          <cell r="B124">
            <v>4057011</v>
          </cell>
          <cell r="C124" t="str">
            <v>FirstEnergy Corp.</v>
          </cell>
          <cell r="D124">
            <v>0.46857189822299966</v>
          </cell>
          <cell r="E124">
            <v>0.46269445977611717</v>
          </cell>
          <cell r="F124">
            <v>0.45740703914792818</v>
          </cell>
          <cell r="G124">
            <v>0.44744849214039528</v>
          </cell>
          <cell r="H124">
            <v>0.50860525573123772</v>
          </cell>
          <cell r="I124">
            <v>0.49535297066553236</v>
          </cell>
          <cell r="J124">
            <v>0.48256441555896262</v>
          </cell>
          <cell r="K124">
            <v>0.46122567250866109</v>
          </cell>
          <cell r="L124">
            <v>0.53142810177700028</v>
          </cell>
          <cell r="M124">
            <v>0.53730554022388277</v>
          </cell>
          <cell r="N124">
            <v>0.54259296085207187</v>
          </cell>
          <cell r="O124">
            <v>0.55255150785960472</v>
          </cell>
          <cell r="P124">
            <v>0.49139474426876228</v>
          </cell>
          <cell r="Q124">
            <v>0.50464702933446759</v>
          </cell>
          <cell r="R124">
            <v>0.51743558444103743</v>
          </cell>
          <cell r="S124">
            <v>0.53877432749133891</v>
          </cell>
        </row>
        <row r="125">
          <cell r="A125" t="str">
            <v>Mt. Carmel Public Utility Company</v>
          </cell>
          <cell r="B125">
            <v>4061646</v>
          </cell>
          <cell r="C125">
            <v>0</v>
          </cell>
          <cell r="D125">
            <v>0.50740219998345881</v>
          </cell>
          <cell r="E125">
            <v>0.50601020912234485</v>
          </cell>
          <cell r="F125">
            <v>0.51214983450391538</v>
          </cell>
          <cell r="G125">
            <v>0.49435965494359657</v>
          </cell>
          <cell r="H125">
            <v>0.46787479406919275</v>
          </cell>
          <cell r="I125">
            <v>0.46599256762596147</v>
          </cell>
          <cell r="J125">
            <v>0.46723907969323109</v>
          </cell>
          <cell r="K125">
            <v>0.53536930432237295</v>
          </cell>
          <cell r="L125">
            <v>0.49259780001654124</v>
          </cell>
          <cell r="M125">
            <v>0.49398979087765521</v>
          </cell>
          <cell r="N125">
            <v>0.48785016549608462</v>
          </cell>
          <cell r="O125">
            <v>0.50564034505640343</v>
          </cell>
          <cell r="P125">
            <v>0.53212520593080725</v>
          </cell>
          <cell r="Q125">
            <v>0.53400743237403858</v>
          </cell>
          <cell r="R125">
            <v>0.53276092030676891</v>
          </cell>
          <cell r="S125">
            <v>0.4646306956776271</v>
          </cell>
        </row>
        <row r="126">
          <cell r="A126" t="str">
            <v>Nantucket Electric Co.</v>
          </cell>
          <cell r="B126">
            <v>4061671</v>
          </cell>
          <cell r="C126" t="str">
            <v>National Grid plc</v>
          </cell>
          <cell r="D126">
            <v>0.37374413931681177</v>
          </cell>
          <cell r="E126">
            <v>0.37013350597539851</v>
          </cell>
          <cell r="F126">
            <v>0.36647542281902817</v>
          </cell>
          <cell r="G126">
            <v>0.36029587421806569</v>
          </cell>
          <cell r="H126">
            <v>0.4338356283017234</v>
          </cell>
          <cell r="I126">
            <v>0.43011561134538479</v>
          </cell>
          <cell r="J126">
            <v>0.42650364603322549</v>
          </cell>
          <cell r="K126">
            <v>0.42138800845219226</v>
          </cell>
          <cell r="L126">
            <v>0.62625586068318817</v>
          </cell>
          <cell r="M126">
            <v>0.62986649402460149</v>
          </cell>
          <cell r="N126">
            <v>0.63352457718097177</v>
          </cell>
          <cell r="O126">
            <v>0.63970412578193436</v>
          </cell>
          <cell r="P126">
            <v>0.5661643716982766</v>
          </cell>
          <cell r="Q126">
            <v>0.56988438865461521</v>
          </cell>
          <cell r="R126">
            <v>0.57349635396677445</v>
          </cell>
          <cell r="S126">
            <v>0.57861199154780774</v>
          </cell>
        </row>
        <row r="127">
          <cell r="A127" t="str">
            <v>Narragansett Electric Company</v>
          </cell>
          <cell r="B127">
            <v>4057012</v>
          </cell>
          <cell r="C127" t="str">
            <v>National Grid plc</v>
          </cell>
          <cell r="D127">
            <v>0.6085832132081308</v>
          </cell>
          <cell r="E127">
            <v>0.60200311610328427</v>
          </cell>
          <cell r="F127">
            <v>0.60011036318295863</v>
          </cell>
          <cell r="G127">
            <v>0.5939111874603713</v>
          </cell>
          <cell r="H127">
            <v>0.65245925388165937</v>
          </cell>
          <cell r="I127">
            <v>0.65073318326766416</v>
          </cell>
          <cell r="J127">
            <v>0.64857484572304835</v>
          </cell>
          <cell r="K127">
            <v>0.6293530046704362</v>
          </cell>
          <cell r="L127">
            <v>0.39141678679186925</v>
          </cell>
          <cell r="M127">
            <v>0.39799688389671578</v>
          </cell>
          <cell r="N127">
            <v>0.39988963681704137</v>
          </cell>
          <cell r="O127">
            <v>0.4060888125396287</v>
          </cell>
          <cell r="P127">
            <v>0.34754074611834063</v>
          </cell>
          <cell r="Q127">
            <v>0.34926681673233578</v>
          </cell>
          <cell r="R127">
            <v>0.35142515427695165</v>
          </cell>
          <cell r="S127">
            <v>0.37064699532956386</v>
          </cell>
        </row>
        <row r="128">
          <cell r="A128" t="str">
            <v>National Grid USA</v>
          </cell>
          <cell r="B128">
            <v>4008408</v>
          </cell>
          <cell r="C128" t="str">
            <v>National Grid plc</v>
          </cell>
          <cell r="D128">
            <v>0.59250497682152858</v>
          </cell>
          <cell r="E128">
            <v>0.61881036748851237</v>
          </cell>
          <cell r="F128">
            <v>0.6171738596536045</v>
          </cell>
          <cell r="G128">
            <v>0.61215858555967129</v>
          </cell>
          <cell r="H128">
            <v>0.6534950394909681</v>
          </cell>
          <cell r="I128">
            <v>0.65109054466153338</v>
          </cell>
          <cell r="J128">
            <v>0.64857164733104211</v>
          </cell>
          <cell r="K128" t="str">
            <v>N/A</v>
          </cell>
          <cell r="L128">
            <v>0.40749502317847142</v>
          </cell>
          <cell r="M128">
            <v>0.38118963251148769</v>
          </cell>
          <cell r="N128">
            <v>0.3828261403463955</v>
          </cell>
          <cell r="O128">
            <v>0.38784141444032871</v>
          </cell>
          <cell r="P128">
            <v>0.34650496050903185</v>
          </cell>
          <cell r="Q128">
            <v>0.34890945533846662</v>
          </cell>
          <cell r="R128">
            <v>0.35142835266895783</v>
          </cell>
          <cell r="S128" t="str">
            <v>N/A</v>
          </cell>
        </row>
        <row r="129">
          <cell r="A129" t="str">
            <v>Nevada Power Company</v>
          </cell>
          <cell r="B129">
            <v>4061726</v>
          </cell>
          <cell r="C129" t="str">
            <v>Berkshire Hathaway Inc.</v>
          </cell>
          <cell r="D129">
            <v>0.5048966436322162</v>
          </cell>
          <cell r="E129">
            <v>0.49110321997275547</v>
          </cell>
          <cell r="F129">
            <v>0.48579940979899999</v>
          </cell>
          <cell r="G129">
            <v>0.48476594793990208</v>
          </cell>
          <cell r="H129">
            <v>0.48795123306937399</v>
          </cell>
          <cell r="I129">
            <v>0.46872917193121766</v>
          </cell>
          <cell r="J129">
            <v>0.46627242749054326</v>
          </cell>
          <cell r="K129">
            <v>0.47010826113296955</v>
          </cell>
          <cell r="L129">
            <v>0.49510335636778385</v>
          </cell>
          <cell r="M129">
            <v>0.50889678002724448</v>
          </cell>
          <cell r="N129">
            <v>0.51420059020100006</v>
          </cell>
          <cell r="O129">
            <v>0.51523405206009787</v>
          </cell>
          <cell r="P129">
            <v>0.51204876693062595</v>
          </cell>
          <cell r="Q129">
            <v>0.53127082806878234</v>
          </cell>
          <cell r="R129">
            <v>0.53372757250945668</v>
          </cell>
          <cell r="S129">
            <v>0.52989173886703045</v>
          </cell>
        </row>
        <row r="130">
          <cell r="A130" t="str">
            <v>New Mexico Gas Company, Inc.</v>
          </cell>
          <cell r="B130">
            <v>4194228</v>
          </cell>
          <cell r="C130" t="str">
            <v>TECO Energy, Inc.</v>
          </cell>
          <cell r="D130" t="str">
            <v>N/A</v>
          </cell>
          <cell r="E130" t="str">
            <v>N/A</v>
          </cell>
          <cell r="F130" t="str">
            <v>N/A</v>
          </cell>
          <cell r="G130" t="str">
            <v>N/A</v>
          </cell>
          <cell r="H130" t="str">
            <v>N/A</v>
          </cell>
          <cell r="I130" t="str">
            <v>N/A</v>
          </cell>
          <cell r="J130" t="str">
            <v>N/A</v>
          </cell>
          <cell r="K130" t="str">
            <v>N/A</v>
          </cell>
          <cell r="L130" t="str">
            <v>N/A</v>
          </cell>
          <cell r="M130" t="str">
            <v>N/A</v>
          </cell>
          <cell r="N130" t="str">
            <v>N/A</v>
          </cell>
          <cell r="O130" t="str">
            <v>N/A</v>
          </cell>
          <cell r="P130" t="str">
            <v>N/A</v>
          </cell>
          <cell r="Q130" t="str">
            <v>N/A</v>
          </cell>
          <cell r="R130" t="str">
            <v>N/A</v>
          </cell>
          <cell r="S130" t="str">
            <v>N/A</v>
          </cell>
        </row>
        <row r="131">
          <cell r="A131" t="str">
            <v>New York State Electric &amp; Gas Corporation</v>
          </cell>
          <cell r="B131">
            <v>4004389</v>
          </cell>
          <cell r="C131" t="str">
            <v>Iberdrola, S.A.</v>
          </cell>
          <cell r="D131">
            <v>0.58233435452577387</v>
          </cell>
          <cell r="E131">
            <v>0.57703466588785945</v>
          </cell>
          <cell r="F131">
            <v>0.57083154814737913</v>
          </cell>
          <cell r="G131">
            <v>0.56269718595281049</v>
          </cell>
          <cell r="H131">
            <v>0.55624268812039146</v>
          </cell>
          <cell r="I131">
            <v>0.55361790615212136</v>
          </cell>
          <cell r="J131">
            <v>0.49980971448705469</v>
          </cell>
          <cell r="K131">
            <v>0.4981653723109512</v>
          </cell>
          <cell r="L131">
            <v>0.41766564547422613</v>
          </cell>
          <cell r="M131">
            <v>0.42296533411214055</v>
          </cell>
          <cell r="N131">
            <v>0.42916845185262087</v>
          </cell>
          <cell r="O131">
            <v>0.43730281404718951</v>
          </cell>
          <cell r="P131">
            <v>0.4437573118796086</v>
          </cell>
          <cell r="Q131">
            <v>0.44638209384787864</v>
          </cell>
          <cell r="R131">
            <v>0.50019028551294531</v>
          </cell>
          <cell r="S131">
            <v>0.50183462768904874</v>
          </cell>
        </row>
        <row r="132">
          <cell r="A132" t="str">
            <v>NextEra Energy, Inc.</v>
          </cell>
          <cell r="B132">
            <v>3010401</v>
          </cell>
          <cell r="C132">
            <v>0</v>
          </cell>
          <cell r="D132">
            <v>0.59073635080601583</v>
          </cell>
          <cell r="E132">
            <v>0.61035288345402083</v>
          </cell>
          <cell r="F132">
            <v>0.61725582924917022</v>
          </cell>
          <cell r="G132">
            <v>0.60932870328744693</v>
          </cell>
          <cell r="H132">
            <v>0.59975036682673666</v>
          </cell>
          <cell r="I132">
            <v>0.60553683815514958</v>
          </cell>
          <cell r="J132">
            <v>0.61270648570885133</v>
          </cell>
          <cell r="K132">
            <v>0.60192144687452931</v>
          </cell>
          <cell r="L132">
            <v>0.40926364919398417</v>
          </cell>
          <cell r="M132">
            <v>0.38964711654597911</v>
          </cell>
          <cell r="N132">
            <v>0.38274417075082984</v>
          </cell>
          <cell r="O132">
            <v>0.39067129671255313</v>
          </cell>
          <cell r="P132">
            <v>0.40024963317326334</v>
          </cell>
          <cell r="Q132">
            <v>0.39446316184485036</v>
          </cell>
          <cell r="R132">
            <v>0.38729351429114867</v>
          </cell>
          <cell r="S132">
            <v>0.39807855312547069</v>
          </cell>
        </row>
        <row r="133">
          <cell r="A133" t="str">
            <v>Niagara Mohawk Power Corporation</v>
          </cell>
          <cell r="B133">
            <v>4057014</v>
          </cell>
          <cell r="C133" t="str">
            <v>National Grid plc</v>
          </cell>
          <cell r="D133">
            <v>0.53917390521432673</v>
          </cell>
          <cell r="E133">
            <v>0.60579381300769142</v>
          </cell>
          <cell r="F133">
            <v>0.6044044917870891</v>
          </cell>
          <cell r="G133">
            <v>0.59670709526426957</v>
          </cell>
          <cell r="H133">
            <v>0.60682037219544926</v>
          </cell>
          <cell r="I133">
            <v>0.60506124986081822</v>
          </cell>
          <cell r="J133">
            <v>0.60179534835991821</v>
          </cell>
          <cell r="K133">
            <v>0.59769483004841617</v>
          </cell>
          <cell r="L133">
            <v>0.46082609478567327</v>
          </cell>
          <cell r="M133">
            <v>0.39420618699230858</v>
          </cell>
          <cell r="N133">
            <v>0.3955955082129109</v>
          </cell>
          <cell r="O133">
            <v>0.40329290473573037</v>
          </cell>
          <cell r="P133">
            <v>0.39317962780455074</v>
          </cell>
          <cell r="Q133">
            <v>0.39493875013918178</v>
          </cell>
          <cell r="R133">
            <v>0.39820465164008184</v>
          </cell>
          <cell r="S133">
            <v>0.40230516995158389</v>
          </cell>
        </row>
        <row r="134">
          <cell r="A134" t="str">
            <v>NiSource Inc.</v>
          </cell>
          <cell r="B134">
            <v>4057051</v>
          </cell>
          <cell r="C134">
            <v>0</v>
          </cell>
          <cell r="D134">
            <v>0.58932163312266594</v>
          </cell>
          <cell r="E134">
            <v>0.58471935069117509</v>
          </cell>
          <cell r="F134">
            <v>0.58011269077575334</v>
          </cell>
          <cell r="G134">
            <v>0.58300112297373308</v>
          </cell>
          <cell r="H134">
            <v>0.57736737024591045</v>
          </cell>
          <cell r="I134">
            <v>0.59954349153884579</v>
          </cell>
          <cell r="J134">
            <v>0.59261850511362335</v>
          </cell>
          <cell r="K134">
            <v>0.58458713252319439</v>
          </cell>
          <cell r="L134">
            <v>0.41067836687733406</v>
          </cell>
          <cell r="M134">
            <v>0.41528064930882486</v>
          </cell>
          <cell r="N134">
            <v>0.41988730922424666</v>
          </cell>
          <cell r="O134">
            <v>0.41699887702626692</v>
          </cell>
          <cell r="P134">
            <v>0.42263262975408961</v>
          </cell>
          <cell r="Q134">
            <v>0.40045650846115421</v>
          </cell>
          <cell r="R134">
            <v>0.4073814948863767</v>
          </cell>
          <cell r="S134">
            <v>0.41541286747680567</v>
          </cell>
        </row>
        <row r="135">
          <cell r="A135" t="str">
            <v>North Shore Gas Company</v>
          </cell>
          <cell r="B135">
            <v>4057130</v>
          </cell>
          <cell r="C135" t="str">
            <v>Integrys Energy Group, Inc.</v>
          </cell>
          <cell r="D135" t="str">
            <v>N/A</v>
          </cell>
          <cell r="E135" t="str">
            <v>N/A</v>
          </cell>
          <cell r="F135" t="str">
            <v>N/A</v>
          </cell>
          <cell r="G135" t="str">
            <v>N/A</v>
          </cell>
          <cell r="H135" t="str">
            <v>N/A</v>
          </cell>
          <cell r="I135" t="str">
            <v>N/A</v>
          </cell>
          <cell r="J135" t="str">
            <v>N/A</v>
          </cell>
          <cell r="K135" t="str">
            <v>N/A</v>
          </cell>
          <cell r="L135" t="str">
            <v>N/A</v>
          </cell>
          <cell r="M135" t="str">
            <v>N/A</v>
          </cell>
          <cell r="N135" t="str">
            <v>N/A</v>
          </cell>
          <cell r="O135" t="str">
            <v>N/A</v>
          </cell>
          <cell r="P135" t="str">
            <v>N/A</v>
          </cell>
          <cell r="Q135" t="str">
            <v>N/A</v>
          </cell>
          <cell r="R135" t="str">
            <v>N/A</v>
          </cell>
          <cell r="S135" t="str">
            <v>N/A</v>
          </cell>
        </row>
        <row r="136">
          <cell r="A136" t="str">
            <v>Northeast Utilities</v>
          </cell>
          <cell r="B136">
            <v>4057052</v>
          </cell>
          <cell r="C136">
            <v>0</v>
          </cell>
          <cell r="D136">
            <v>0.54669368907100635</v>
          </cell>
          <cell r="E136">
            <v>0.5302789074372215</v>
          </cell>
          <cell r="F136">
            <v>0.52322207360967588</v>
          </cell>
          <cell r="G136">
            <v>0.54171389532627223</v>
          </cell>
          <cell r="H136">
            <v>0.54742713249846986</v>
          </cell>
          <cell r="I136">
            <v>0.53413945013744968</v>
          </cell>
          <cell r="J136">
            <v>0.53626667532036887</v>
          </cell>
          <cell r="K136">
            <v>0.5496891352901494</v>
          </cell>
          <cell r="L136">
            <v>0.45330631092899371</v>
          </cell>
          <cell r="M136">
            <v>0.46972109256277855</v>
          </cell>
          <cell r="N136">
            <v>0.47677792639032412</v>
          </cell>
          <cell r="O136">
            <v>0.45828610467372771</v>
          </cell>
          <cell r="P136">
            <v>0.45257286750153014</v>
          </cell>
          <cell r="Q136">
            <v>0.46586054986255027</v>
          </cell>
          <cell r="R136">
            <v>0.46373332467963119</v>
          </cell>
          <cell r="S136">
            <v>0.45031086470985066</v>
          </cell>
        </row>
        <row r="137">
          <cell r="A137" t="str">
            <v>Northern Indiana Public Service Company</v>
          </cell>
          <cell r="B137">
            <v>4012860</v>
          </cell>
          <cell r="C137" t="str">
            <v>NiSource Inc.</v>
          </cell>
          <cell r="D137">
            <v>0.58932163312266594</v>
          </cell>
          <cell r="E137">
            <v>0.58471935069117509</v>
          </cell>
          <cell r="F137">
            <v>0.58011269077575334</v>
          </cell>
          <cell r="G137">
            <v>0.58300112297373308</v>
          </cell>
          <cell r="H137">
            <v>0.57736737024591045</v>
          </cell>
          <cell r="I137">
            <v>0.59954349153884579</v>
          </cell>
          <cell r="J137">
            <v>0.59261850511362335</v>
          </cell>
          <cell r="K137">
            <v>0.58458713252319439</v>
          </cell>
          <cell r="L137">
            <v>0.41067836687733406</v>
          </cell>
          <cell r="M137">
            <v>0.41528064930882486</v>
          </cell>
          <cell r="N137">
            <v>0.41988730922424666</v>
          </cell>
          <cell r="O137">
            <v>0.41699887702626692</v>
          </cell>
          <cell r="P137">
            <v>0.42263262975408961</v>
          </cell>
          <cell r="Q137">
            <v>0.40045650846115421</v>
          </cell>
          <cell r="R137">
            <v>0.4073814948863767</v>
          </cell>
          <cell r="S137">
            <v>0.41541286747680567</v>
          </cell>
        </row>
        <row r="138">
          <cell r="A138" t="str">
            <v>Northern New England Energy Corp.</v>
          </cell>
          <cell r="B138">
            <v>4137492</v>
          </cell>
          <cell r="C138" t="str">
            <v>Caisse de dépôt et placement du Québec</v>
          </cell>
          <cell r="D138">
            <v>0.51054683007871282</v>
          </cell>
          <cell r="E138">
            <v>0.51201027826115242</v>
          </cell>
          <cell r="F138">
            <v>0.51372559188019296</v>
          </cell>
          <cell r="G138">
            <v>0.51506326728607743</v>
          </cell>
          <cell r="H138">
            <v>0.53710652337054865</v>
          </cell>
          <cell r="I138">
            <v>0.53324453859765109</v>
          </cell>
          <cell r="J138">
            <v>0.53117699593926937</v>
          </cell>
          <cell r="K138">
            <v>0.52710111538860427</v>
          </cell>
          <cell r="L138">
            <v>0.48945316992128718</v>
          </cell>
          <cell r="M138">
            <v>0.48798972173884758</v>
          </cell>
          <cell r="N138">
            <v>0.48627440811980704</v>
          </cell>
          <cell r="O138">
            <v>0.48493673271392257</v>
          </cell>
          <cell r="P138">
            <v>0.46289347662945129</v>
          </cell>
          <cell r="Q138">
            <v>0.46675546140234886</v>
          </cell>
          <cell r="R138">
            <v>0.46882300406073057</v>
          </cell>
          <cell r="S138">
            <v>0.47289888461139568</v>
          </cell>
        </row>
        <row r="139">
          <cell r="A139" t="str">
            <v>Northern States Power Company - MN</v>
          </cell>
          <cell r="B139">
            <v>4057754</v>
          </cell>
          <cell r="C139" t="str">
            <v>Xcel Energy Inc.</v>
          </cell>
          <cell r="D139">
            <v>0.52844795199086181</v>
          </cell>
          <cell r="E139">
            <v>0.52485188566343521</v>
          </cell>
          <cell r="F139">
            <v>0.54320849748284505</v>
          </cell>
          <cell r="G139">
            <v>0.53537010339653646</v>
          </cell>
          <cell r="H139">
            <v>0.52542683990249661</v>
          </cell>
          <cell r="I139">
            <v>0.52035851080771267</v>
          </cell>
          <cell r="J139">
            <v>0.54623410672301598</v>
          </cell>
          <cell r="K139">
            <v>0.53639383867928414</v>
          </cell>
          <cell r="L139">
            <v>0.47155204800913819</v>
          </cell>
          <cell r="M139">
            <v>0.47514811433656473</v>
          </cell>
          <cell r="N139">
            <v>0.45679150251715495</v>
          </cell>
          <cell r="O139">
            <v>0.46462989660346354</v>
          </cell>
          <cell r="P139">
            <v>0.47457316009750344</v>
          </cell>
          <cell r="Q139">
            <v>0.47964148919228738</v>
          </cell>
          <cell r="R139">
            <v>0.45376589327698402</v>
          </cell>
          <cell r="S139">
            <v>0.46360616132071586</v>
          </cell>
        </row>
        <row r="140">
          <cell r="A140" t="str">
            <v>Northern States Power Company - WI</v>
          </cell>
          <cell r="B140">
            <v>4061925</v>
          </cell>
          <cell r="C140" t="str">
            <v>Xcel Energy Inc.</v>
          </cell>
          <cell r="D140">
            <v>0.55012326858258997</v>
          </cell>
          <cell r="E140">
            <v>0.52917125125071884</v>
          </cell>
          <cell r="F140">
            <v>0.57063463524590541</v>
          </cell>
          <cell r="G140">
            <v>0.5641591309267513</v>
          </cell>
          <cell r="H140">
            <v>0.55767290216399523</v>
          </cell>
          <cell r="I140">
            <v>0.55286864950243919</v>
          </cell>
          <cell r="J140">
            <v>0.54060935437804303</v>
          </cell>
          <cell r="K140">
            <v>0.52559963896641937</v>
          </cell>
          <cell r="L140">
            <v>0.44987673141741003</v>
          </cell>
          <cell r="M140">
            <v>0.47082874874928116</v>
          </cell>
          <cell r="N140">
            <v>0.42936536475409459</v>
          </cell>
          <cell r="O140">
            <v>0.4358408690732487</v>
          </cell>
          <cell r="P140">
            <v>0.44232709783600482</v>
          </cell>
          <cell r="Q140">
            <v>0.44713135049756081</v>
          </cell>
          <cell r="R140">
            <v>0.45939064562195697</v>
          </cell>
          <cell r="S140">
            <v>0.47440036103358058</v>
          </cell>
        </row>
        <row r="141">
          <cell r="A141" t="str">
            <v>NorthWestern Corporation</v>
          </cell>
          <cell r="B141">
            <v>4057053</v>
          </cell>
          <cell r="C141">
            <v>0</v>
          </cell>
          <cell r="D141">
            <v>0.47782312480425415</v>
          </cell>
          <cell r="E141">
            <v>0.474450925645996</v>
          </cell>
          <cell r="F141">
            <v>0.48188160233675231</v>
          </cell>
          <cell r="G141">
            <v>0.47153699365028384</v>
          </cell>
          <cell r="H141">
            <v>0.48766371495776384</v>
          </cell>
          <cell r="I141">
            <v>0.48715960834788291</v>
          </cell>
          <cell r="J141">
            <v>0.48043325175186757</v>
          </cell>
          <cell r="K141">
            <v>0.46957400438890856</v>
          </cell>
          <cell r="L141">
            <v>0.52217687519574585</v>
          </cell>
          <cell r="M141">
            <v>0.525549074354004</v>
          </cell>
          <cell r="N141">
            <v>0.51811839766324774</v>
          </cell>
          <cell r="O141">
            <v>0.5284630063497161</v>
          </cell>
          <cell r="P141">
            <v>0.51233628504223616</v>
          </cell>
          <cell r="Q141">
            <v>0.51284039165211714</v>
          </cell>
          <cell r="R141">
            <v>0.51956674824813243</v>
          </cell>
          <cell r="S141">
            <v>0.53042599561109138</v>
          </cell>
        </row>
        <row r="142">
          <cell r="A142" t="str">
            <v>Northwestern Wisconsin Electric Company</v>
          </cell>
          <cell r="B142">
            <v>4061951</v>
          </cell>
          <cell r="C142">
            <v>0</v>
          </cell>
          <cell r="D142">
            <v>0.62182141757075871</v>
          </cell>
          <cell r="E142">
            <v>0.61820192108354644</v>
          </cell>
          <cell r="F142">
            <v>0.60079159273918381</v>
          </cell>
          <cell r="G142">
            <v>0.58967750686696729</v>
          </cell>
          <cell r="H142">
            <v>0.58948261238337574</v>
          </cell>
          <cell r="I142">
            <v>0.58429243824509569</v>
          </cell>
          <cell r="J142">
            <v>0.56067363376156565</v>
          </cell>
          <cell r="K142">
            <v>0.55743311204988932</v>
          </cell>
          <cell r="L142">
            <v>0.37817858242924124</v>
          </cell>
          <cell r="M142">
            <v>0.38179807891645362</v>
          </cell>
          <cell r="N142">
            <v>0.39920840726081613</v>
          </cell>
          <cell r="O142">
            <v>0.41032249313303265</v>
          </cell>
          <cell r="P142">
            <v>0.41051738761662426</v>
          </cell>
          <cell r="Q142">
            <v>0.41570756175490431</v>
          </cell>
          <cell r="R142">
            <v>0.43932636623843441</v>
          </cell>
          <cell r="S142">
            <v>0.44256688795011062</v>
          </cell>
        </row>
        <row r="143">
          <cell r="A143" t="str">
            <v>NSTAR Electric Company</v>
          </cell>
          <cell r="B143">
            <v>4008369</v>
          </cell>
          <cell r="C143" t="str">
            <v>Northeast Utilities</v>
          </cell>
          <cell r="D143">
            <v>0.57609378820331336</v>
          </cell>
          <cell r="E143">
            <v>0.56413612883681097</v>
          </cell>
          <cell r="F143">
            <v>0.51929050240574237</v>
          </cell>
          <cell r="G143">
            <v>0.57778964492273743</v>
          </cell>
          <cell r="H143">
            <v>0.57227124441588706</v>
          </cell>
          <cell r="I143">
            <v>0.56113473526210422</v>
          </cell>
          <cell r="J143">
            <v>0.58985116993757747</v>
          </cell>
          <cell r="K143">
            <v>0.58476985229361289</v>
          </cell>
          <cell r="L143">
            <v>0.42390621179668658</v>
          </cell>
          <cell r="M143">
            <v>0.43586387116318898</v>
          </cell>
          <cell r="N143">
            <v>0.48070949759425763</v>
          </cell>
          <cell r="O143">
            <v>0.42221035507726257</v>
          </cell>
          <cell r="P143">
            <v>0.427728755584113</v>
          </cell>
          <cell r="Q143">
            <v>0.43886526473789583</v>
          </cell>
          <cell r="R143">
            <v>0.41014883006242259</v>
          </cell>
          <cell r="S143">
            <v>0.41523014770638716</v>
          </cell>
        </row>
        <row r="144">
          <cell r="A144" t="str">
            <v>NSTAR Gas Company</v>
          </cell>
          <cell r="B144">
            <v>4057115</v>
          </cell>
          <cell r="C144" t="str">
            <v>Northeast Utilities</v>
          </cell>
          <cell r="D144" t="str">
            <v>N/A</v>
          </cell>
          <cell r="E144" t="str">
            <v>N/A</v>
          </cell>
          <cell r="F144" t="str">
            <v>N/A</v>
          </cell>
          <cell r="G144" t="str">
            <v>N/A</v>
          </cell>
          <cell r="H144" t="str">
            <v>N/A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N144" t="str">
            <v>N/A</v>
          </cell>
          <cell r="O144" t="str">
            <v>N/A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</row>
        <row r="145">
          <cell r="A145" t="str">
            <v>NV Energy, Inc.</v>
          </cell>
          <cell r="B145">
            <v>4057063</v>
          </cell>
          <cell r="C145" t="str">
            <v>Berkshire Hathaway Inc.</v>
          </cell>
          <cell r="D145" t="str">
            <v>N/A</v>
          </cell>
          <cell r="E145" t="str">
            <v>N/A</v>
          </cell>
          <cell r="F145" t="str">
            <v>N/A</v>
          </cell>
          <cell r="G145">
            <v>0.47911921814773489</v>
          </cell>
          <cell r="H145">
            <v>0.48432473011917421</v>
          </cell>
          <cell r="I145">
            <v>0.46954584191800658</v>
          </cell>
          <cell r="J145">
            <v>0.46830351463151598</v>
          </cell>
          <cell r="K145">
            <v>0.46971555855545405</v>
          </cell>
          <cell r="L145" t="str">
            <v>N/A</v>
          </cell>
          <cell r="M145" t="str">
            <v>N/A</v>
          </cell>
          <cell r="N145" t="str">
            <v>N/A</v>
          </cell>
          <cell r="O145">
            <v>0.52088078185226505</v>
          </cell>
          <cell r="P145">
            <v>0.51567526988082579</v>
          </cell>
          <cell r="Q145">
            <v>0.53045415808199337</v>
          </cell>
          <cell r="R145">
            <v>0.53169648536848402</v>
          </cell>
          <cell r="S145">
            <v>0.53028444144454601</v>
          </cell>
        </row>
        <row r="146">
          <cell r="A146" t="str">
            <v>OGE Energy Corp.</v>
          </cell>
          <cell r="B146">
            <v>4057055</v>
          </cell>
          <cell r="C146">
            <v>0</v>
          </cell>
          <cell r="D146">
            <v>0.55425293879565429</v>
          </cell>
          <cell r="E146">
            <v>0.52941998375364607</v>
          </cell>
          <cell r="F146">
            <v>0.5252621292259656</v>
          </cell>
          <cell r="G146">
            <v>0.55156744355700116</v>
          </cell>
          <cell r="H146">
            <v>0.55332415822383763</v>
          </cell>
          <cell r="I146">
            <v>0.54151886679445371</v>
          </cell>
          <cell r="J146">
            <v>0.56630183504460752</v>
          </cell>
          <cell r="K146">
            <v>0.56866446079586386</v>
          </cell>
          <cell r="L146">
            <v>0.44574706120434571</v>
          </cell>
          <cell r="M146">
            <v>0.47058001624635393</v>
          </cell>
          <cell r="N146">
            <v>0.47473787077403445</v>
          </cell>
          <cell r="O146">
            <v>0.44843255644299884</v>
          </cell>
          <cell r="P146">
            <v>0.44667584177616243</v>
          </cell>
          <cell r="Q146">
            <v>0.45848113320554629</v>
          </cell>
          <cell r="R146">
            <v>0.43369816495539248</v>
          </cell>
          <cell r="S146">
            <v>0.4313355392041362</v>
          </cell>
        </row>
        <row r="147">
          <cell r="A147" t="str">
            <v>Ohio Edison Company</v>
          </cell>
          <cell r="B147">
            <v>4014480</v>
          </cell>
          <cell r="C147" t="str">
            <v>FirstEnergy Corp.</v>
          </cell>
          <cell r="D147">
            <v>0.57695581066599932</v>
          </cell>
          <cell r="E147">
            <v>0.56348182077116071</v>
          </cell>
          <cell r="F147">
            <v>0.55348547009142846</v>
          </cell>
          <cell r="G147">
            <v>0.53975522970303147</v>
          </cell>
          <cell r="H147">
            <v>0.56528516686898966</v>
          </cell>
          <cell r="I147">
            <v>0.46950128022114973</v>
          </cell>
          <cell r="J147">
            <v>0.42115330323031153</v>
          </cell>
          <cell r="K147">
            <v>0.40910806791254872</v>
          </cell>
          <cell r="L147">
            <v>0.42304418933400062</v>
          </cell>
          <cell r="M147">
            <v>0.43651817922883929</v>
          </cell>
          <cell r="N147">
            <v>0.44651452990857154</v>
          </cell>
          <cell r="O147">
            <v>0.46024477029696853</v>
          </cell>
          <cell r="P147">
            <v>0.43471483313101028</v>
          </cell>
          <cell r="Q147">
            <v>0.53049871977885033</v>
          </cell>
          <cell r="R147">
            <v>0.57884669676968847</v>
          </cell>
          <cell r="S147">
            <v>0.59089193208745128</v>
          </cell>
        </row>
        <row r="148">
          <cell r="A148" t="str">
            <v>Ohio Power Company</v>
          </cell>
          <cell r="B148">
            <v>4057015</v>
          </cell>
          <cell r="C148" t="str">
            <v>American Electric Power Company, Inc.</v>
          </cell>
          <cell r="D148">
            <v>0.4602567243140393</v>
          </cell>
          <cell r="E148">
            <v>0.44793550798198162</v>
          </cell>
          <cell r="F148">
            <v>0.42541383670742355</v>
          </cell>
          <cell r="G148">
            <v>0.39708035938097813</v>
          </cell>
          <cell r="H148">
            <v>0.57012666658397881</v>
          </cell>
          <cell r="I148">
            <v>0.56063119383458504</v>
          </cell>
          <cell r="J148">
            <v>0.56090076911437348</v>
          </cell>
          <cell r="K148">
            <v>0.53765197809103404</v>
          </cell>
          <cell r="L148">
            <v>0.5397432756859607</v>
          </cell>
          <cell r="M148">
            <v>0.55206449201801833</v>
          </cell>
          <cell r="N148">
            <v>0.5745861632925765</v>
          </cell>
          <cell r="O148">
            <v>0.60291964061902181</v>
          </cell>
          <cell r="P148">
            <v>0.42987333341602124</v>
          </cell>
          <cell r="Q148">
            <v>0.43936880616541496</v>
          </cell>
          <cell r="R148">
            <v>0.43909923088562658</v>
          </cell>
          <cell r="S148">
            <v>0.4623480219089659</v>
          </cell>
        </row>
        <row r="149">
          <cell r="A149" t="str">
            <v>Oklahoma Gas and Electric Company</v>
          </cell>
          <cell r="B149">
            <v>4057016</v>
          </cell>
          <cell r="C149" t="str">
            <v>OGE Energy Corp.</v>
          </cell>
          <cell r="D149">
            <v>0.55425293879565429</v>
          </cell>
          <cell r="E149">
            <v>0.52941998375364607</v>
          </cell>
          <cell r="F149">
            <v>0.5252621292259656</v>
          </cell>
          <cell r="G149">
            <v>0.55156744355700116</v>
          </cell>
          <cell r="H149">
            <v>0.55332415822383763</v>
          </cell>
          <cell r="I149">
            <v>0.54151886679445371</v>
          </cell>
          <cell r="J149">
            <v>0.56630183504460752</v>
          </cell>
          <cell r="K149">
            <v>0.56866446079586386</v>
          </cell>
          <cell r="L149">
            <v>0.44574706120434571</v>
          </cell>
          <cell r="M149">
            <v>0.47058001624635393</v>
          </cell>
          <cell r="N149">
            <v>0.47473787077403445</v>
          </cell>
          <cell r="O149">
            <v>0.44843255644299884</v>
          </cell>
          <cell r="P149">
            <v>0.44667584177616243</v>
          </cell>
          <cell r="Q149">
            <v>0.45848113320554629</v>
          </cell>
          <cell r="R149">
            <v>0.43369816495539248</v>
          </cell>
          <cell r="S149">
            <v>0.4313355392041362</v>
          </cell>
        </row>
        <row r="150">
          <cell r="A150" t="str">
            <v>Oncor Electric Delivery Company LLC</v>
          </cell>
          <cell r="B150">
            <v>4080589</v>
          </cell>
          <cell r="C150" t="str">
            <v>Texas Energy Future Holdings LP</v>
          </cell>
          <cell r="D150">
            <v>0.60156935386749943</v>
          </cell>
          <cell r="E150">
            <v>0.59886536617911879</v>
          </cell>
          <cell r="F150">
            <v>0.61014186999758202</v>
          </cell>
          <cell r="G150">
            <v>0.58430043440935042</v>
          </cell>
          <cell r="H150">
            <v>0.58412719914035871</v>
          </cell>
          <cell r="I150">
            <v>0.58255114941315234</v>
          </cell>
          <cell r="J150">
            <v>0.58682896460055434</v>
          </cell>
          <cell r="K150">
            <v>0.58572125258783081</v>
          </cell>
          <cell r="L150">
            <v>0.39843064613250057</v>
          </cell>
          <cell r="M150">
            <v>0.40113463382088121</v>
          </cell>
          <cell r="N150">
            <v>0.38985813000241798</v>
          </cell>
          <cell r="O150">
            <v>0.41569956559064958</v>
          </cell>
          <cell r="P150">
            <v>0.41587280085964123</v>
          </cell>
          <cell r="Q150">
            <v>0.41744885058684766</v>
          </cell>
          <cell r="R150">
            <v>0.41317103539944572</v>
          </cell>
          <cell r="S150">
            <v>0.41427874741216919</v>
          </cell>
        </row>
        <row r="151">
          <cell r="A151" t="str">
            <v>Orange and Rockland Utilities, Inc.</v>
          </cell>
          <cell r="B151">
            <v>4057093</v>
          </cell>
          <cell r="C151" t="str">
            <v>Consolidated Edison, Inc.</v>
          </cell>
          <cell r="D151">
            <v>0.52662041391901249</v>
          </cell>
          <cell r="E151">
            <v>0.5221482483946267</v>
          </cell>
          <cell r="F151">
            <v>0.52252169744614108</v>
          </cell>
          <cell r="G151">
            <v>0.51732136482379198</v>
          </cell>
          <cell r="H151">
            <v>0.50930667378944561</v>
          </cell>
          <cell r="I151">
            <v>0.50454512374192495</v>
          </cell>
          <cell r="J151">
            <v>0.50526491283568309</v>
          </cell>
          <cell r="K151">
            <v>0.4969117984600725</v>
          </cell>
          <cell r="L151">
            <v>0.47337958608098757</v>
          </cell>
          <cell r="M151">
            <v>0.47785175160537335</v>
          </cell>
          <cell r="N151">
            <v>0.47747830255385892</v>
          </cell>
          <cell r="O151">
            <v>0.48267863517620802</v>
          </cell>
          <cell r="P151">
            <v>0.49069332621055445</v>
          </cell>
          <cell r="Q151">
            <v>0.49545487625807499</v>
          </cell>
          <cell r="R151">
            <v>0.49473508716431691</v>
          </cell>
          <cell r="S151">
            <v>0.5030882015399275</v>
          </cell>
        </row>
        <row r="152">
          <cell r="A152" t="str">
            <v>Otter Tail Corporation</v>
          </cell>
          <cell r="B152">
            <v>4057017</v>
          </cell>
          <cell r="C152">
            <v>0</v>
          </cell>
          <cell r="D152">
            <v>0.49317840917244576</v>
          </cell>
          <cell r="E152">
            <v>0.47601317856293374</v>
          </cell>
          <cell r="F152">
            <v>0.47201188388532811</v>
          </cell>
          <cell r="G152">
            <v>0.53722583489474263</v>
          </cell>
          <cell r="H152">
            <v>0.52365893469206581</v>
          </cell>
          <cell r="I152">
            <v>0.52353258248460954</v>
          </cell>
          <cell r="J152">
            <v>0.52689940943412439</v>
          </cell>
          <cell r="K152">
            <v>0.51981967933136575</v>
          </cell>
          <cell r="L152">
            <v>0.50682159082755429</v>
          </cell>
          <cell r="M152">
            <v>0.52398682143706621</v>
          </cell>
          <cell r="N152">
            <v>0.52798811611467189</v>
          </cell>
          <cell r="O152">
            <v>0.46277416510525737</v>
          </cell>
          <cell r="P152">
            <v>0.47634106530793413</v>
          </cell>
          <cell r="Q152">
            <v>0.47646741751539051</v>
          </cell>
          <cell r="R152">
            <v>0.47310059056587561</v>
          </cell>
          <cell r="S152">
            <v>0.48018032066863431</v>
          </cell>
        </row>
        <row r="153">
          <cell r="A153" t="str">
            <v>Otter Tail Power Company</v>
          </cell>
          <cell r="B153">
            <v>4147257</v>
          </cell>
          <cell r="C153" t="str">
            <v>Otter Tail Corporation</v>
          </cell>
          <cell r="D153">
            <v>0.49317840917244576</v>
          </cell>
          <cell r="E153">
            <v>0.47601317856293374</v>
          </cell>
          <cell r="F153">
            <v>0.47201188388532811</v>
          </cell>
          <cell r="G153">
            <v>0.53722583489474263</v>
          </cell>
          <cell r="H153">
            <v>0.52365893469206581</v>
          </cell>
          <cell r="I153">
            <v>0.52353258248460954</v>
          </cell>
          <cell r="J153">
            <v>0.52689940943412439</v>
          </cell>
          <cell r="K153">
            <v>0.51981967933136575</v>
          </cell>
          <cell r="L153">
            <v>0.50682159082755429</v>
          </cell>
          <cell r="M153">
            <v>0.52398682143706621</v>
          </cell>
          <cell r="N153">
            <v>0.52798811611467189</v>
          </cell>
          <cell r="O153">
            <v>0.46277416510525737</v>
          </cell>
          <cell r="P153">
            <v>0.47634106530793413</v>
          </cell>
          <cell r="Q153">
            <v>0.47646741751539051</v>
          </cell>
          <cell r="R153">
            <v>0.47310059056587561</v>
          </cell>
          <cell r="S153">
            <v>0.48018032066863431</v>
          </cell>
        </row>
        <row r="154">
          <cell r="A154" t="str">
            <v>Pacific Gas and Electric Company</v>
          </cell>
          <cell r="B154">
            <v>4004218</v>
          </cell>
          <cell r="C154" t="str">
            <v>PG&amp;E Corporation</v>
          </cell>
          <cell r="D154">
            <v>0.53378932425289805</v>
          </cell>
          <cell r="E154">
            <v>0.53281330989540598</v>
          </cell>
          <cell r="F154">
            <v>0.52637787425572957</v>
          </cell>
          <cell r="G154">
            <v>0.52821508428165198</v>
          </cell>
          <cell r="H154">
            <v>0.5298511761060255</v>
          </cell>
          <cell r="I154">
            <v>0.52719799231870801</v>
          </cell>
          <cell r="J154">
            <v>0.52497253936308108</v>
          </cell>
          <cell r="K154">
            <v>0.51715855527941845</v>
          </cell>
          <cell r="L154">
            <v>0.46621067574710195</v>
          </cell>
          <cell r="M154">
            <v>0.46718669010459402</v>
          </cell>
          <cell r="N154">
            <v>0.47362212574427043</v>
          </cell>
          <cell r="O154">
            <v>0.47178491571834802</v>
          </cell>
          <cell r="P154">
            <v>0.47014882389397455</v>
          </cell>
          <cell r="Q154">
            <v>0.47280200768129199</v>
          </cell>
          <cell r="R154">
            <v>0.47502746063691897</v>
          </cell>
          <cell r="S154">
            <v>0.48284144472058149</v>
          </cell>
        </row>
        <row r="155">
          <cell r="A155" t="str">
            <v>PacifiCorp</v>
          </cell>
          <cell r="B155">
            <v>4001587</v>
          </cell>
          <cell r="C155" t="str">
            <v>Berkshire Hathaway Inc.</v>
          </cell>
          <cell r="D155">
            <v>0.52036434447158253</v>
          </cell>
          <cell r="E155">
            <v>0.50880391426755678</v>
          </cell>
          <cell r="F155">
            <v>0.50683659001978931</v>
          </cell>
          <cell r="G155">
            <v>0.53281026635652196</v>
          </cell>
          <cell r="H155">
            <v>0.52902541647666179</v>
          </cell>
          <cell r="I155">
            <v>0.51470759401640098</v>
          </cell>
          <cell r="J155">
            <v>0.52966155035629903</v>
          </cell>
          <cell r="K155">
            <v>0.5289962458422468</v>
          </cell>
          <cell r="L155">
            <v>0.47963565552841747</v>
          </cell>
          <cell r="M155">
            <v>0.49119608573244322</v>
          </cell>
          <cell r="N155">
            <v>0.49316340998021063</v>
          </cell>
          <cell r="O155">
            <v>0.46718973364347804</v>
          </cell>
          <cell r="P155">
            <v>0.47097458352333826</v>
          </cell>
          <cell r="Q155">
            <v>0.48529240598359907</v>
          </cell>
          <cell r="R155">
            <v>0.47033844964370097</v>
          </cell>
          <cell r="S155">
            <v>0.47100375415775325</v>
          </cell>
        </row>
        <row r="156">
          <cell r="A156" t="str">
            <v>PECO Energy Company</v>
          </cell>
          <cell r="B156">
            <v>4062222</v>
          </cell>
          <cell r="C156" t="str">
            <v>Exelon Corporation</v>
          </cell>
          <cell r="D156">
            <v>0.53659422576353411</v>
          </cell>
          <cell r="E156">
            <v>0.56377341276820259</v>
          </cell>
          <cell r="F156">
            <v>0.5634591222757549</v>
          </cell>
          <cell r="G156">
            <v>0.56275403420037429</v>
          </cell>
          <cell r="H156">
            <v>0.52952312125033651</v>
          </cell>
          <cell r="I156">
            <v>0.58524530210481263</v>
          </cell>
          <cell r="J156">
            <v>0.59300167533094272</v>
          </cell>
          <cell r="K156">
            <v>0.59000054809958491</v>
          </cell>
          <cell r="L156">
            <v>0.46340577423646584</v>
          </cell>
          <cell r="M156">
            <v>0.43622658723179741</v>
          </cell>
          <cell r="N156">
            <v>0.43654087772424505</v>
          </cell>
          <cell r="O156">
            <v>0.43724596579962571</v>
          </cell>
          <cell r="P156">
            <v>0.47047687874966349</v>
          </cell>
          <cell r="Q156">
            <v>0.41475469789518732</v>
          </cell>
          <cell r="R156">
            <v>0.40699832466905722</v>
          </cell>
          <cell r="S156">
            <v>0.40999945190041509</v>
          </cell>
        </row>
        <row r="157">
          <cell r="A157" t="str">
            <v>Pennsylvania Electric Company</v>
          </cell>
          <cell r="B157">
            <v>4057018</v>
          </cell>
          <cell r="C157" t="str">
            <v>FirstEnergy Corp.</v>
          </cell>
          <cell r="D157">
            <v>0.48165011196753105</v>
          </cell>
          <cell r="E157">
            <v>0.47741339427422469</v>
          </cell>
          <cell r="F157">
            <v>0.51174659426925539</v>
          </cell>
          <cell r="G157">
            <v>0.50768950713424565</v>
          </cell>
          <cell r="H157">
            <v>0.44281958364229274</v>
          </cell>
          <cell r="I157">
            <v>0.44736170906880068</v>
          </cell>
          <cell r="J157">
            <v>0.44289904442220829</v>
          </cell>
          <cell r="K157">
            <v>0.44673795822777107</v>
          </cell>
          <cell r="L157">
            <v>0.51834988803246895</v>
          </cell>
          <cell r="M157">
            <v>0.52258660572577531</v>
          </cell>
          <cell r="N157">
            <v>0.48825340573074455</v>
          </cell>
          <cell r="O157">
            <v>0.49231049286575435</v>
          </cell>
          <cell r="P157">
            <v>0.55718041635770721</v>
          </cell>
          <cell r="Q157">
            <v>0.55263829093119932</v>
          </cell>
          <cell r="R157">
            <v>0.55710095557779171</v>
          </cell>
          <cell r="S157">
            <v>0.55326204177222893</v>
          </cell>
        </row>
        <row r="158">
          <cell r="A158" t="str">
            <v>Pennsylvania Power Company</v>
          </cell>
          <cell r="B158">
            <v>4018463</v>
          </cell>
          <cell r="C158" t="str">
            <v>FirstEnergy Corp.</v>
          </cell>
          <cell r="D158">
            <v>0.54795789690403274</v>
          </cell>
          <cell r="E158">
            <v>0.53528057782363681</v>
          </cell>
          <cell r="F158">
            <v>0.52630071898027386</v>
          </cell>
          <cell r="G158">
            <v>0.51210779276435536</v>
          </cell>
          <cell r="H158">
            <v>0.61663308667961814</v>
          </cell>
          <cell r="I158">
            <v>0.6098394811749861</v>
          </cell>
          <cell r="J158">
            <v>0.60208322471567</v>
          </cell>
          <cell r="K158">
            <v>0.60798262445563844</v>
          </cell>
          <cell r="L158">
            <v>0.45204210309596726</v>
          </cell>
          <cell r="M158">
            <v>0.46471942217636319</v>
          </cell>
          <cell r="N158">
            <v>0.47369928101972608</v>
          </cell>
          <cell r="O158">
            <v>0.48789220723564458</v>
          </cell>
          <cell r="P158">
            <v>0.38336691332038192</v>
          </cell>
          <cell r="Q158">
            <v>0.39016051882501396</v>
          </cell>
          <cell r="R158">
            <v>0.39791677528433</v>
          </cell>
          <cell r="S158">
            <v>0.39201737554436156</v>
          </cell>
        </row>
        <row r="159">
          <cell r="A159" t="str">
            <v>Peoples Gas Light and Coke Company</v>
          </cell>
          <cell r="B159">
            <v>4057135</v>
          </cell>
          <cell r="C159" t="str">
            <v>Integrys Energy Group, Inc.</v>
          </cell>
          <cell r="D159" t="str">
            <v>N/A</v>
          </cell>
          <cell r="E159" t="str">
            <v>N/A</v>
          </cell>
          <cell r="F159" t="str">
            <v>N/A</v>
          </cell>
          <cell r="G159" t="str">
            <v>N/A</v>
          </cell>
          <cell r="H159" t="str">
            <v>N/A</v>
          </cell>
          <cell r="I159" t="str">
            <v>N/A</v>
          </cell>
          <cell r="J159" t="str">
            <v>N/A</v>
          </cell>
          <cell r="K159" t="str">
            <v>N/A</v>
          </cell>
          <cell r="L159" t="str">
            <v>N/A</v>
          </cell>
          <cell r="M159" t="str">
            <v>N/A</v>
          </cell>
          <cell r="N159" t="str">
            <v>N/A</v>
          </cell>
          <cell r="O159" t="str">
            <v>N/A</v>
          </cell>
          <cell r="P159" t="str">
            <v>N/A</v>
          </cell>
          <cell r="Q159" t="str">
            <v>N/A</v>
          </cell>
          <cell r="R159" t="str">
            <v>N/A</v>
          </cell>
          <cell r="S159" t="str">
            <v>N/A</v>
          </cell>
        </row>
        <row r="160">
          <cell r="A160" t="str">
            <v>Peoples Gas System</v>
          </cell>
          <cell r="B160">
            <v>4063341</v>
          </cell>
          <cell r="C160" t="str">
            <v>TECO Energy, Inc.</v>
          </cell>
          <cell r="D160" t="str">
            <v>N/A</v>
          </cell>
          <cell r="E160" t="str">
            <v>N/A</v>
          </cell>
          <cell r="F160" t="str">
            <v>N/A</v>
          </cell>
          <cell r="G160" t="str">
            <v>N/A</v>
          </cell>
          <cell r="H160" t="str">
            <v>N/A</v>
          </cell>
          <cell r="I160" t="str">
            <v>N/A</v>
          </cell>
          <cell r="J160" t="str">
            <v>N/A</v>
          </cell>
          <cell r="K160" t="str">
            <v>N/A</v>
          </cell>
          <cell r="L160" t="str">
            <v>N/A</v>
          </cell>
          <cell r="M160" t="str">
            <v>N/A</v>
          </cell>
          <cell r="N160" t="str">
            <v>N/A</v>
          </cell>
          <cell r="O160" t="str">
            <v>N/A</v>
          </cell>
          <cell r="P160" t="str">
            <v>N/A</v>
          </cell>
          <cell r="Q160" t="str">
            <v>N/A</v>
          </cell>
          <cell r="R160" t="str">
            <v>N/A</v>
          </cell>
          <cell r="S160" t="str">
            <v>N/A</v>
          </cell>
        </row>
        <row r="161">
          <cell r="A161" t="str">
            <v>Pepco Holdings, Inc.</v>
          </cell>
          <cell r="B161">
            <v>4078763</v>
          </cell>
          <cell r="C161">
            <v>0</v>
          </cell>
          <cell r="D161">
            <v>0.48445669589238738</v>
          </cell>
          <cell r="E161">
            <v>0.4795352232603175</v>
          </cell>
          <cell r="F161">
            <v>0.47019835648034147</v>
          </cell>
          <cell r="G161">
            <v>0.48599434217117843</v>
          </cell>
          <cell r="H161">
            <v>0.48332191861550411</v>
          </cell>
          <cell r="I161">
            <v>0.47527340978260857</v>
          </cell>
          <cell r="J161">
            <v>0.47414533038345208</v>
          </cell>
          <cell r="K161">
            <v>0.47298955964354866</v>
          </cell>
          <cell r="L161">
            <v>0.51554330410761262</v>
          </cell>
          <cell r="M161">
            <v>0.5204647767396825</v>
          </cell>
          <cell r="N161">
            <v>0.52980164351965853</v>
          </cell>
          <cell r="O161">
            <v>0.51400565782882157</v>
          </cell>
          <cell r="P161">
            <v>0.51667808138449589</v>
          </cell>
          <cell r="Q161">
            <v>0.52472659021739143</v>
          </cell>
          <cell r="R161">
            <v>0.52585466961654792</v>
          </cell>
          <cell r="S161">
            <v>0.52701044035645128</v>
          </cell>
        </row>
        <row r="162">
          <cell r="A162" t="str">
            <v>PG&amp;E Corporation</v>
          </cell>
          <cell r="B162">
            <v>4057057</v>
          </cell>
          <cell r="C162">
            <v>0</v>
          </cell>
          <cell r="D162">
            <v>0.53378932425289805</v>
          </cell>
          <cell r="E162">
            <v>0.53281330989540598</v>
          </cell>
          <cell r="F162">
            <v>0.52637787425572957</v>
          </cell>
          <cell r="G162">
            <v>0.52821508428165198</v>
          </cell>
          <cell r="H162">
            <v>0.5298511761060255</v>
          </cell>
          <cell r="I162">
            <v>0.52719799231870801</v>
          </cell>
          <cell r="J162">
            <v>0.52497253936308108</v>
          </cell>
          <cell r="K162">
            <v>0.51715855527941845</v>
          </cell>
          <cell r="L162">
            <v>0.46621067574710195</v>
          </cell>
          <cell r="M162">
            <v>0.46718669010459402</v>
          </cell>
          <cell r="N162">
            <v>0.47362212574427043</v>
          </cell>
          <cell r="O162">
            <v>0.47178491571834802</v>
          </cell>
          <cell r="P162">
            <v>0.47014882389397455</v>
          </cell>
          <cell r="Q162">
            <v>0.47280200768129199</v>
          </cell>
          <cell r="R162">
            <v>0.47502746063691897</v>
          </cell>
          <cell r="S162">
            <v>0.48284144472058149</v>
          </cell>
        </row>
        <row r="163">
          <cell r="A163" t="str">
            <v>Pike County Light and Power Company</v>
          </cell>
          <cell r="B163">
            <v>4062303</v>
          </cell>
          <cell r="C163" t="str">
            <v>Consolidated Edison, Inc.</v>
          </cell>
          <cell r="D163">
            <v>0.61708747158071076</v>
          </cell>
          <cell r="E163">
            <v>0.62463343108504399</v>
          </cell>
          <cell r="F163">
            <v>0.62980101804720034</v>
          </cell>
          <cell r="G163">
            <v>0.61612284069097889</v>
          </cell>
          <cell r="H163">
            <v>0.62708309054888711</v>
          </cell>
          <cell r="I163">
            <v>0.62730025623107388</v>
          </cell>
          <cell r="J163">
            <v>0.63180301461281785</v>
          </cell>
          <cell r="K163">
            <v>0.6257309941520468</v>
          </cell>
          <cell r="L163">
            <v>0.38291252841928924</v>
          </cell>
          <cell r="M163">
            <v>0.37536656891495601</v>
          </cell>
          <cell r="N163">
            <v>0.37019898195279966</v>
          </cell>
          <cell r="O163">
            <v>0.38387715930902111</v>
          </cell>
          <cell r="P163">
            <v>0.37291690945111294</v>
          </cell>
          <cell r="Q163">
            <v>0.37269974376892617</v>
          </cell>
          <cell r="R163">
            <v>0.36819698538718215</v>
          </cell>
          <cell r="S163">
            <v>0.3742690058479532</v>
          </cell>
        </row>
        <row r="164">
          <cell r="A164" t="str">
            <v>Pinnacle West Capital Corporation</v>
          </cell>
          <cell r="B164">
            <v>4056951</v>
          </cell>
          <cell r="C164">
            <v>0</v>
          </cell>
          <cell r="D164">
            <v>0.58433342954447753</v>
          </cell>
          <cell r="E164">
            <v>0.57315631955988033</v>
          </cell>
          <cell r="F164">
            <v>0.55665770615997778</v>
          </cell>
          <cell r="G164">
            <v>0.57390086526954687</v>
          </cell>
          <cell r="H164">
            <v>0.57624522178524862</v>
          </cell>
          <cell r="I164">
            <v>0.55940645265135347</v>
          </cell>
          <cell r="J164">
            <v>0.55835721617298573</v>
          </cell>
          <cell r="K164">
            <v>0.56462195307003626</v>
          </cell>
          <cell r="L164">
            <v>0.41566657045552252</v>
          </cell>
          <cell r="M164">
            <v>0.42684368044011972</v>
          </cell>
          <cell r="N164">
            <v>0.44334229384002216</v>
          </cell>
          <cell r="O164">
            <v>0.42609913473045319</v>
          </cell>
          <cell r="P164">
            <v>0.42375477821475138</v>
          </cell>
          <cell r="Q164">
            <v>0.44059354734864647</v>
          </cell>
          <cell r="R164">
            <v>0.44164278382701427</v>
          </cell>
          <cell r="S164">
            <v>0.43537804692996374</v>
          </cell>
        </row>
        <row r="165">
          <cell r="A165" t="str">
            <v>Portland General Electric Company</v>
          </cell>
          <cell r="B165">
            <v>4057019</v>
          </cell>
          <cell r="C165">
            <v>0</v>
          </cell>
          <cell r="D165">
            <v>0.44862813055793271</v>
          </cell>
          <cell r="E165">
            <v>0.46636419632603482</v>
          </cell>
          <cell r="F165">
            <v>0.49208448343469602</v>
          </cell>
          <cell r="G165">
            <v>0.48701665935640803</v>
          </cell>
          <cell r="H165">
            <v>0.50431395733479722</v>
          </cell>
          <cell r="I165">
            <v>0.5036868202929955</v>
          </cell>
          <cell r="J165">
            <v>0.51775251031752445</v>
          </cell>
          <cell r="K165">
            <v>0.5136827739587545</v>
          </cell>
          <cell r="L165">
            <v>0.55137186944206729</v>
          </cell>
          <cell r="M165">
            <v>0.53363580367396524</v>
          </cell>
          <cell r="N165">
            <v>0.50791551656530398</v>
          </cell>
          <cell r="O165">
            <v>0.51298334064359197</v>
          </cell>
          <cell r="P165">
            <v>0.49568604266520272</v>
          </cell>
          <cell r="Q165">
            <v>0.4963131797070045</v>
          </cell>
          <cell r="R165">
            <v>0.48224748968247555</v>
          </cell>
          <cell r="S165">
            <v>0.48631722604124544</v>
          </cell>
        </row>
        <row r="166">
          <cell r="A166" t="str">
            <v>Potomac Edison Company</v>
          </cell>
          <cell r="B166">
            <v>4057020</v>
          </cell>
          <cell r="C166" t="str">
            <v>FirstEnergy Corp.</v>
          </cell>
          <cell r="D166">
            <v>0.51962730248010924</v>
          </cell>
          <cell r="E166">
            <v>0.51171922139014059</v>
          </cell>
          <cell r="F166">
            <v>0.50461011651690302</v>
          </cell>
          <cell r="G166">
            <v>0.49093442287857036</v>
          </cell>
          <cell r="H166">
            <v>0.50137547408922778</v>
          </cell>
          <cell r="I166">
            <v>0.49115043733472813</v>
          </cell>
          <cell r="J166">
            <v>0.48029099310432805</v>
          </cell>
          <cell r="K166">
            <v>0.46488785629148288</v>
          </cell>
          <cell r="L166">
            <v>0.48037269751989076</v>
          </cell>
          <cell r="M166">
            <v>0.48828077860985947</v>
          </cell>
          <cell r="N166">
            <v>0.49538988348309698</v>
          </cell>
          <cell r="O166">
            <v>0.50906557712142964</v>
          </cell>
          <cell r="P166">
            <v>0.49862452591077222</v>
          </cell>
          <cell r="Q166">
            <v>0.50884956266527182</v>
          </cell>
          <cell r="R166">
            <v>0.51970900689567201</v>
          </cell>
          <cell r="S166">
            <v>0.53511214370851712</v>
          </cell>
        </row>
        <row r="167">
          <cell r="A167" t="str">
            <v>Potomac Electric Power Company</v>
          </cell>
          <cell r="B167">
            <v>4044391</v>
          </cell>
          <cell r="C167" t="str">
            <v>Pepco Holdings, Inc.</v>
          </cell>
          <cell r="D167">
            <v>0.4961955239764041</v>
          </cell>
          <cell r="E167">
            <v>0.48869953605485655</v>
          </cell>
          <cell r="F167">
            <v>0.46945769604483001</v>
          </cell>
          <cell r="G167">
            <v>0.5030790364085489</v>
          </cell>
          <cell r="H167">
            <v>0.49324220717487249</v>
          </cell>
          <cell r="I167">
            <v>0.4885986300205738</v>
          </cell>
          <cell r="J167">
            <v>0.48572056337522923</v>
          </cell>
          <cell r="K167">
            <v>0.49139752147180554</v>
          </cell>
          <cell r="L167">
            <v>0.5038044760235959</v>
          </cell>
          <cell r="M167">
            <v>0.5113004639451435</v>
          </cell>
          <cell r="N167">
            <v>0.53054230395516999</v>
          </cell>
          <cell r="O167">
            <v>0.4969209635914511</v>
          </cell>
          <cell r="P167">
            <v>0.50675779282512745</v>
          </cell>
          <cell r="Q167">
            <v>0.5114013699794262</v>
          </cell>
          <cell r="R167">
            <v>0.51427943662477071</v>
          </cell>
          <cell r="S167">
            <v>0.5086024785281944</v>
          </cell>
        </row>
        <row r="168">
          <cell r="A168" t="str">
            <v>PPL Corporation</v>
          </cell>
          <cell r="B168">
            <v>4057058</v>
          </cell>
          <cell r="C168">
            <v>0</v>
          </cell>
          <cell r="D168">
            <v>0.56236264237350508</v>
          </cell>
          <cell r="E168">
            <v>0.55934500684808108</v>
          </cell>
          <cell r="F168">
            <v>0.56850298577856151</v>
          </cell>
          <cell r="G168">
            <v>0.56101644180881161</v>
          </cell>
          <cell r="H168">
            <v>0.57782475835072078</v>
          </cell>
          <cell r="I168">
            <v>0.59145127731238778</v>
          </cell>
          <cell r="J168">
            <v>0.58383803041390037</v>
          </cell>
          <cell r="K168">
            <v>0.57483430080824194</v>
          </cell>
          <cell r="L168">
            <v>0.43763735762649497</v>
          </cell>
          <cell r="M168">
            <v>0.44065499315191897</v>
          </cell>
          <cell r="N168">
            <v>0.43149701422143849</v>
          </cell>
          <cell r="O168">
            <v>0.43898355819118834</v>
          </cell>
          <cell r="P168">
            <v>0.42217524164927928</v>
          </cell>
          <cell r="Q168">
            <v>0.40854872268761222</v>
          </cell>
          <cell r="R168">
            <v>0.41616196958609963</v>
          </cell>
          <cell r="S168">
            <v>0.42516569919175806</v>
          </cell>
        </row>
        <row r="169">
          <cell r="A169" t="str">
            <v>PPL Electric Utilities Corporation</v>
          </cell>
          <cell r="B169">
            <v>4057021</v>
          </cell>
          <cell r="C169" t="str">
            <v>PPL Corporation</v>
          </cell>
          <cell r="D169">
            <v>0.49162344801610963</v>
          </cell>
          <cell r="E169">
            <v>0.48930906010790831</v>
          </cell>
          <cell r="F169">
            <v>0.51685231970601742</v>
          </cell>
          <cell r="G169">
            <v>0.50423876404795065</v>
          </cell>
          <cell r="H169">
            <v>0.5016942382986086</v>
          </cell>
          <cell r="I169">
            <v>0.53989774575333882</v>
          </cell>
          <cell r="J169">
            <v>0.52330023603088216</v>
          </cell>
          <cell r="K169">
            <v>0.51153909368571215</v>
          </cell>
          <cell r="L169">
            <v>0.50837655198389042</v>
          </cell>
          <cell r="M169">
            <v>0.51069093989209169</v>
          </cell>
          <cell r="N169">
            <v>0.48314768029398253</v>
          </cell>
          <cell r="O169">
            <v>0.49576123595204935</v>
          </cell>
          <cell r="P169">
            <v>0.4983057617013914</v>
          </cell>
          <cell r="Q169">
            <v>0.46010225424666118</v>
          </cell>
          <cell r="R169">
            <v>0.47669976396911778</v>
          </cell>
          <cell r="S169">
            <v>0.48846090631428779</v>
          </cell>
        </row>
        <row r="170">
          <cell r="A170" t="str">
            <v>Progress Energy, Inc.</v>
          </cell>
          <cell r="B170">
            <v>4057036</v>
          </cell>
          <cell r="C170" t="str">
            <v>Duke Energy Corporation</v>
          </cell>
          <cell r="D170" t="str">
            <v>N/A</v>
          </cell>
          <cell r="E170" t="str">
            <v>N/A</v>
          </cell>
          <cell r="F170" t="str">
            <v>N/A</v>
          </cell>
          <cell r="G170" t="str">
            <v>N/A</v>
          </cell>
          <cell r="H170" t="str">
            <v>N/A</v>
          </cell>
          <cell r="I170" t="str">
            <v>N/A</v>
          </cell>
          <cell r="J170" t="str">
            <v>N/A</v>
          </cell>
          <cell r="K170" t="str">
            <v>N/A</v>
          </cell>
          <cell r="L170" t="str">
            <v>N/A</v>
          </cell>
          <cell r="M170" t="str">
            <v>N/A</v>
          </cell>
          <cell r="N170" t="str">
            <v>N/A</v>
          </cell>
          <cell r="O170" t="str">
            <v>N/A</v>
          </cell>
          <cell r="P170" t="str">
            <v>N/A</v>
          </cell>
          <cell r="Q170" t="str">
            <v>N/A</v>
          </cell>
          <cell r="R170" t="str">
            <v>N/A</v>
          </cell>
          <cell r="S170" t="str">
            <v>N/A</v>
          </cell>
        </row>
        <row r="171">
          <cell r="A171" t="str">
            <v>Public Service Company of Colorado</v>
          </cell>
          <cell r="B171">
            <v>4057094</v>
          </cell>
          <cell r="C171" t="str">
            <v>Xcel Energy Inc.</v>
          </cell>
          <cell r="D171">
            <v>0.56509935533379108</v>
          </cell>
          <cell r="E171">
            <v>0.56122432238963105</v>
          </cell>
          <cell r="F171">
            <v>0.5420884847672931</v>
          </cell>
          <cell r="G171">
            <v>0.56526039769761693</v>
          </cell>
          <cell r="H171">
            <v>0.56378328364929564</v>
          </cell>
          <cell r="I171">
            <v>0.55831297741515762</v>
          </cell>
          <cell r="J171">
            <v>0.55662475086954011</v>
          </cell>
          <cell r="K171">
            <v>0.57102085379629941</v>
          </cell>
          <cell r="L171">
            <v>0.43490064466620887</v>
          </cell>
          <cell r="M171">
            <v>0.43877567761036895</v>
          </cell>
          <cell r="N171">
            <v>0.45791151523270684</v>
          </cell>
          <cell r="O171">
            <v>0.43473960230238307</v>
          </cell>
          <cell r="P171">
            <v>0.43621671635070436</v>
          </cell>
          <cell r="Q171">
            <v>0.44168702258484238</v>
          </cell>
          <cell r="R171">
            <v>0.44337524913045995</v>
          </cell>
          <cell r="S171">
            <v>0.42897914620370059</v>
          </cell>
        </row>
        <row r="172">
          <cell r="A172" t="str">
            <v>Public Service Company of New Hampshire</v>
          </cell>
          <cell r="B172">
            <v>4057022</v>
          </cell>
          <cell r="C172" t="str">
            <v>Northeast Utilities</v>
          </cell>
          <cell r="D172">
            <v>0.53919768757231523</v>
          </cell>
          <cell r="E172">
            <v>0.52442886742616723</v>
          </cell>
          <cell r="F172">
            <v>0.52266571298180764</v>
          </cell>
          <cell r="G172">
            <v>0.51899919390411764</v>
          </cell>
          <cell r="H172">
            <v>0.55778950457328447</v>
          </cell>
          <cell r="I172">
            <v>0.55518648324790298</v>
          </cell>
          <cell r="J172">
            <v>0.5240805737830001</v>
          </cell>
          <cell r="K172">
            <v>0.52124856136903452</v>
          </cell>
          <cell r="L172">
            <v>0.46080231242768477</v>
          </cell>
          <cell r="M172">
            <v>0.47557113257383282</v>
          </cell>
          <cell r="N172">
            <v>0.47733428701819236</v>
          </cell>
          <cell r="O172">
            <v>0.48100080609588231</v>
          </cell>
          <cell r="P172">
            <v>0.44221049542671553</v>
          </cell>
          <cell r="Q172">
            <v>0.44481351675209696</v>
          </cell>
          <cell r="R172">
            <v>0.47591942621699984</v>
          </cell>
          <cell r="S172">
            <v>0.47875143863096542</v>
          </cell>
        </row>
        <row r="173">
          <cell r="A173" t="str">
            <v>Public Service Company of New Mexico</v>
          </cell>
          <cell r="B173">
            <v>4073320</v>
          </cell>
          <cell r="C173" t="str">
            <v>PNM Resources, Inc.</v>
          </cell>
          <cell r="D173">
            <v>0.47654842290416599</v>
          </cell>
          <cell r="E173">
            <v>0.47371382919580574</v>
          </cell>
          <cell r="F173">
            <v>0.4693786363608613</v>
          </cell>
          <cell r="G173">
            <v>0.48628970691138879</v>
          </cell>
          <cell r="H173">
            <v>0.50017775994584324</v>
          </cell>
          <cell r="I173">
            <v>0.50296408095389755</v>
          </cell>
          <cell r="J173">
            <v>0.5132813804419506</v>
          </cell>
          <cell r="K173">
            <v>0.51007850728547122</v>
          </cell>
          <cell r="L173">
            <v>0.52345157709583401</v>
          </cell>
          <cell r="M173">
            <v>0.52628617080419426</v>
          </cell>
          <cell r="N173">
            <v>0.5306213636391387</v>
          </cell>
          <cell r="O173">
            <v>0.51371029308861116</v>
          </cell>
          <cell r="P173">
            <v>0.49982224005415676</v>
          </cell>
          <cell r="Q173">
            <v>0.49703591904610239</v>
          </cell>
          <cell r="R173">
            <v>0.4867186195580494</v>
          </cell>
          <cell r="S173">
            <v>0.48992149271452873</v>
          </cell>
        </row>
        <row r="174">
          <cell r="A174" t="str">
            <v>Public Service Company of North Carolina, Incorporated</v>
          </cell>
          <cell r="B174">
            <v>0</v>
          </cell>
          <cell r="C174" t="str">
            <v>SCANA Corporation</v>
          </cell>
          <cell r="D174">
            <v>0.67134080460789813</v>
          </cell>
          <cell r="E174">
            <v>0.67430424039770376</v>
          </cell>
          <cell r="F174">
            <v>0.67528351773885964</v>
          </cell>
          <cell r="G174">
            <v>0.66699992541801312</v>
          </cell>
          <cell r="H174">
            <v>0.6633826241696118</v>
          </cell>
          <cell r="I174">
            <v>0.66740393189288849</v>
          </cell>
          <cell r="J174">
            <v>0.66858280296580774</v>
          </cell>
          <cell r="K174">
            <v>0.66097466297977159</v>
          </cell>
          <cell r="L174">
            <v>0.32865919539210187</v>
          </cell>
          <cell r="M174">
            <v>0.32569575960229624</v>
          </cell>
          <cell r="N174">
            <v>0.32471648226114036</v>
          </cell>
          <cell r="O174">
            <v>0.33300007458198683</v>
          </cell>
          <cell r="P174">
            <v>0.33661737583038814</v>
          </cell>
          <cell r="Q174">
            <v>0.33259606810711156</v>
          </cell>
          <cell r="R174">
            <v>0.33141719703419231</v>
          </cell>
          <cell r="S174">
            <v>0.33902533702022841</v>
          </cell>
        </row>
        <row r="175">
          <cell r="A175" t="str">
            <v>Public Service Company of Oklahoma</v>
          </cell>
          <cell r="B175">
            <v>4057023</v>
          </cell>
          <cell r="C175" t="str">
            <v>American Electric Power Company, Inc.</v>
          </cell>
          <cell r="D175">
            <v>0.49426819540697803</v>
          </cell>
          <cell r="E175">
            <v>0.482987987898508</v>
          </cell>
          <cell r="F175">
            <v>0.47512866895255923</v>
          </cell>
          <cell r="G175">
            <v>0.48514118309232501</v>
          </cell>
          <cell r="H175">
            <v>0.50464932656473438</v>
          </cell>
          <cell r="I175">
            <v>0.49485195104673452</v>
          </cell>
          <cell r="J175">
            <v>0.49094195811054225</v>
          </cell>
          <cell r="K175">
            <v>0.49099937893490819</v>
          </cell>
          <cell r="L175">
            <v>0.50573180459302192</v>
          </cell>
          <cell r="M175">
            <v>0.51701201210149206</v>
          </cell>
          <cell r="N175">
            <v>0.52487133104744077</v>
          </cell>
          <cell r="O175">
            <v>0.51485881690767499</v>
          </cell>
          <cell r="P175">
            <v>0.49535067343526562</v>
          </cell>
          <cell r="Q175">
            <v>0.50514804895326548</v>
          </cell>
          <cell r="R175">
            <v>0.5090580418894578</v>
          </cell>
          <cell r="S175">
            <v>0.50900062106509181</v>
          </cell>
        </row>
        <row r="176">
          <cell r="A176" t="str">
            <v>Public Service Electric and Gas Company</v>
          </cell>
          <cell r="B176">
            <v>4057095</v>
          </cell>
          <cell r="C176" t="str">
            <v>Public Service Enterprise Group Incorporated</v>
          </cell>
          <cell r="D176">
            <v>0.52396155323088078</v>
          </cell>
          <cell r="E176">
            <v>0.5162552820791827</v>
          </cell>
          <cell r="F176">
            <v>0.53146393027822036</v>
          </cell>
          <cell r="G176">
            <v>0.51541608181236387</v>
          </cell>
          <cell r="H176">
            <v>0.49697039847295266</v>
          </cell>
          <cell r="I176">
            <v>0.50255686773893604</v>
          </cell>
          <cell r="J176">
            <v>0.52049470307430534</v>
          </cell>
          <cell r="K176">
            <v>0.51938605471960586</v>
          </cell>
          <cell r="L176">
            <v>0.47603844676911927</v>
          </cell>
          <cell r="M176">
            <v>0.4837447179208173</v>
          </cell>
          <cell r="N176">
            <v>0.46853606972177969</v>
          </cell>
          <cell r="O176">
            <v>0.48458391818763608</v>
          </cell>
          <cell r="P176">
            <v>0.50302960152704734</v>
          </cell>
          <cell r="Q176">
            <v>0.49744313226106401</v>
          </cell>
          <cell r="R176">
            <v>0.47950529692569466</v>
          </cell>
          <cell r="S176">
            <v>0.48061394528039414</v>
          </cell>
        </row>
        <row r="177">
          <cell r="A177" t="str">
            <v>Public Service Enterprise Group Incorporated</v>
          </cell>
          <cell r="B177">
            <v>4050911</v>
          </cell>
          <cell r="C177">
            <v>0</v>
          </cell>
          <cell r="D177">
            <v>0.52396155323088078</v>
          </cell>
          <cell r="E177">
            <v>0.5162552820791827</v>
          </cell>
          <cell r="F177">
            <v>0.53146393027822036</v>
          </cell>
          <cell r="G177">
            <v>0.51541608181236387</v>
          </cell>
          <cell r="H177">
            <v>0.49697039847295266</v>
          </cell>
          <cell r="I177">
            <v>0.50255686773893604</v>
          </cell>
          <cell r="J177">
            <v>0.52049470307430534</v>
          </cell>
          <cell r="K177">
            <v>0.51938605471960586</v>
          </cell>
          <cell r="L177">
            <v>0.47603844676911927</v>
          </cell>
          <cell r="M177">
            <v>0.4837447179208173</v>
          </cell>
          <cell r="N177">
            <v>0.46853606972177969</v>
          </cell>
          <cell r="O177">
            <v>0.48458391818763608</v>
          </cell>
          <cell r="P177">
            <v>0.50302960152704734</v>
          </cell>
          <cell r="Q177">
            <v>0.49744313226106401</v>
          </cell>
          <cell r="R177">
            <v>0.47950529692569466</v>
          </cell>
          <cell r="S177">
            <v>0.48061394528039414</v>
          </cell>
        </row>
        <row r="178">
          <cell r="A178" t="str">
            <v>Puget Energy, Inc.</v>
          </cell>
          <cell r="B178">
            <v>4026154</v>
          </cell>
          <cell r="C178" t="str">
            <v>Puget Holdings LLC</v>
          </cell>
          <cell r="D178">
            <v>0.47240470351894148</v>
          </cell>
          <cell r="E178">
            <v>0.4762921703956432</v>
          </cell>
          <cell r="F178">
            <v>0.48136062564729148</v>
          </cell>
          <cell r="G178">
            <v>0.47777654502754457</v>
          </cell>
          <cell r="H178">
            <v>0.46660146613495324</v>
          </cell>
          <cell r="I178">
            <v>0.47612837238770139</v>
          </cell>
          <cell r="J178">
            <v>0.48001152453918033</v>
          </cell>
          <cell r="K178">
            <v>0.47424759936310873</v>
          </cell>
          <cell r="L178">
            <v>0.52759529648105852</v>
          </cell>
          <cell r="M178">
            <v>0.5237078296043568</v>
          </cell>
          <cell r="N178">
            <v>0.51863937435270857</v>
          </cell>
          <cell r="O178">
            <v>0.52222345497245548</v>
          </cell>
          <cell r="P178">
            <v>0.53339853386504676</v>
          </cell>
          <cell r="Q178">
            <v>0.52387162761229866</v>
          </cell>
          <cell r="R178">
            <v>0.51998847546081972</v>
          </cell>
          <cell r="S178">
            <v>0.52575240063689133</v>
          </cell>
        </row>
        <row r="179">
          <cell r="A179" t="str">
            <v>Puget Sound Energy, Inc.</v>
          </cell>
          <cell r="B179">
            <v>4062485</v>
          </cell>
          <cell r="C179" t="str">
            <v>Puget Holdings LLC</v>
          </cell>
          <cell r="D179">
            <v>0.47240470351894148</v>
          </cell>
          <cell r="E179">
            <v>0.4762921703956432</v>
          </cell>
          <cell r="F179">
            <v>0.48136062564729148</v>
          </cell>
          <cell r="G179">
            <v>0.47777654502754457</v>
          </cell>
          <cell r="H179">
            <v>0.46660146613495324</v>
          </cell>
          <cell r="I179">
            <v>0.47612837238770139</v>
          </cell>
          <cell r="J179">
            <v>0.48001152453918033</v>
          </cell>
          <cell r="K179">
            <v>0.47424759936310873</v>
          </cell>
          <cell r="L179">
            <v>0.52759529648105852</v>
          </cell>
          <cell r="M179">
            <v>0.5237078296043568</v>
          </cell>
          <cell r="N179">
            <v>0.51863937435270857</v>
          </cell>
          <cell r="O179">
            <v>0.52222345497245548</v>
          </cell>
          <cell r="P179">
            <v>0.53339853386504676</v>
          </cell>
          <cell r="Q179">
            <v>0.52387162761229866</v>
          </cell>
          <cell r="R179">
            <v>0.51998847546081972</v>
          </cell>
          <cell r="S179">
            <v>0.52575240063689133</v>
          </cell>
        </row>
        <row r="180">
          <cell r="A180" t="str">
            <v>Rochester Gas and Electric Corporation</v>
          </cell>
          <cell r="B180">
            <v>4057096</v>
          </cell>
          <cell r="C180" t="str">
            <v>Iberdrola, S.A.</v>
          </cell>
          <cell r="D180">
            <v>0.52896896579516528</v>
          </cell>
          <cell r="E180">
            <v>0.5242834510062464</v>
          </cell>
          <cell r="F180">
            <v>0.52087458041470003</v>
          </cell>
          <cell r="G180">
            <v>0.50958892328861372</v>
          </cell>
          <cell r="H180">
            <v>0.50468211493737569</v>
          </cell>
          <cell r="I180">
            <v>0.50050649901102007</v>
          </cell>
          <cell r="J180">
            <v>0.47712585321786505</v>
          </cell>
          <cell r="K180">
            <v>0.49172248122804568</v>
          </cell>
          <cell r="L180">
            <v>0.47103103420483466</v>
          </cell>
          <cell r="M180">
            <v>0.47571654899375365</v>
          </cell>
          <cell r="N180">
            <v>0.47912541958529997</v>
          </cell>
          <cell r="O180">
            <v>0.49041107671138628</v>
          </cell>
          <cell r="P180">
            <v>0.49531788506262436</v>
          </cell>
          <cell r="Q180">
            <v>0.49949350098897993</v>
          </cell>
          <cell r="R180">
            <v>0.52287414678213495</v>
          </cell>
          <cell r="S180">
            <v>0.50827751877195437</v>
          </cell>
        </row>
        <row r="181">
          <cell r="A181" t="str">
            <v>Rockland Electric Company</v>
          </cell>
          <cell r="B181">
            <v>4062660</v>
          </cell>
          <cell r="C181" t="str">
            <v>Consolidated Edison, Inc.</v>
          </cell>
          <cell r="D181">
            <v>1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1</v>
          </cell>
          <cell r="J181">
            <v>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 t="str">
            <v>San Diego Gas &amp; Electric Co.</v>
          </cell>
          <cell r="B182">
            <v>4057097</v>
          </cell>
          <cell r="C182" t="str">
            <v>Sempra Energy</v>
          </cell>
          <cell r="D182">
            <v>0.54841181515657911</v>
          </cell>
          <cell r="E182">
            <v>0.5404816307482746</v>
          </cell>
          <cell r="F182">
            <v>0.53927293337864624</v>
          </cell>
          <cell r="G182">
            <v>0.5340223066611085</v>
          </cell>
          <cell r="H182">
            <v>0.5266131513602732</v>
          </cell>
          <cell r="I182">
            <v>0.54118930628575124</v>
          </cell>
          <cell r="J182">
            <v>0.53756941590120477</v>
          </cell>
          <cell r="K182">
            <v>0.5323552898731776</v>
          </cell>
          <cell r="L182">
            <v>0.45158818484342089</v>
          </cell>
          <cell r="M182">
            <v>0.4595183692517254</v>
          </cell>
          <cell r="N182">
            <v>0.46072706662135376</v>
          </cell>
          <cell r="O182">
            <v>0.4659776933388915</v>
          </cell>
          <cell r="P182">
            <v>0.47338684863972685</v>
          </cell>
          <cell r="Q182">
            <v>0.45881069371424882</v>
          </cell>
          <cell r="R182">
            <v>0.46243058409879523</v>
          </cell>
          <cell r="S182">
            <v>0.4676447101268224</v>
          </cell>
        </row>
        <row r="183">
          <cell r="A183" t="str">
            <v>SCANA Corporation</v>
          </cell>
          <cell r="B183">
            <v>4057061</v>
          </cell>
          <cell r="C183">
            <v>0</v>
          </cell>
          <cell r="D183">
            <v>0.52339168863942642</v>
          </cell>
          <cell r="E183">
            <v>0.51723059914476377</v>
          </cell>
          <cell r="F183">
            <v>0.5310922461355152</v>
          </cell>
          <cell r="G183">
            <v>0.52609416458838831</v>
          </cell>
          <cell r="H183">
            <v>0.52393761890876056</v>
          </cell>
          <cell r="I183">
            <v>0.51800589564189581</v>
          </cell>
          <cell r="J183">
            <v>0.53033247099003877</v>
          </cell>
          <cell r="K183">
            <v>0.52135345899031182</v>
          </cell>
          <cell r="L183">
            <v>0.47660831136057352</v>
          </cell>
          <cell r="M183">
            <v>0.48276940085523623</v>
          </cell>
          <cell r="N183">
            <v>0.4689077538644848</v>
          </cell>
          <cell r="O183">
            <v>0.47390583541161163</v>
          </cell>
          <cell r="P183">
            <v>0.47606238109123938</v>
          </cell>
          <cell r="Q183">
            <v>0.48199410435810425</v>
          </cell>
          <cell r="R183">
            <v>0.46966752900996123</v>
          </cell>
          <cell r="S183">
            <v>0.47864654100968818</v>
          </cell>
        </row>
        <row r="184">
          <cell r="A184" t="str">
            <v>Sempra Energy</v>
          </cell>
          <cell r="B184">
            <v>4057062</v>
          </cell>
          <cell r="C184">
            <v>0</v>
          </cell>
          <cell r="D184">
            <v>0.54841181515657911</v>
          </cell>
          <cell r="E184">
            <v>0.5404816307482746</v>
          </cell>
          <cell r="F184">
            <v>0.53927293337864624</v>
          </cell>
          <cell r="G184">
            <v>0.5340223066611085</v>
          </cell>
          <cell r="H184">
            <v>0.5266131513602732</v>
          </cell>
          <cell r="I184">
            <v>0.54118930628575124</v>
          </cell>
          <cell r="J184">
            <v>0.53756941590120477</v>
          </cell>
          <cell r="K184">
            <v>0.5323552898731776</v>
          </cell>
          <cell r="L184">
            <v>0.45158818484342089</v>
          </cell>
          <cell r="M184">
            <v>0.4595183692517254</v>
          </cell>
          <cell r="N184">
            <v>0.46072706662135376</v>
          </cell>
          <cell r="O184">
            <v>0.4659776933388915</v>
          </cell>
          <cell r="P184">
            <v>0.47338684863972685</v>
          </cell>
          <cell r="Q184">
            <v>0.45881069371424882</v>
          </cell>
          <cell r="R184">
            <v>0.46243058409879523</v>
          </cell>
          <cell r="S184">
            <v>0.4676447101268224</v>
          </cell>
        </row>
        <row r="185">
          <cell r="A185" t="str">
            <v>Sharyland Utilities, L.P.</v>
          </cell>
          <cell r="B185">
            <v>4082747</v>
          </cell>
          <cell r="C185">
            <v>0</v>
          </cell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0.84803289261528536</v>
          </cell>
          <cell r="I185">
            <v>0.59839357429718876</v>
          </cell>
          <cell r="J185">
            <v>0.84592111160914385</v>
          </cell>
          <cell r="K185">
            <v>0.7202578104019336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0.15196710738471461</v>
          </cell>
          <cell r="Q185">
            <v>0.40160642570281124</v>
          </cell>
          <cell r="R185">
            <v>0.15407888839085612</v>
          </cell>
          <cell r="S185">
            <v>0.2797421895980664</v>
          </cell>
        </row>
        <row r="186">
          <cell r="A186" t="str">
            <v>Sierra Pacific Power Company</v>
          </cell>
          <cell r="B186">
            <v>4057098</v>
          </cell>
          <cell r="C186" t="str">
            <v>Berkshire Hathaway Inc.</v>
          </cell>
          <cell r="D186">
            <v>0.47982262347741411</v>
          </cell>
          <cell r="E186">
            <v>0.47252635278686639</v>
          </cell>
          <cell r="F186">
            <v>0.46917554744410178</v>
          </cell>
          <cell r="G186">
            <v>0.46376629180689705</v>
          </cell>
          <cell r="H186">
            <v>0.47420476250715771</v>
          </cell>
          <cell r="I186">
            <v>0.47181813490915048</v>
          </cell>
          <cell r="J186">
            <v>0.47390440498737163</v>
          </cell>
          <cell r="K186">
            <v>0.46861426356980834</v>
          </cell>
          <cell r="L186">
            <v>0.52017737652258589</v>
          </cell>
          <cell r="M186">
            <v>0.52747364721313361</v>
          </cell>
          <cell r="N186">
            <v>0.53082445255589816</v>
          </cell>
          <cell r="O186">
            <v>0.5362337081931029</v>
          </cell>
          <cell r="P186">
            <v>0.52579523749284229</v>
          </cell>
          <cell r="Q186">
            <v>0.52818186509084952</v>
          </cell>
          <cell r="R186">
            <v>0.52609559501262837</v>
          </cell>
          <cell r="S186">
            <v>0.53138573643019171</v>
          </cell>
        </row>
        <row r="187">
          <cell r="A187" t="str">
            <v>South Carolina Electric &amp; Gas Co.</v>
          </cell>
          <cell r="B187">
            <v>4057099</v>
          </cell>
          <cell r="C187" t="str">
            <v>SCANA Corporation</v>
          </cell>
          <cell r="D187">
            <v>0.53468593399650466</v>
          </cell>
          <cell r="E187">
            <v>0.52846864509565594</v>
          </cell>
          <cell r="F187">
            <v>0.54361074500730644</v>
          </cell>
          <cell r="G187">
            <v>0.53899210691484356</v>
          </cell>
          <cell r="H187">
            <v>0.53680406830709093</v>
          </cell>
          <cell r="I187">
            <v>0.53078966611844847</v>
          </cell>
          <cell r="J187">
            <v>0.54436187432718097</v>
          </cell>
          <cell r="K187">
            <v>0.53605929038441202</v>
          </cell>
          <cell r="L187">
            <v>0.46531406600349534</v>
          </cell>
          <cell r="M187">
            <v>0.471531354904344</v>
          </cell>
          <cell r="N187">
            <v>0.45638925499269362</v>
          </cell>
          <cell r="O187">
            <v>0.46100789308515649</v>
          </cell>
          <cell r="P187">
            <v>0.46319593169290901</v>
          </cell>
          <cell r="Q187">
            <v>0.46921033388155153</v>
          </cell>
          <cell r="R187">
            <v>0.45563812567281903</v>
          </cell>
          <cell r="S187">
            <v>0.46394070961558792</v>
          </cell>
        </row>
        <row r="188">
          <cell r="A188" t="str">
            <v>Southern California Edison Co.</v>
          </cell>
          <cell r="B188">
            <v>4009083</v>
          </cell>
          <cell r="C188" t="str">
            <v>Edison International</v>
          </cell>
          <cell r="D188">
            <v>0.56606182236204761</v>
          </cell>
          <cell r="E188">
            <v>0.54924708510149145</v>
          </cell>
          <cell r="F188">
            <v>0.55462873533721491</v>
          </cell>
          <cell r="G188">
            <v>0.54774510181741487</v>
          </cell>
          <cell r="H188">
            <v>0.56512446828464602</v>
          </cell>
          <cell r="I188">
            <v>0.55762684528801865</v>
          </cell>
          <cell r="J188">
            <v>0.56208060070132515</v>
          </cell>
          <cell r="K188">
            <v>0.57082737398248662</v>
          </cell>
          <cell r="L188">
            <v>0.43393817763795245</v>
          </cell>
          <cell r="M188">
            <v>0.45075291489850855</v>
          </cell>
          <cell r="N188">
            <v>0.44537126466278509</v>
          </cell>
          <cell r="O188">
            <v>0.45225489818258519</v>
          </cell>
          <cell r="P188">
            <v>0.43487553171535404</v>
          </cell>
          <cell r="Q188">
            <v>0.4423731547119813</v>
          </cell>
          <cell r="R188">
            <v>0.43791939929867491</v>
          </cell>
          <cell r="S188">
            <v>0.42917262601751344</v>
          </cell>
        </row>
        <row r="189">
          <cell r="A189" t="str">
            <v>Southern California Gas Company</v>
          </cell>
          <cell r="B189">
            <v>0</v>
          </cell>
          <cell r="C189" t="str">
            <v>Sempra Energy</v>
          </cell>
          <cell r="D189">
            <v>0.59369004476657428</v>
          </cell>
          <cell r="E189">
            <v>0.65583781143136299</v>
          </cell>
          <cell r="F189">
            <v>0.64897857498754363</v>
          </cell>
          <cell r="G189">
            <v>0.6416962925342814</v>
          </cell>
          <cell r="H189">
            <v>0.63264774798229628</v>
          </cell>
          <cell r="I189">
            <v>0.62262637068734961</v>
          </cell>
          <cell r="J189">
            <v>0.61519607843137258</v>
          </cell>
          <cell r="K189">
            <v>0.61031439602868176</v>
          </cell>
          <cell r="L189">
            <v>0.40630995523342572</v>
          </cell>
          <cell r="M189">
            <v>0.34416218856863701</v>
          </cell>
          <cell r="N189">
            <v>0.35102142501245642</v>
          </cell>
          <cell r="O189">
            <v>0.35830370746571866</v>
          </cell>
          <cell r="P189">
            <v>0.36735225201770372</v>
          </cell>
          <cell r="Q189">
            <v>0.37737362931265045</v>
          </cell>
          <cell r="R189">
            <v>0.38480392156862747</v>
          </cell>
          <cell r="S189">
            <v>0.38968560397131824</v>
          </cell>
        </row>
        <row r="190">
          <cell r="A190" t="str">
            <v>Southern Company</v>
          </cell>
          <cell r="B190">
            <v>4004298</v>
          </cell>
          <cell r="C190">
            <v>0</v>
          </cell>
          <cell r="D190">
            <v>0.50261655706453134</v>
          </cell>
          <cell r="E190">
            <v>0.5036558006532782</v>
          </cell>
          <cell r="F190">
            <v>0.50176806553568332</v>
          </cell>
          <cell r="G190">
            <v>0.5190523364772327</v>
          </cell>
          <cell r="H190">
            <v>0.50754616898528948</v>
          </cell>
          <cell r="I190">
            <v>0.49231579455726715</v>
          </cell>
          <cell r="J190">
            <v>0.49038401475975679</v>
          </cell>
          <cell r="K190">
            <v>0.4974313496729364</v>
          </cell>
          <cell r="L190">
            <v>0.49738344293546871</v>
          </cell>
          <cell r="M190">
            <v>0.4963441993467218</v>
          </cell>
          <cell r="N190">
            <v>0.49823193446431674</v>
          </cell>
          <cell r="O190">
            <v>0.4809476635227673</v>
          </cell>
          <cell r="P190">
            <v>0.49245383101471052</v>
          </cell>
          <cell r="Q190">
            <v>0.50768420544273285</v>
          </cell>
          <cell r="R190">
            <v>0.50961598524024321</v>
          </cell>
          <cell r="S190">
            <v>0.50256865032706366</v>
          </cell>
        </row>
        <row r="191">
          <cell r="A191" t="str">
            <v>Southern Connecticut Gas Company</v>
          </cell>
          <cell r="B191">
            <v>0</v>
          </cell>
          <cell r="C191" t="str">
            <v>UIL Holdings Corporation</v>
          </cell>
          <cell r="D191">
            <v>0.62772507056963589</v>
          </cell>
          <cell r="E191">
            <v>0.63326466479900767</v>
          </cell>
          <cell r="F191">
            <v>0.63257405254010524</v>
          </cell>
          <cell r="G191">
            <v>0.62980849266103167</v>
          </cell>
          <cell r="H191">
            <v>0.62272367379255744</v>
          </cell>
          <cell r="I191">
            <v>0.62710877593827841</v>
          </cell>
          <cell r="J191">
            <v>0.62634556139691488</v>
          </cell>
          <cell r="K191">
            <v>0.62464233944665026</v>
          </cell>
          <cell r="L191">
            <v>0.37227492943036411</v>
          </cell>
          <cell r="M191">
            <v>0.36673533520099233</v>
          </cell>
          <cell r="N191">
            <v>0.36742594745989471</v>
          </cell>
          <cell r="O191">
            <v>0.37019150733896833</v>
          </cell>
          <cell r="P191">
            <v>0.37727632620744261</v>
          </cell>
          <cell r="Q191">
            <v>0.37289122406172159</v>
          </cell>
          <cell r="R191">
            <v>0.37365443860308512</v>
          </cell>
          <cell r="S191">
            <v>0.37535766055334974</v>
          </cell>
        </row>
        <row r="192">
          <cell r="A192" t="str">
            <v>Southern Indiana Gas and Electric Company, Inc.</v>
          </cell>
          <cell r="B192">
            <v>4057100</v>
          </cell>
          <cell r="C192" t="str">
            <v>Vectren Corporation</v>
          </cell>
          <cell r="D192">
            <v>0.56139158659169019</v>
          </cell>
          <cell r="E192">
            <v>0.55774687715673221</v>
          </cell>
          <cell r="F192">
            <v>0.55610553288118869</v>
          </cell>
          <cell r="G192">
            <v>0.5633136903605529</v>
          </cell>
          <cell r="H192">
            <v>0.56262495225328457</v>
          </cell>
          <cell r="I192">
            <v>0.59123993410366005</v>
          </cell>
          <cell r="J192">
            <v>0.55280460383619268</v>
          </cell>
          <cell r="K192">
            <v>0.54899705232075946</v>
          </cell>
          <cell r="L192">
            <v>0.43860841340830986</v>
          </cell>
          <cell r="M192">
            <v>0.44225312284326779</v>
          </cell>
          <cell r="N192">
            <v>0.44389446711881125</v>
          </cell>
          <cell r="O192">
            <v>0.4366863096394471</v>
          </cell>
          <cell r="P192">
            <v>0.43737504774671537</v>
          </cell>
          <cell r="Q192">
            <v>0.40876006589634001</v>
          </cell>
          <cell r="R192">
            <v>0.44719539616380732</v>
          </cell>
          <cell r="S192">
            <v>0.45100294767924054</v>
          </cell>
        </row>
        <row r="193">
          <cell r="A193" t="str">
            <v>Southwestern Electric Power Company</v>
          </cell>
          <cell r="B193">
            <v>4057026</v>
          </cell>
          <cell r="C193" t="str">
            <v>American Electric Power Company, Inc.</v>
          </cell>
          <cell r="D193">
            <v>0.50598703093951292</v>
          </cell>
          <cell r="E193">
            <v>0.51259475841224733</v>
          </cell>
          <cell r="F193">
            <v>0.51175195961567377</v>
          </cell>
          <cell r="G193">
            <v>0.51211267760036638</v>
          </cell>
          <cell r="H193">
            <v>0.50220131606109075</v>
          </cell>
          <cell r="I193">
            <v>0.50521437433825334</v>
          </cell>
          <cell r="J193">
            <v>0.50543219762080072</v>
          </cell>
          <cell r="K193">
            <v>0.5079615437294942</v>
          </cell>
          <cell r="L193">
            <v>0.49401296906048708</v>
          </cell>
          <cell r="M193">
            <v>0.48740524158775267</v>
          </cell>
          <cell r="N193">
            <v>0.48824804038432629</v>
          </cell>
          <cell r="O193">
            <v>0.48788732239963367</v>
          </cell>
          <cell r="P193">
            <v>0.49779868393890925</v>
          </cell>
          <cell r="Q193">
            <v>0.49478562566174666</v>
          </cell>
          <cell r="R193">
            <v>0.49456780237919923</v>
          </cell>
          <cell r="S193">
            <v>0.49203845627050574</v>
          </cell>
        </row>
        <row r="194">
          <cell r="A194" t="str">
            <v>Southwestern Public Service Company</v>
          </cell>
          <cell r="B194">
            <v>4057027</v>
          </cell>
          <cell r="C194" t="str">
            <v>Xcel Energy Inc.</v>
          </cell>
          <cell r="D194">
            <v>0.53807814930614384</v>
          </cell>
          <cell r="E194">
            <v>0.52102527263396026</v>
          </cell>
          <cell r="F194">
            <v>0.5392343362168539</v>
          </cell>
          <cell r="G194">
            <v>0.53195288107613015</v>
          </cell>
          <cell r="H194">
            <v>0.52480510514994516</v>
          </cell>
          <cell r="I194">
            <v>0.54238011906109318</v>
          </cell>
          <cell r="J194">
            <v>0.52855961537804419</v>
          </cell>
          <cell r="K194">
            <v>0.51606369969118304</v>
          </cell>
          <cell r="L194">
            <v>0.46192185069385616</v>
          </cell>
          <cell r="M194">
            <v>0.47897472736603969</v>
          </cell>
          <cell r="N194">
            <v>0.46076566378314615</v>
          </cell>
          <cell r="O194">
            <v>0.4680471189238698</v>
          </cell>
          <cell r="P194">
            <v>0.47519489485005484</v>
          </cell>
          <cell r="Q194">
            <v>0.45761988093890688</v>
          </cell>
          <cell r="R194">
            <v>0.47144038462195587</v>
          </cell>
          <cell r="S194">
            <v>0.48393630030881696</v>
          </cell>
        </row>
        <row r="195">
          <cell r="A195" t="str">
            <v>Superior Water, Light and Power Company</v>
          </cell>
          <cell r="B195">
            <v>4063281</v>
          </cell>
          <cell r="C195" t="str">
            <v>ALLETE, Inc.</v>
          </cell>
          <cell r="D195">
            <v>0.58386925928728151</v>
          </cell>
          <cell r="E195">
            <v>0.58653455819338152</v>
          </cell>
          <cell r="F195">
            <v>0.58420901434856898</v>
          </cell>
          <cell r="G195">
            <v>0.56807865680315384</v>
          </cell>
          <cell r="H195">
            <v>0.61254993800799007</v>
          </cell>
          <cell r="I195">
            <v>0.61666893825814362</v>
          </cell>
          <cell r="J195">
            <v>0.61479198767334364</v>
          </cell>
          <cell r="K195">
            <v>0.60657835575692598</v>
          </cell>
          <cell r="L195">
            <v>0.41613074071271849</v>
          </cell>
          <cell r="M195">
            <v>0.41346544180661843</v>
          </cell>
          <cell r="N195">
            <v>0.41579098565143108</v>
          </cell>
          <cell r="O195">
            <v>0.43192134319684616</v>
          </cell>
          <cell r="P195">
            <v>0.38745006199200993</v>
          </cell>
          <cell r="Q195">
            <v>0.38333106174185633</v>
          </cell>
          <cell r="R195">
            <v>0.38520801232665641</v>
          </cell>
          <cell r="S195">
            <v>0.39342164424307408</v>
          </cell>
        </row>
        <row r="196">
          <cell r="A196" t="str">
            <v>Tampa Electric Company</v>
          </cell>
          <cell r="B196">
            <v>3010781</v>
          </cell>
          <cell r="C196" t="str">
            <v>TECO Energy, Inc.</v>
          </cell>
          <cell r="D196">
            <v>0.52848549428872393</v>
          </cell>
          <cell r="E196">
            <v>0.52459787392480117</v>
          </cell>
          <cell r="F196">
            <v>0.55045427241736811</v>
          </cell>
          <cell r="G196">
            <v>0.55208585360343299</v>
          </cell>
          <cell r="H196">
            <v>0.55076506192256103</v>
          </cell>
          <cell r="I196">
            <v>0.53986785725684261</v>
          </cell>
          <cell r="J196">
            <v>0.53566198877622906</v>
          </cell>
          <cell r="K196">
            <v>0.53778442132786053</v>
          </cell>
          <cell r="L196">
            <v>0.47151450571127607</v>
          </cell>
          <cell r="M196">
            <v>0.47540212607519877</v>
          </cell>
          <cell r="N196">
            <v>0.44954572758263189</v>
          </cell>
          <cell r="O196">
            <v>0.44791414639656701</v>
          </cell>
          <cell r="P196">
            <v>0.44923493807743897</v>
          </cell>
          <cell r="Q196">
            <v>0.46013214274315739</v>
          </cell>
          <cell r="R196">
            <v>0.46433801122377094</v>
          </cell>
          <cell r="S196">
            <v>0.46221557867213947</v>
          </cell>
        </row>
        <row r="197">
          <cell r="A197" t="str">
            <v>TECO Energy, Inc.</v>
          </cell>
          <cell r="B197">
            <v>3010780</v>
          </cell>
          <cell r="C197">
            <v>0</v>
          </cell>
          <cell r="D197">
            <v>0.52848549428872393</v>
          </cell>
          <cell r="E197">
            <v>0.52459787392480117</v>
          </cell>
          <cell r="F197">
            <v>0.55045427241736811</v>
          </cell>
          <cell r="G197">
            <v>0.55208585360343299</v>
          </cell>
          <cell r="H197">
            <v>0.55076506192256103</v>
          </cell>
          <cell r="I197">
            <v>0.53986785725684261</v>
          </cell>
          <cell r="J197">
            <v>0.53566198877622906</v>
          </cell>
          <cell r="K197">
            <v>0.53778442132786053</v>
          </cell>
          <cell r="L197">
            <v>0.47151450571127607</v>
          </cell>
          <cell r="M197">
            <v>0.47540212607519877</v>
          </cell>
          <cell r="N197">
            <v>0.44954572758263189</v>
          </cell>
          <cell r="O197">
            <v>0.44791414639656701</v>
          </cell>
          <cell r="P197">
            <v>0.44923493807743897</v>
          </cell>
          <cell r="Q197">
            <v>0.46013214274315739</v>
          </cell>
          <cell r="R197">
            <v>0.46433801122377094</v>
          </cell>
          <cell r="S197">
            <v>0.46221557867213947</v>
          </cell>
        </row>
        <row r="198">
          <cell r="A198" t="str">
            <v>Texas-New Mexico Power Company</v>
          </cell>
          <cell r="B198">
            <v>0</v>
          </cell>
          <cell r="C198" t="str">
            <v>PNM Resources, Inc.</v>
          </cell>
          <cell r="D198">
            <v>0.58486199483800083</v>
          </cell>
          <cell r="E198">
            <v>0.58346976648867732</v>
          </cell>
          <cell r="F198">
            <v>0.60272180924156882</v>
          </cell>
          <cell r="G198">
            <v>0.59946457965569566</v>
          </cell>
          <cell r="H198">
            <v>0.58921061926137397</v>
          </cell>
          <cell r="I198">
            <v>0.58409909246873981</v>
          </cell>
          <cell r="J198">
            <v>0.59998023928430277</v>
          </cell>
          <cell r="K198">
            <v>0.59815863492919163</v>
          </cell>
          <cell r="L198">
            <v>0.41513800516199917</v>
          </cell>
          <cell r="M198">
            <v>0.41653023351132262</v>
          </cell>
          <cell r="N198">
            <v>0.39727819075843113</v>
          </cell>
          <cell r="O198">
            <v>0.40053542034430434</v>
          </cell>
          <cell r="P198">
            <v>0.41078938073862603</v>
          </cell>
          <cell r="Q198">
            <v>0.41590090753126019</v>
          </cell>
          <cell r="R198">
            <v>0.40001976071569717</v>
          </cell>
          <cell r="S198">
            <v>0.40184136507080837</v>
          </cell>
        </row>
        <row r="199">
          <cell r="A199" t="str">
            <v>Toledo Edison Company</v>
          </cell>
          <cell r="B199">
            <v>4057029</v>
          </cell>
          <cell r="C199" t="str">
            <v>FirstEnergy Corp.</v>
          </cell>
          <cell r="D199">
            <v>0.51507178560624356</v>
          </cell>
          <cell r="E199">
            <v>0.50701594494465407</v>
          </cell>
          <cell r="F199">
            <v>0.50110296164834589</v>
          </cell>
          <cell r="G199">
            <v>0.51863164072509649</v>
          </cell>
          <cell r="H199">
            <v>0.52446838626787018</v>
          </cell>
          <cell r="I199">
            <v>0.39892298924910197</v>
          </cell>
          <cell r="J199">
            <v>0.38123580449392858</v>
          </cell>
          <cell r="K199">
            <v>0.37704362937741975</v>
          </cell>
          <cell r="L199">
            <v>0.4849282143937565</v>
          </cell>
          <cell r="M199">
            <v>0.49298405505534598</v>
          </cell>
          <cell r="N199">
            <v>0.49889703835165417</v>
          </cell>
          <cell r="O199">
            <v>0.48136835927490351</v>
          </cell>
          <cell r="P199">
            <v>0.47553161373212982</v>
          </cell>
          <cell r="Q199">
            <v>0.60107701075089803</v>
          </cell>
          <cell r="R199">
            <v>0.61876419550607142</v>
          </cell>
          <cell r="S199">
            <v>0.62295637062258025</v>
          </cell>
        </row>
        <row r="200">
          <cell r="A200" t="str">
            <v>Tucson Electric Power Company</v>
          </cell>
          <cell r="B200">
            <v>4057030</v>
          </cell>
          <cell r="C200" t="str">
            <v>Fortis Inc.</v>
          </cell>
          <cell r="D200">
            <v>0.4258225850449428</v>
          </cell>
          <cell r="E200">
            <v>0.41532792511142158</v>
          </cell>
          <cell r="F200">
            <v>0.40539404595910183</v>
          </cell>
          <cell r="G200">
            <v>0.43086392982018562</v>
          </cell>
          <cell r="H200">
            <v>0.43440099812458716</v>
          </cell>
          <cell r="I200">
            <v>0.42240938567930469</v>
          </cell>
          <cell r="J200">
            <v>0.41363183893618438</v>
          </cell>
          <cell r="K200">
            <v>0.41303991134011714</v>
          </cell>
          <cell r="L200">
            <v>0.57417741495505714</v>
          </cell>
          <cell r="M200">
            <v>0.58467207488857842</v>
          </cell>
          <cell r="N200">
            <v>0.59460595404089822</v>
          </cell>
          <cell r="O200">
            <v>0.56913607017981438</v>
          </cell>
          <cell r="P200">
            <v>0.5655990018754129</v>
          </cell>
          <cell r="Q200">
            <v>0.57759061432069536</v>
          </cell>
          <cell r="R200">
            <v>0.58636816106381562</v>
          </cell>
          <cell r="S200">
            <v>0.58696008865988281</v>
          </cell>
        </row>
        <row r="201">
          <cell r="A201" t="str">
            <v>UGI Corporation</v>
          </cell>
          <cell r="B201">
            <v>4057537</v>
          </cell>
          <cell r="C201">
            <v>0</v>
          </cell>
          <cell r="D201">
            <v>0.7247205172696588</v>
          </cell>
          <cell r="E201">
            <v>0.5737844225509201</v>
          </cell>
          <cell r="F201">
            <v>0.5772608478356348</v>
          </cell>
          <cell r="G201">
            <v>0.56067688606134514</v>
          </cell>
          <cell r="H201">
            <v>0.5520866691364692</v>
          </cell>
          <cell r="I201">
            <v>0.58382551746094724</v>
          </cell>
          <cell r="J201">
            <v>0.58064509365243444</v>
          </cell>
          <cell r="K201">
            <v>0.56134418762771277</v>
          </cell>
          <cell r="L201">
            <v>0.27527948273034125</v>
          </cell>
          <cell r="M201">
            <v>0.42621557744907984</v>
          </cell>
          <cell r="N201">
            <v>0.4227391521643652</v>
          </cell>
          <cell r="O201">
            <v>0.43932311393865492</v>
          </cell>
          <cell r="P201">
            <v>0.44791333086353086</v>
          </cell>
          <cell r="Q201">
            <v>0.41617448253905276</v>
          </cell>
          <cell r="R201">
            <v>0.41935490634756556</v>
          </cell>
          <cell r="S201">
            <v>0.43865581237228718</v>
          </cell>
        </row>
        <row r="202">
          <cell r="A202" t="str">
            <v>UGI Utilities, Inc.</v>
          </cell>
          <cell r="B202">
            <v>4057538</v>
          </cell>
          <cell r="C202" t="str">
            <v>UGI Corporation</v>
          </cell>
          <cell r="D202">
            <v>0.7247205172696588</v>
          </cell>
          <cell r="E202">
            <v>0.5737844225509201</v>
          </cell>
          <cell r="F202">
            <v>0.5772608478356348</v>
          </cell>
          <cell r="G202">
            <v>0.56067688606134514</v>
          </cell>
          <cell r="H202">
            <v>0.5520866691364692</v>
          </cell>
          <cell r="I202">
            <v>0.58382551746094724</v>
          </cell>
          <cell r="J202">
            <v>0.58064509365243444</v>
          </cell>
          <cell r="K202">
            <v>0.56134418762771277</v>
          </cell>
          <cell r="L202">
            <v>0.27527948273034125</v>
          </cell>
          <cell r="M202">
            <v>0.42621557744907984</v>
          </cell>
          <cell r="N202">
            <v>0.4227391521643652</v>
          </cell>
          <cell r="O202">
            <v>0.43932311393865492</v>
          </cell>
          <cell r="P202">
            <v>0.44791333086353086</v>
          </cell>
          <cell r="Q202">
            <v>0.41617448253905276</v>
          </cell>
          <cell r="R202">
            <v>0.41935490634756556</v>
          </cell>
          <cell r="S202">
            <v>0.43865581237228718</v>
          </cell>
        </row>
        <row r="203">
          <cell r="A203" t="str">
            <v>UIL Holdings Corporation</v>
          </cell>
          <cell r="B203">
            <v>4057523</v>
          </cell>
          <cell r="C203">
            <v>0</v>
          </cell>
          <cell r="D203">
            <v>0.49754286539514136</v>
          </cell>
          <cell r="E203">
            <v>0.48455292681707501</v>
          </cell>
          <cell r="F203">
            <v>0.48355387939328304</v>
          </cell>
          <cell r="G203">
            <v>0.48311152847270111</v>
          </cell>
          <cell r="H203">
            <v>0.49930627085655244</v>
          </cell>
          <cell r="I203">
            <v>0.50805949564701036</v>
          </cell>
          <cell r="J203">
            <v>0.51409665847641051</v>
          </cell>
          <cell r="K203">
            <v>0.51328476246368393</v>
          </cell>
          <cell r="L203">
            <v>0.50245713460485864</v>
          </cell>
          <cell r="M203">
            <v>0.51544707318292504</v>
          </cell>
          <cell r="N203">
            <v>0.51644612060671702</v>
          </cell>
          <cell r="O203">
            <v>0.51688847152729889</v>
          </cell>
          <cell r="P203">
            <v>0.50069372914344756</v>
          </cell>
          <cell r="Q203">
            <v>0.49194050435298964</v>
          </cell>
          <cell r="R203">
            <v>0.48590334152358944</v>
          </cell>
          <cell r="S203">
            <v>0.48671523753631601</v>
          </cell>
        </row>
        <row r="204">
          <cell r="A204" t="str">
            <v>Union Electric Company</v>
          </cell>
          <cell r="B204">
            <v>4057102</v>
          </cell>
          <cell r="C204" t="str">
            <v>Ameren Corporation</v>
          </cell>
          <cell r="D204">
            <v>0.52661514437473356</v>
          </cell>
          <cell r="E204">
            <v>0.51986984260660052</v>
          </cell>
          <cell r="F204">
            <v>0.53401161741016256</v>
          </cell>
          <cell r="G204">
            <v>0.53591715218832969</v>
          </cell>
          <cell r="H204">
            <v>0.52527128470779161</v>
          </cell>
          <cell r="I204">
            <v>0.51921324871603225</v>
          </cell>
          <cell r="J204">
            <v>0.5195896004213113</v>
          </cell>
          <cell r="K204">
            <v>0.52272863241140965</v>
          </cell>
          <cell r="L204">
            <v>0.4733848556252665</v>
          </cell>
          <cell r="M204">
            <v>0.48013015739339954</v>
          </cell>
          <cell r="N204">
            <v>0.46598838258983738</v>
          </cell>
          <cell r="O204">
            <v>0.46408284781167031</v>
          </cell>
          <cell r="P204">
            <v>0.47472871529220834</v>
          </cell>
          <cell r="Q204">
            <v>0.48078675128396775</v>
          </cell>
          <cell r="R204">
            <v>0.4804103995786887</v>
          </cell>
          <cell r="S204">
            <v>0.47727136758859035</v>
          </cell>
        </row>
        <row r="205">
          <cell r="A205" t="str">
            <v>United Illuminating Company</v>
          </cell>
          <cell r="B205">
            <v>3004222</v>
          </cell>
          <cell r="C205" t="str">
            <v>UIL Holdings Corporation</v>
          </cell>
          <cell r="D205">
            <v>0.49754286539514136</v>
          </cell>
          <cell r="E205">
            <v>0.48455292681707501</v>
          </cell>
          <cell r="F205">
            <v>0.48355387939328304</v>
          </cell>
          <cell r="G205">
            <v>0.48311152847270111</v>
          </cell>
          <cell r="H205">
            <v>0.49930627085655244</v>
          </cell>
          <cell r="I205">
            <v>0.50805949564701036</v>
          </cell>
          <cell r="J205">
            <v>0.51409665847641051</v>
          </cell>
          <cell r="K205">
            <v>0.51328476246368393</v>
          </cell>
          <cell r="L205">
            <v>0.50245713460485864</v>
          </cell>
          <cell r="M205">
            <v>0.51544707318292504</v>
          </cell>
          <cell r="N205">
            <v>0.51644612060671702</v>
          </cell>
          <cell r="O205">
            <v>0.51688847152729889</v>
          </cell>
          <cell r="P205">
            <v>0.50069372914344756</v>
          </cell>
          <cell r="Q205">
            <v>0.49194050435298964</v>
          </cell>
          <cell r="R205">
            <v>0.48590334152358944</v>
          </cell>
          <cell r="S205">
            <v>0.48671523753631601</v>
          </cell>
        </row>
        <row r="206">
          <cell r="A206" t="str">
            <v>Unitil Corporation</v>
          </cell>
          <cell r="B206">
            <v>4056953</v>
          </cell>
          <cell r="C206">
            <v>0</v>
          </cell>
          <cell r="D206">
            <v>0.47285372393700953</v>
          </cell>
          <cell r="E206">
            <v>0.47213023602816712</v>
          </cell>
          <cell r="F206">
            <v>0.47533735807875538</v>
          </cell>
          <cell r="G206">
            <v>0.47700000706279533</v>
          </cell>
          <cell r="H206">
            <v>0.47179378829495033</v>
          </cell>
          <cell r="I206">
            <v>0.47258311211124981</v>
          </cell>
          <cell r="J206">
            <v>0.47421552957011864</v>
          </cell>
          <cell r="K206">
            <v>0.47175844570205061</v>
          </cell>
          <cell r="L206">
            <v>0.52714627606299047</v>
          </cell>
          <cell r="M206">
            <v>0.52786976397183283</v>
          </cell>
          <cell r="N206">
            <v>0.52466264192124468</v>
          </cell>
          <cell r="O206">
            <v>0.52299999293720467</v>
          </cell>
          <cell r="P206">
            <v>0.52820621170504967</v>
          </cell>
          <cell r="Q206">
            <v>0.52741688788875019</v>
          </cell>
          <cell r="R206">
            <v>0.52578447042988141</v>
          </cell>
          <cell r="S206">
            <v>0.52824155429794939</v>
          </cell>
        </row>
        <row r="207">
          <cell r="A207" t="str">
            <v>Unitil Energy Systems, Inc.</v>
          </cell>
          <cell r="B207">
            <v>4059391</v>
          </cell>
          <cell r="C207" t="str">
            <v>Unitil Corporation</v>
          </cell>
          <cell r="D207">
            <v>0.46914751726929482</v>
          </cell>
          <cell r="E207">
            <v>0.46662399658639359</v>
          </cell>
          <cell r="F207">
            <v>0.46632867482739065</v>
          </cell>
          <cell r="G207">
            <v>0.46680529728937142</v>
          </cell>
          <cell r="H207">
            <v>0.46683017208056193</v>
          </cell>
          <cell r="I207">
            <v>0.46361283574484063</v>
          </cell>
          <cell r="J207">
            <v>0.46439211853002416</v>
          </cell>
          <cell r="K207">
            <v>0.4659688659848869</v>
          </cell>
          <cell r="L207">
            <v>0.53085248273070518</v>
          </cell>
          <cell r="M207">
            <v>0.53337600341360647</v>
          </cell>
          <cell r="N207">
            <v>0.53367132517260929</v>
          </cell>
          <cell r="O207">
            <v>0.53319470271062852</v>
          </cell>
          <cell r="P207">
            <v>0.53316982791943801</v>
          </cell>
          <cell r="Q207">
            <v>0.53638716425515942</v>
          </cell>
          <cell r="R207">
            <v>0.53560788146997584</v>
          </cell>
          <cell r="S207">
            <v>0.53403113401511304</v>
          </cell>
        </row>
        <row r="208">
          <cell r="A208" t="str">
            <v>UNS Electric, Inc.</v>
          </cell>
          <cell r="B208">
            <v>4092733</v>
          </cell>
          <cell r="C208" t="str">
            <v>Fortis Inc.</v>
          </cell>
          <cell r="D208">
            <v>0.53968450684276681</v>
          </cell>
          <cell r="E208">
            <v>0.53721338378894079</v>
          </cell>
          <cell r="F208">
            <v>0.53090099485073627</v>
          </cell>
          <cell r="G208">
            <v>0.52830188679245282</v>
          </cell>
          <cell r="H208">
            <v>0.52586065409346383</v>
          </cell>
          <cell r="I208">
            <v>0.53390817991144257</v>
          </cell>
          <cell r="J208">
            <v>0.52739130908971932</v>
          </cell>
          <cell r="K208">
            <v>0.52339052647015694</v>
          </cell>
          <cell r="L208">
            <v>0.46031549315723314</v>
          </cell>
          <cell r="M208">
            <v>0.46278661621105915</v>
          </cell>
          <cell r="N208">
            <v>0.46909900514926367</v>
          </cell>
          <cell r="O208">
            <v>0.47169811320754718</v>
          </cell>
          <cell r="P208">
            <v>0.47413934590653617</v>
          </cell>
          <cell r="Q208">
            <v>0.46609182008855743</v>
          </cell>
          <cell r="R208">
            <v>0.47260869091028068</v>
          </cell>
          <cell r="S208">
            <v>0.47660947352984306</v>
          </cell>
        </row>
        <row r="209">
          <cell r="A209" t="str">
            <v>UNS Energy Corporation</v>
          </cell>
          <cell r="B209">
            <v>4056952</v>
          </cell>
          <cell r="C209" t="str">
            <v>Fortis Inc.</v>
          </cell>
          <cell r="D209">
            <v>0.43785459875033816</v>
          </cell>
          <cell r="E209">
            <v>0.42835589865429968</v>
          </cell>
          <cell r="F209">
            <v>0.4188490931352164</v>
          </cell>
          <cell r="G209">
            <v>0.44193955771564231</v>
          </cell>
          <cell r="H209">
            <v>0.44468905465492864</v>
          </cell>
          <cell r="I209">
            <v>0.43538227419754499</v>
          </cell>
          <cell r="J209">
            <v>0.42688183198219848</v>
          </cell>
          <cell r="K209">
            <v>0.42580935289950067</v>
          </cell>
          <cell r="L209">
            <v>0.56214540124966184</v>
          </cell>
          <cell r="M209">
            <v>0.57164410134570032</v>
          </cell>
          <cell r="N209">
            <v>0.58115090686478366</v>
          </cell>
          <cell r="O209">
            <v>0.55806044228435769</v>
          </cell>
          <cell r="P209">
            <v>0.55531094534507131</v>
          </cell>
          <cell r="Q209">
            <v>0.56461772580245506</v>
          </cell>
          <cell r="R209">
            <v>0.57311816801780158</v>
          </cell>
          <cell r="S209">
            <v>0.57419064710049939</v>
          </cell>
        </row>
        <row r="210">
          <cell r="A210" t="str">
            <v>Upper Peninsula Power Company</v>
          </cell>
          <cell r="B210">
            <v>4081463</v>
          </cell>
          <cell r="C210" t="str">
            <v>Balfour Beatty plc</v>
          </cell>
          <cell r="D210">
            <v>0.57189545069675796</v>
          </cell>
          <cell r="E210">
            <v>0.61375296927404865</v>
          </cell>
          <cell r="F210">
            <v>0.62887822257410064</v>
          </cell>
          <cell r="G210">
            <v>0.62722731678222621</v>
          </cell>
          <cell r="H210">
            <v>0.6220781920220706</v>
          </cell>
          <cell r="I210">
            <v>0.63802453535513082</v>
          </cell>
          <cell r="J210">
            <v>0.64724369047237273</v>
          </cell>
          <cell r="K210">
            <v>0.63861438183347352</v>
          </cell>
          <cell r="L210">
            <v>0.42810454930324204</v>
          </cell>
          <cell r="M210">
            <v>0.38624703072595129</v>
          </cell>
          <cell r="N210">
            <v>0.37112177742589936</v>
          </cell>
          <cell r="O210">
            <v>0.37277268321777379</v>
          </cell>
          <cell r="P210">
            <v>0.37792180797792935</v>
          </cell>
          <cell r="Q210">
            <v>0.36197546464486918</v>
          </cell>
          <cell r="R210">
            <v>0.35275630952762721</v>
          </cell>
          <cell r="S210">
            <v>0.36138561816652648</v>
          </cell>
        </row>
        <row r="211">
          <cell r="A211" t="str">
            <v>Vectren Corporation</v>
          </cell>
          <cell r="B211">
            <v>4057065</v>
          </cell>
          <cell r="C211">
            <v>0</v>
          </cell>
          <cell r="D211">
            <v>0.56139158659169019</v>
          </cell>
          <cell r="E211">
            <v>0.55774687715673221</v>
          </cell>
          <cell r="F211">
            <v>0.55610553288118869</v>
          </cell>
          <cell r="G211">
            <v>0.5633136903605529</v>
          </cell>
          <cell r="H211">
            <v>0.56262495225328457</v>
          </cell>
          <cell r="I211">
            <v>0.59123993410366005</v>
          </cell>
          <cell r="J211">
            <v>0.55280460383619268</v>
          </cell>
          <cell r="K211">
            <v>0.54899705232075946</v>
          </cell>
          <cell r="L211">
            <v>0.43860841340830986</v>
          </cell>
          <cell r="M211">
            <v>0.44225312284326779</v>
          </cell>
          <cell r="N211">
            <v>0.44389446711881125</v>
          </cell>
          <cell r="O211">
            <v>0.4366863096394471</v>
          </cell>
          <cell r="P211">
            <v>0.43737504774671537</v>
          </cell>
          <cell r="Q211">
            <v>0.40876006589634001</v>
          </cell>
          <cell r="R211">
            <v>0.44719539616380732</v>
          </cell>
          <cell r="S211">
            <v>0.45100294767924054</v>
          </cell>
        </row>
        <row r="212">
          <cell r="A212" t="str">
            <v>Vectren Energy Delivery of Ohio, Inc.</v>
          </cell>
          <cell r="B212">
            <v>4092964</v>
          </cell>
          <cell r="C212" t="str">
            <v>Vectren Corporation</v>
          </cell>
          <cell r="D212" t="str">
            <v>N/A</v>
          </cell>
          <cell r="E212" t="str">
            <v>N/A</v>
          </cell>
          <cell r="F212" t="str">
            <v>N/A</v>
          </cell>
          <cell r="G212" t="str">
            <v>N/A</v>
          </cell>
          <cell r="H212" t="str">
            <v>N/A</v>
          </cell>
          <cell r="I212" t="str">
            <v>N/A</v>
          </cell>
          <cell r="J212" t="str">
            <v>N/A</v>
          </cell>
          <cell r="K212" t="str">
            <v>N/A</v>
          </cell>
          <cell r="L212" t="str">
            <v>N/A</v>
          </cell>
          <cell r="M212" t="str">
            <v>N/A</v>
          </cell>
          <cell r="N212" t="str">
            <v>N/A</v>
          </cell>
          <cell r="O212" t="str">
            <v>N/A</v>
          </cell>
          <cell r="P212" t="str">
            <v>N/A</v>
          </cell>
          <cell r="Q212" t="str">
            <v>N/A</v>
          </cell>
          <cell r="R212" t="str">
            <v>N/A</v>
          </cell>
          <cell r="S212" t="str">
            <v>N/A</v>
          </cell>
        </row>
        <row r="213">
          <cell r="A213" t="str">
            <v>Virginia Electric and Power Company</v>
          </cell>
          <cell r="B213">
            <v>4057032</v>
          </cell>
          <cell r="C213" t="str">
            <v>Dominion Resources, Inc.</v>
          </cell>
          <cell r="D213">
            <v>0.53798415646484732</v>
          </cell>
          <cell r="E213">
            <v>0.53514933285510247</v>
          </cell>
          <cell r="F213">
            <v>0.53505081672219967</v>
          </cell>
          <cell r="G213">
            <v>0.55596654336848006</v>
          </cell>
          <cell r="H213">
            <v>0.55357068089574801</v>
          </cell>
          <cell r="I213">
            <v>0.56733005085274224</v>
          </cell>
          <cell r="J213">
            <v>0.56350330811126947</v>
          </cell>
          <cell r="K213">
            <v>0.58731661476225561</v>
          </cell>
          <cell r="L213">
            <v>0.46201584353515263</v>
          </cell>
          <cell r="M213">
            <v>0.46485066714489759</v>
          </cell>
          <cell r="N213">
            <v>0.46494918327780027</v>
          </cell>
          <cell r="O213">
            <v>0.44403345663151994</v>
          </cell>
          <cell r="P213">
            <v>0.44642931910425199</v>
          </cell>
          <cell r="Q213">
            <v>0.43266994914725776</v>
          </cell>
          <cell r="R213">
            <v>0.43649669188873047</v>
          </cell>
          <cell r="S213">
            <v>0.41268338523774439</v>
          </cell>
        </row>
        <row r="214">
          <cell r="A214" t="str">
            <v>West Penn Power Company</v>
          </cell>
          <cell r="B214">
            <v>4057033</v>
          </cell>
          <cell r="C214" t="str">
            <v>FirstEnergy Corp.</v>
          </cell>
          <cell r="D214">
            <v>0.55209843450913787</v>
          </cell>
          <cell r="E214">
            <v>0.54314728942246338</v>
          </cell>
          <cell r="F214">
            <v>0.53623265027334055</v>
          </cell>
          <cell r="G214">
            <v>0.52514408319238237</v>
          </cell>
          <cell r="H214">
            <v>0.529867030637034</v>
          </cell>
          <cell r="I214">
            <v>0.52022589518693796</v>
          </cell>
          <cell r="J214">
            <v>0.51163659774414449</v>
          </cell>
          <cell r="K214">
            <v>0.51234768080029047</v>
          </cell>
          <cell r="L214">
            <v>0.44790156549086219</v>
          </cell>
          <cell r="M214">
            <v>0.45685271057753668</v>
          </cell>
          <cell r="N214">
            <v>0.46376734972665945</v>
          </cell>
          <cell r="O214">
            <v>0.47485591680761763</v>
          </cell>
          <cell r="P214">
            <v>0.470132969362966</v>
          </cell>
          <cell r="Q214">
            <v>0.47977410481306204</v>
          </cell>
          <cell r="R214">
            <v>0.48836340225585551</v>
          </cell>
          <cell r="S214">
            <v>0.48765231919970953</v>
          </cell>
        </row>
        <row r="215">
          <cell r="A215" t="str">
            <v>Westar Energy (KPL)</v>
          </cell>
          <cell r="B215">
            <v>4082573</v>
          </cell>
          <cell r="C215" t="str">
            <v>Westar Energy, Inc.</v>
          </cell>
          <cell r="D215">
            <v>0.59257157905989766</v>
          </cell>
          <cell r="E215">
            <v>0.55575583607888013</v>
          </cell>
          <cell r="F215">
            <v>0.57172795953780908</v>
          </cell>
          <cell r="G215">
            <v>0.56896227592786897</v>
          </cell>
          <cell r="H215">
            <v>0.56655458300975159</v>
          </cell>
          <cell r="I215">
            <v>0.58658411763237384</v>
          </cell>
          <cell r="J215">
            <v>0.58413420679673256</v>
          </cell>
          <cell r="K215">
            <v>0.61400252415769008</v>
          </cell>
          <cell r="L215">
            <v>0.40742842094010229</v>
          </cell>
          <cell r="M215">
            <v>0.44424416392111987</v>
          </cell>
          <cell r="N215">
            <v>0.42827204046219092</v>
          </cell>
          <cell r="O215">
            <v>0.43103772407213109</v>
          </cell>
          <cell r="P215">
            <v>0.43344541699024836</v>
          </cell>
          <cell r="Q215">
            <v>0.41341588236762611</v>
          </cell>
          <cell r="R215">
            <v>0.4158657932032675</v>
          </cell>
          <cell r="S215">
            <v>0.38599747584230987</v>
          </cell>
        </row>
        <row r="216">
          <cell r="A216" t="str">
            <v>Westar Energy, Inc.</v>
          </cell>
          <cell r="B216">
            <v>4057066</v>
          </cell>
          <cell r="C216">
            <v>0</v>
          </cell>
          <cell r="D216">
            <v>0.64876912944914633</v>
          </cell>
          <cell r="E216">
            <v>0.64031714408811513</v>
          </cell>
          <cell r="F216">
            <v>0.62055433341360455</v>
          </cell>
          <cell r="G216">
            <v>0.61812695172712906</v>
          </cell>
          <cell r="H216">
            <v>0.602099056758296</v>
          </cell>
          <cell r="I216">
            <v>0.61339061763380587</v>
          </cell>
          <cell r="J216">
            <v>0.60273837107611894</v>
          </cell>
          <cell r="K216">
            <v>0.62148280698230629</v>
          </cell>
          <cell r="L216">
            <v>0.35123087055085361</v>
          </cell>
          <cell r="M216">
            <v>0.35968285591188487</v>
          </cell>
          <cell r="N216">
            <v>0.37944566658639545</v>
          </cell>
          <cell r="O216">
            <v>0.38187304827287089</v>
          </cell>
          <cell r="P216">
            <v>0.39790094324170405</v>
          </cell>
          <cell r="Q216">
            <v>0.38660938236619408</v>
          </cell>
          <cell r="R216">
            <v>0.39726162892388106</v>
          </cell>
          <cell r="S216">
            <v>0.37851719301769365</v>
          </cell>
        </row>
        <row r="217">
          <cell r="A217" t="str">
            <v>Western Massachusetts Electric Company</v>
          </cell>
          <cell r="B217">
            <v>4057035</v>
          </cell>
          <cell r="C217" t="str">
            <v>Northeast Utilities</v>
          </cell>
          <cell r="D217">
            <v>0.49965101381144589</v>
          </cell>
          <cell r="E217">
            <v>0.49294938781737957</v>
          </cell>
          <cell r="F217">
            <v>0.48956858614441162</v>
          </cell>
          <cell r="G217">
            <v>0.50306256031953822</v>
          </cell>
          <cell r="H217">
            <v>0.54026828088433332</v>
          </cell>
          <cell r="I217">
            <v>0.51152236132126649</v>
          </cell>
          <cell r="J217">
            <v>0.50853469237602178</v>
          </cell>
          <cell r="K217">
            <v>0.50453942532258811</v>
          </cell>
          <cell r="L217">
            <v>0.50034898618855417</v>
          </cell>
          <cell r="M217">
            <v>0.50705061218262049</v>
          </cell>
          <cell r="N217">
            <v>0.51043141385558843</v>
          </cell>
          <cell r="O217">
            <v>0.49693743968046172</v>
          </cell>
          <cell r="P217">
            <v>0.45973171911566674</v>
          </cell>
          <cell r="Q217">
            <v>0.48847763867873356</v>
          </cell>
          <cell r="R217">
            <v>0.49146530762397828</v>
          </cell>
          <cell r="S217">
            <v>0.49546057467741189</v>
          </cell>
        </row>
        <row r="218">
          <cell r="A218" t="str">
            <v>Wheeling Power Company</v>
          </cell>
          <cell r="B218">
            <v>4063994</v>
          </cell>
          <cell r="C218" t="str">
            <v>American Electric Power Company, Inc.</v>
          </cell>
          <cell r="D218">
            <v>0.81140473298682092</v>
          </cell>
          <cell r="E218">
            <v>0.82269377797005649</v>
          </cell>
          <cell r="F218">
            <v>0.82885972658629914</v>
          </cell>
          <cell r="G218">
            <v>0.82785333103804437</v>
          </cell>
          <cell r="H218">
            <v>0.82320035642808143</v>
          </cell>
          <cell r="I218">
            <v>0.81260072710917886</v>
          </cell>
          <cell r="J218">
            <v>0.79987992795677409</v>
          </cell>
          <cell r="K218">
            <v>0.78281454968768738</v>
          </cell>
          <cell r="L218">
            <v>0.18859526701317902</v>
          </cell>
          <cell r="M218">
            <v>0.17730622202994348</v>
          </cell>
          <cell r="N218">
            <v>0.17114027341370081</v>
          </cell>
          <cell r="O218">
            <v>0.17214666896195557</v>
          </cell>
          <cell r="P218">
            <v>0.17679964357191855</v>
          </cell>
          <cell r="Q218">
            <v>0.18739927289082117</v>
          </cell>
          <cell r="R218">
            <v>0.20012007204322593</v>
          </cell>
          <cell r="S218">
            <v>0.21718545031231268</v>
          </cell>
        </row>
        <row r="219">
          <cell r="A219" t="str">
            <v>Willmut Gas &amp; Oil Company</v>
          </cell>
          <cell r="B219">
            <v>4064035</v>
          </cell>
          <cell r="C219" t="str">
            <v>Sempra Energy</v>
          </cell>
          <cell r="D219" t="str">
            <v>N/A</v>
          </cell>
          <cell r="E219" t="str">
            <v>N/A</v>
          </cell>
          <cell r="F219" t="str">
            <v>N/A</v>
          </cell>
          <cell r="G219" t="str">
            <v>N/A</v>
          </cell>
          <cell r="H219" t="str">
            <v>N/A</v>
          </cell>
          <cell r="I219" t="str">
            <v>N/A</v>
          </cell>
          <cell r="J219" t="str">
            <v>N/A</v>
          </cell>
          <cell r="K219" t="str">
            <v>N/A</v>
          </cell>
          <cell r="L219" t="str">
            <v>N/A</v>
          </cell>
          <cell r="M219" t="str">
            <v>N/A</v>
          </cell>
          <cell r="N219" t="str">
            <v>N/A</v>
          </cell>
          <cell r="O219" t="str">
            <v>N/A</v>
          </cell>
          <cell r="P219" t="str">
            <v>N/A</v>
          </cell>
          <cell r="Q219" t="str">
            <v>N/A</v>
          </cell>
          <cell r="R219" t="str">
            <v>N/A</v>
          </cell>
          <cell r="S219" t="str">
            <v>N/A</v>
          </cell>
        </row>
        <row r="220">
          <cell r="A220" t="str">
            <v>Wisconsin Electric Power Company</v>
          </cell>
          <cell r="B220">
            <v>4057105</v>
          </cell>
          <cell r="C220" t="str">
            <v>Wisconsin Energy Corporation</v>
          </cell>
          <cell r="D220">
            <v>0.58664442341041645</v>
          </cell>
          <cell r="E220">
            <v>0.58776722203852538</v>
          </cell>
          <cell r="F220">
            <v>0.58376626564853962</v>
          </cell>
          <cell r="G220">
            <v>0.58222124730250258</v>
          </cell>
          <cell r="H220">
            <v>0.58369306305361779</v>
          </cell>
          <cell r="I220">
            <v>0.58088875802495499</v>
          </cell>
          <cell r="J220">
            <v>0.57818547559079536</v>
          </cell>
          <cell r="K220">
            <v>0.57450725440180661</v>
          </cell>
          <cell r="L220">
            <v>0.4133555765895835</v>
          </cell>
          <cell r="M220">
            <v>0.41223277796147467</v>
          </cell>
          <cell r="N220">
            <v>0.41623373435146033</v>
          </cell>
          <cell r="O220">
            <v>0.41777875269749748</v>
          </cell>
          <cell r="P220">
            <v>0.41630693694638216</v>
          </cell>
          <cell r="Q220">
            <v>0.41911124197504501</v>
          </cell>
          <cell r="R220">
            <v>0.42181452440920464</v>
          </cell>
          <cell r="S220">
            <v>0.42549274559819344</v>
          </cell>
        </row>
        <row r="221">
          <cell r="A221" t="str">
            <v>Wisconsin Energy Corporation</v>
          </cell>
          <cell r="B221">
            <v>4009725</v>
          </cell>
          <cell r="C221">
            <v>0</v>
          </cell>
          <cell r="D221">
            <v>0.58664442341041645</v>
          </cell>
          <cell r="E221">
            <v>0.58776722203852538</v>
          </cell>
          <cell r="F221">
            <v>0.58376626564853962</v>
          </cell>
          <cell r="G221">
            <v>0.58222124730250258</v>
          </cell>
          <cell r="H221">
            <v>0.58369306305361779</v>
          </cell>
          <cell r="I221">
            <v>0.58088875802495499</v>
          </cell>
          <cell r="J221">
            <v>0.57818547559079536</v>
          </cell>
          <cell r="K221">
            <v>0.57450725440180661</v>
          </cell>
          <cell r="L221">
            <v>0.4133555765895835</v>
          </cell>
          <cell r="M221">
            <v>0.41223277796147467</v>
          </cell>
          <cell r="N221">
            <v>0.41623373435146033</v>
          </cell>
          <cell r="O221">
            <v>0.41777875269749748</v>
          </cell>
          <cell r="P221">
            <v>0.41630693694638216</v>
          </cell>
          <cell r="Q221">
            <v>0.41911124197504501</v>
          </cell>
          <cell r="R221">
            <v>0.42181452440920464</v>
          </cell>
          <cell r="S221">
            <v>0.42549274559819344</v>
          </cell>
        </row>
        <row r="222">
          <cell r="A222" t="str">
            <v>Wisconsin Gas LLC</v>
          </cell>
          <cell r="B222">
            <v>4008752</v>
          </cell>
          <cell r="C222" t="str">
            <v>Wisconsin Energy Corporation</v>
          </cell>
          <cell r="D222" t="str">
            <v>N/A</v>
          </cell>
          <cell r="E222" t="str">
            <v>N/A</v>
          </cell>
          <cell r="F222" t="str">
            <v>N/A</v>
          </cell>
          <cell r="G222" t="str">
            <v>N/A</v>
          </cell>
          <cell r="H222" t="str">
            <v>N/A</v>
          </cell>
          <cell r="I222" t="str">
            <v>N/A</v>
          </cell>
          <cell r="J222" t="str">
            <v>N/A</v>
          </cell>
          <cell r="K222" t="str">
            <v>N/A</v>
          </cell>
          <cell r="L222" t="str">
            <v>N/A</v>
          </cell>
          <cell r="M222" t="str">
            <v>N/A</v>
          </cell>
          <cell r="N222" t="str">
            <v>N/A</v>
          </cell>
          <cell r="O222" t="str">
            <v>N/A</v>
          </cell>
          <cell r="P222" t="str">
            <v>N/A</v>
          </cell>
          <cell r="Q222" t="str">
            <v>N/A</v>
          </cell>
          <cell r="R222" t="str">
            <v>N/A</v>
          </cell>
          <cell r="S222" t="str">
            <v>N/A</v>
          </cell>
        </row>
        <row r="223">
          <cell r="A223" t="str">
            <v>Wisconsin Power and Light Company</v>
          </cell>
          <cell r="B223">
            <v>4008669</v>
          </cell>
          <cell r="C223" t="str">
            <v>Alliant Energy Corporation</v>
          </cell>
          <cell r="D223">
            <v>0.54447241146973591</v>
          </cell>
          <cell r="E223">
            <v>0.53823000204163018</v>
          </cell>
          <cell r="F223">
            <v>0.53743912117926873</v>
          </cell>
          <cell r="G223">
            <v>0.53373182597114122</v>
          </cell>
          <cell r="H223">
            <v>0.53120065754593726</v>
          </cell>
          <cell r="I223">
            <v>0.52606041171779738</v>
          </cell>
          <cell r="J223">
            <v>0.52519219592868371</v>
          </cell>
          <cell r="K223">
            <v>0.53190598837862302</v>
          </cell>
          <cell r="L223">
            <v>0.45552758853026404</v>
          </cell>
          <cell r="M223">
            <v>0.46176999795836982</v>
          </cell>
          <cell r="N223">
            <v>0.46256087882073121</v>
          </cell>
          <cell r="O223">
            <v>0.46626817402885884</v>
          </cell>
          <cell r="P223">
            <v>0.46879934245406274</v>
          </cell>
          <cell r="Q223">
            <v>0.47393958828220262</v>
          </cell>
          <cell r="R223">
            <v>0.47480780407131629</v>
          </cell>
          <cell r="S223">
            <v>0.46809401162137698</v>
          </cell>
        </row>
        <row r="224">
          <cell r="A224" t="str">
            <v>Wisconsin Public Service Corporation</v>
          </cell>
          <cell r="B224">
            <v>4057106</v>
          </cell>
          <cell r="C224" t="str">
            <v>Integrys Energy Group, Inc.</v>
          </cell>
          <cell r="D224">
            <v>0.55213618114270047</v>
          </cell>
          <cell r="E224">
            <v>0.54951991635644248</v>
          </cell>
          <cell r="F224">
            <v>0.54429613086635209</v>
          </cell>
          <cell r="G224">
            <v>0.54019457886723643</v>
          </cell>
          <cell r="H224">
            <v>0.61809973506902904</v>
          </cell>
          <cell r="I224">
            <v>0.61556884167995307</v>
          </cell>
          <cell r="J224">
            <v>0.62087530997102469</v>
          </cell>
          <cell r="K224">
            <v>0.57369826611595398</v>
          </cell>
          <cell r="L224">
            <v>0.44786381885729953</v>
          </cell>
          <cell r="M224">
            <v>0.45048008364355757</v>
          </cell>
          <cell r="N224">
            <v>0.45570386913364791</v>
          </cell>
          <cell r="O224">
            <v>0.45980542113276363</v>
          </cell>
          <cell r="P224">
            <v>0.38190026493097096</v>
          </cell>
          <cell r="Q224">
            <v>0.38443115832004698</v>
          </cell>
          <cell r="R224">
            <v>0.37912469002897525</v>
          </cell>
          <cell r="S224">
            <v>0.42630173388404602</v>
          </cell>
        </row>
        <row r="225">
          <cell r="A225" t="str">
            <v>Xcel Energy Inc.</v>
          </cell>
          <cell r="B225">
            <v>4025308</v>
          </cell>
          <cell r="C225">
            <v>0</v>
          </cell>
          <cell r="D225">
            <v>0.54551036020181121</v>
          </cell>
          <cell r="E225">
            <v>0.53905239085964995</v>
          </cell>
          <cell r="F225">
            <v>0.54367245240124606</v>
          </cell>
          <cell r="G225">
            <v>0.54883394862785473</v>
          </cell>
          <cell r="H225">
            <v>0.54307433275365113</v>
          </cell>
          <cell r="I225">
            <v>0.54065501812110861</v>
          </cell>
          <cell r="J225">
            <v>0.54826970929662688</v>
          </cell>
          <cell r="K225">
            <v>0.5481416114562091</v>
          </cell>
          <cell r="L225">
            <v>0.45448963979818879</v>
          </cell>
          <cell r="M225">
            <v>0.46094760914035005</v>
          </cell>
          <cell r="N225">
            <v>0.45632754759875399</v>
          </cell>
          <cell r="O225">
            <v>0.45116605137214522</v>
          </cell>
          <cell r="P225">
            <v>0.45692566724634887</v>
          </cell>
          <cell r="Q225">
            <v>0.45934498187889139</v>
          </cell>
          <cell r="R225">
            <v>0.45173029070337317</v>
          </cell>
          <cell r="S225">
            <v>0.4518583885437909</v>
          </cell>
        </row>
        <row r="226">
          <cell r="A226" t="str">
            <v>Yankee Gas Services Company</v>
          </cell>
          <cell r="B226">
            <v>4064141</v>
          </cell>
          <cell r="C226" t="str">
            <v>Northeast Utilities</v>
          </cell>
          <cell r="D226" t="str">
            <v>N/A</v>
          </cell>
          <cell r="E226" t="str">
            <v>N/A</v>
          </cell>
          <cell r="F226" t="str">
            <v>N/A</v>
          </cell>
          <cell r="G226" t="str">
            <v>N/A</v>
          </cell>
          <cell r="H226" t="str">
            <v>N/A</v>
          </cell>
          <cell r="I226" t="str">
            <v>N/A</v>
          </cell>
          <cell r="J226" t="str">
            <v>N/A</v>
          </cell>
          <cell r="K226" t="str">
            <v>N/A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R226" t="str">
            <v>N/A</v>
          </cell>
          <cell r="S226" t="str">
            <v>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A4">
            <v>4057108</v>
          </cell>
          <cell r="B4" t="str">
            <v>2013Y</v>
          </cell>
        </row>
        <row r="5">
          <cell r="A5">
            <v>4057157</v>
          </cell>
          <cell r="B5" t="str">
            <v>2013Y</v>
          </cell>
        </row>
        <row r="6">
          <cell r="A6">
            <v>4057128</v>
          </cell>
          <cell r="B6" t="str">
            <v>2013Y</v>
          </cell>
        </row>
        <row r="7">
          <cell r="A7">
            <v>4057132</v>
          </cell>
          <cell r="B7" t="str">
            <v>2013Y</v>
          </cell>
        </row>
        <row r="8">
          <cell r="A8">
            <v>4057136</v>
          </cell>
          <cell r="B8" t="str">
            <v>2013Y</v>
          </cell>
        </row>
        <row r="9">
          <cell r="A9">
            <v>4057145</v>
          </cell>
          <cell r="B9" t="str">
            <v>2013Y</v>
          </cell>
        </row>
        <row r="10">
          <cell r="A10">
            <v>4041957</v>
          </cell>
          <cell r="B10" t="str">
            <v>2013Y</v>
          </cell>
        </row>
        <row r="11">
          <cell r="A11">
            <v>4007261</v>
          </cell>
          <cell r="B11" t="str">
            <v>2013Y</v>
          </cell>
        </row>
        <row r="12">
          <cell r="A12">
            <v>4142320</v>
          </cell>
          <cell r="B12" t="str">
            <v>2013Y</v>
          </cell>
        </row>
        <row r="13">
          <cell r="A13">
            <v>4072693</v>
          </cell>
          <cell r="B13" t="str">
            <v>2013Y</v>
          </cell>
        </row>
        <row r="14">
          <cell r="A14">
            <v>4089108</v>
          </cell>
          <cell r="B14" t="str">
            <v>2013Y</v>
          </cell>
        </row>
        <row r="15">
          <cell r="A15">
            <v>4290080</v>
          </cell>
          <cell r="B15" t="str">
            <v>2013Y</v>
          </cell>
        </row>
        <row r="16">
          <cell r="A16">
            <v>4082871</v>
          </cell>
          <cell r="B16" t="str">
            <v>2013Y</v>
          </cell>
        </row>
        <row r="17">
          <cell r="A17">
            <v>4135391</v>
          </cell>
          <cell r="B17" t="str">
            <v>2013Y</v>
          </cell>
        </row>
        <row r="18">
          <cell r="A18">
            <v>4091155</v>
          </cell>
          <cell r="B18" t="str">
            <v>2013Y</v>
          </cell>
        </row>
        <row r="19">
          <cell r="A19">
            <v>4089297</v>
          </cell>
          <cell r="B19" t="str">
            <v>2013Y</v>
          </cell>
        </row>
        <row r="20">
          <cell r="A20">
            <v>4097099</v>
          </cell>
          <cell r="B20" t="str">
            <v>2013Y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</sheetData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uth ROE Export"/>
      <sheetName val="Earned ROE Export"/>
      <sheetName val="Earned vs Authorized ROEs"/>
      <sheetName val="Adjustments"/>
      <sheetName val="Auth ROEs Intm(2)"/>
      <sheetName val="Auth ROEs Intm(1)"/>
      <sheetName val="Elec&amp;GasWtg(2)"/>
      <sheetName val="Elec&amp;GasWtg(1)"/>
      <sheetName val="Elec Auth ROEs"/>
      <sheetName val="Gas Auth ROEs"/>
      <sheetName val="SNL - State Data"/>
      <sheetName val="CompanyXWalks"/>
      <sheetName val="Past Elec Rate Cases"/>
      <sheetName val="Past Gas Rate Cases"/>
      <sheetName val="SNL - Util Data"/>
      <sheetName val="mstrYrs"/>
      <sheetName val="mstr_parent_cos"/>
      <sheetName val="mstr_companies"/>
      <sheetName val="mstrStates"/>
      <sheetName val="Rate Case Company List"/>
      <sheetName val="SNL Field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B6">
            <v>4057041</v>
          </cell>
          <cell r="C6" t="str">
            <v>2011Y</v>
          </cell>
          <cell r="L6" t="str">
            <v>NJ, NY, PA, TX</v>
          </cell>
          <cell r="M6" t="str">
            <v>NY, PA</v>
          </cell>
          <cell r="R6">
            <v>9.6898613344074722E-2</v>
          </cell>
        </row>
        <row r="7">
          <cell r="B7">
            <v>4057041</v>
          </cell>
          <cell r="C7" t="str">
            <v>2010Y</v>
          </cell>
          <cell r="L7" t="str">
            <v>NJ, NY, PA, TX</v>
          </cell>
          <cell r="M7" t="str">
            <v>NY, PA</v>
          </cell>
          <cell r="R7">
            <v>9.2555852285571422E-2</v>
          </cell>
        </row>
        <row r="8">
          <cell r="B8">
            <v>4057041</v>
          </cell>
          <cell r="C8" t="str">
            <v>2009Y</v>
          </cell>
          <cell r="L8" t="str">
            <v>NJ, NY, PA, TX</v>
          </cell>
          <cell r="M8" t="str">
            <v>NY, PA</v>
          </cell>
          <cell r="R8">
            <v>8.4770059687532748E-2</v>
          </cell>
        </row>
        <row r="9">
          <cell r="B9">
            <v>4057041</v>
          </cell>
          <cell r="C9" t="str">
            <v>2008Y</v>
          </cell>
          <cell r="L9" t="str">
            <v>NJ, NY, PA, TX</v>
          </cell>
          <cell r="M9" t="str">
            <v>NY, PA</v>
          </cell>
          <cell r="R9">
            <v>9.1714873235200986E-2</v>
          </cell>
        </row>
        <row r="10">
          <cell r="B10">
            <v>4057041</v>
          </cell>
          <cell r="C10" t="str">
            <v>2007Y</v>
          </cell>
          <cell r="L10" t="str">
            <v>NJ, NY, PA, TX</v>
          </cell>
          <cell r="M10" t="str">
            <v>NY, PA</v>
          </cell>
          <cell r="R10">
            <v>0.11104991283800643</v>
          </cell>
        </row>
        <row r="11">
          <cell r="B11">
            <v>4057041</v>
          </cell>
          <cell r="C11" t="str">
            <v>2006Y</v>
          </cell>
          <cell r="L11" t="str">
            <v>NJ, NY, PA, TX</v>
          </cell>
          <cell r="M11" t="str">
            <v>NY, PA</v>
          </cell>
          <cell r="R11">
            <v>0.10211555950122259</v>
          </cell>
        </row>
        <row r="12">
          <cell r="B12">
            <v>4057041</v>
          </cell>
          <cell r="C12" t="str">
            <v>2005Y</v>
          </cell>
          <cell r="L12" t="str">
            <v>NJ, NY, PA, TX</v>
          </cell>
          <cell r="M12" t="str">
            <v>NY, PA</v>
          </cell>
          <cell r="R12">
            <v>0.11135595322100154</v>
          </cell>
        </row>
        <row r="13">
          <cell r="B13">
            <v>4057041</v>
          </cell>
          <cell r="C13" t="str">
            <v>2004Y</v>
          </cell>
          <cell r="L13" t="str">
            <v>NJ, NY, PA, TX</v>
          </cell>
          <cell r="M13" t="str">
            <v>NY, PA</v>
          </cell>
          <cell r="R13">
            <v>9.1021158191971652E-2</v>
          </cell>
        </row>
        <row r="14">
          <cell r="B14">
            <v>4057041</v>
          </cell>
          <cell r="C14" t="str">
            <v>2003Y</v>
          </cell>
          <cell r="L14" t="str">
            <v>NJ, NY, PA, TX</v>
          </cell>
          <cell r="M14" t="str">
            <v>NY, PA</v>
          </cell>
          <cell r="R14">
            <v>0.11376445315023706</v>
          </cell>
        </row>
        <row r="15">
          <cell r="B15">
            <v>4057041</v>
          </cell>
          <cell r="C15" t="str">
            <v>2002Y</v>
          </cell>
          <cell r="L15" t="str">
            <v>NJ, NY, PA, TX</v>
          </cell>
          <cell r="M15" t="str">
            <v>NY, PA</v>
          </cell>
          <cell r="R15">
            <v>0.12562114978626987</v>
          </cell>
        </row>
        <row r="16">
          <cell r="B16">
            <v>4057041</v>
          </cell>
          <cell r="C16" t="str">
            <v>2001Y</v>
          </cell>
          <cell r="L16" t="str">
            <v>NJ, NY, PA, TX</v>
          </cell>
          <cell r="M16" t="str">
            <v>NY, PA</v>
          </cell>
          <cell r="R16" t="str">
            <v>n/a</v>
          </cell>
        </row>
        <row r="17">
          <cell r="B17">
            <v>4057080</v>
          </cell>
          <cell r="C17" t="str">
            <v>2011Y</v>
          </cell>
          <cell r="L17" t="str">
            <v>NY</v>
          </cell>
          <cell r="M17" t="str">
            <v>NY</v>
          </cell>
          <cell r="R17">
            <v>9.7131147479938923E-2</v>
          </cell>
        </row>
        <row r="18">
          <cell r="B18">
            <v>4057080</v>
          </cell>
          <cell r="C18" t="str">
            <v>2010Y</v>
          </cell>
          <cell r="L18" t="str">
            <v>NY</v>
          </cell>
          <cell r="M18" t="str">
            <v>NY</v>
          </cell>
          <cell r="R18">
            <v>9.2621734354248475E-2</v>
          </cell>
        </row>
        <row r="19">
          <cell r="B19">
            <v>4057080</v>
          </cell>
          <cell r="C19" t="str">
            <v>2009Y</v>
          </cell>
          <cell r="L19" t="str">
            <v>NY</v>
          </cell>
          <cell r="M19" t="str">
            <v>NY</v>
          </cell>
          <cell r="R19">
            <v>8.5192989550699205E-2</v>
          </cell>
        </row>
        <row r="20">
          <cell r="B20">
            <v>4057080</v>
          </cell>
          <cell r="C20" t="str">
            <v>2008Y</v>
          </cell>
          <cell r="L20" t="str">
            <v>NY</v>
          </cell>
          <cell r="M20" t="str">
            <v>NY</v>
          </cell>
          <cell r="R20">
            <v>9.1675963132065705E-2</v>
          </cell>
        </row>
        <row r="21">
          <cell r="B21">
            <v>4057080</v>
          </cell>
          <cell r="C21" t="str">
            <v>2007Y</v>
          </cell>
          <cell r="L21" t="str">
            <v>NY</v>
          </cell>
          <cell r="M21" t="str">
            <v>NY</v>
          </cell>
          <cell r="R21">
            <v>0.11091795221015875</v>
          </cell>
        </row>
        <row r="22">
          <cell r="B22">
            <v>4057080</v>
          </cell>
          <cell r="C22" t="str">
            <v>2006Y</v>
          </cell>
          <cell r="L22" t="str">
            <v>NY</v>
          </cell>
          <cell r="M22" t="str">
            <v>NY</v>
          </cell>
          <cell r="R22">
            <v>0.10116946126486588</v>
          </cell>
        </row>
        <row r="23">
          <cell r="B23">
            <v>4057080</v>
          </cell>
          <cell r="C23" t="str">
            <v>2005Y</v>
          </cell>
          <cell r="L23" t="str">
            <v>NY</v>
          </cell>
          <cell r="M23" t="str">
            <v>NY</v>
          </cell>
          <cell r="R23">
            <v>0.11054080780629931</v>
          </cell>
        </row>
        <row r="24">
          <cell r="B24">
            <v>4057080</v>
          </cell>
          <cell r="C24" t="str">
            <v>2004Y</v>
          </cell>
          <cell r="L24" t="str">
            <v>NY</v>
          </cell>
          <cell r="M24" t="str">
            <v>NY</v>
          </cell>
          <cell r="R24">
            <v>8.9348149194246815E-2</v>
          </cell>
        </row>
        <row r="25">
          <cell r="B25">
            <v>4057080</v>
          </cell>
          <cell r="C25" t="str">
            <v>2003Y</v>
          </cell>
          <cell r="L25" t="str">
            <v>NY</v>
          </cell>
          <cell r="M25" t="str">
            <v>NY</v>
          </cell>
          <cell r="R25">
            <v>0.11389645408805153</v>
          </cell>
        </row>
        <row r="26">
          <cell r="B26">
            <v>4057080</v>
          </cell>
          <cell r="C26" t="str">
            <v>2002Y</v>
          </cell>
          <cell r="L26" t="str">
            <v>NY</v>
          </cell>
          <cell r="M26" t="str">
            <v>NY</v>
          </cell>
          <cell r="R26">
            <v>0.12657566739748982</v>
          </cell>
        </row>
        <row r="27">
          <cell r="B27">
            <v>4057080</v>
          </cell>
          <cell r="C27" t="str">
            <v>2001Y</v>
          </cell>
          <cell r="L27" t="str">
            <v>NY</v>
          </cell>
          <cell r="M27" t="str">
            <v>NY</v>
          </cell>
          <cell r="R27" t="str">
            <v>n/a</v>
          </cell>
        </row>
        <row r="28">
          <cell r="B28">
            <v>4057093</v>
          </cell>
          <cell r="C28" t="str">
            <v>2011Y</v>
          </cell>
          <cell r="L28" t="str">
            <v>NJ, NY, PA</v>
          </cell>
          <cell r="M28" t="str">
            <v>NY, PA</v>
          </cell>
          <cell r="R28">
            <v>0.10087229568499867</v>
          </cell>
        </row>
        <row r="29">
          <cell r="B29">
            <v>4057093</v>
          </cell>
          <cell r="C29" t="str">
            <v>2010Y</v>
          </cell>
          <cell r="L29" t="str">
            <v>NJ, NY, PA</v>
          </cell>
          <cell r="M29" t="str">
            <v>NY, PA</v>
          </cell>
          <cell r="R29">
            <v>9.4554509123578795E-2</v>
          </cell>
        </row>
        <row r="30">
          <cell r="B30">
            <v>4057093</v>
          </cell>
          <cell r="C30" t="str">
            <v>2009Y</v>
          </cell>
          <cell r="L30" t="str">
            <v>NJ, NY, PA</v>
          </cell>
          <cell r="M30" t="str">
            <v>NY, PA</v>
          </cell>
          <cell r="R30">
            <v>8.9722840064489204E-2</v>
          </cell>
        </row>
        <row r="31">
          <cell r="B31">
            <v>4057093</v>
          </cell>
          <cell r="C31" t="str">
            <v>2008Y</v>
          </cell>
          <cell r="L31" t="str">
            <v>NJ, NY, PA</v>
          </cell>
          <cell r="M31" t="str">
            <v>NY, PA</v>
          </cell>
          <cell r="R31">
            <v>0.10094807462887075</v>
          </cell>
        </row>
        <row r="32">
          <cell r="B32">
            <v>4057093</v>
          </cell>
          <cell r="C32" t="str">
            <v>2007Y</v>
          </cell>
          <cell r="L32" t="str">
            <v>NJ, NY, PA</v>
          </cell>
          <cell r="M32" t="str">
            <v>NY, PA</v>
          </cell>
          <cell r="R32">
            <v>0.11945048451446205</v>
          </cell>
        </row>
        <row r="33">
          <cell r="B33">
            <v>4057093</v>
          </cell>
          <cell r="C33" t="str">
            <v>2006Y</v>
          </cell>
          <cell r="L33" t="str">
            <v>NJ, NY, PA</v>
          </cell>
          <cell r="M33" t="str">
            <v>NY, PA</v>
          </cell>
          <cell r="R33">
            <v>0.12514519953536149</v>
          </cell>
        </row>
        <row r="34">
          <cell r="B34">
            <v>4057093</v>
          </cell>
          <cell r="C34" t="str">
            <v>2005Y</v>
          </cell>
          <cell r="L34" t="str">
            <v>NJ, NY, PA</v>
          </cell>
          <cell r="M34" t="str">
            <v>NY, PA</v>
          </cell>
          <cell r="R34">
            <v>0.13061821335692009</v>
          </cell>
        </row>
        <row r="35">
          <cell r="B35">
            <v>4057093</v>
          </cell>
          <cell r="C35" t="str">
            <v>2004Y</v>
          </cell>
          <cell r="L35" t="str">
            <v>NJ, NY, PA</v>
          </cell>
          <cell r="M35" t="str">
            <v>NY, PA</v>
          </cell>
          <cell r="R35">
            <v>0.1204620549145457</v>
          </cell>
        </row>
        <row r="36">
          <cell r="B36">
            <v>4057093</v>
          </cell>
          <cell r="C36" t="str">
            <v>2003Y</v>
          </cell>
          <cell r="L36" t="str">
            <v>NJ, NY, PA</v>
          </cell>
          <cell r="M36" t="str">
            <v>NY, PA</v>
          </cell>
          <cell r="R36">
            <v>0.12659161847377257</v>
          </cell>
        </row>
        <row r="37">
          <cell r="B37">
            <v>4057093</v>
          </cell>
          <cell r="C37" t="str">
            <v>2002Y</v>
          </cell>
          <cell r="L37" t="str">
            <v>NJ, NY, PA</v>
          </cell>
          <cell r="M37" t="str">
            <v>NY, PA</v>
          </cell>
          <cell r="R37">
            <v>0.13134801695096246</v>
          </cell>
        </row>
        <row r="38">
          <cell r="B38">
            <v>4057093</v>
          </cell>
          <cell r="C38" t="str">
            <v>2001Y</v>
          </cell>
          <cell r="L38" t="str">
            <v>NJ, NY, PA</v>
          </cell>
          <cell r="M38" t="str">
            <v>NY, PA</v>
          </cell>
          <cell r="R38" t="str">
            <v>n/a</v>
          </cell>
        </row>
        <row r="39">
          <cell r="B39">
            <v>4062303</v>
          </cell>
          <cell r="C39" t="str">
            <v>2011Y</v>
          </cell>
          <cell r="L39" t="str">
            <v>PA</v>
          </cell>
          <cell r="M39" t="str">
            <v>PA</v>
          </cell>
          <cell r="R39">
            <v>3.7849378881987576E-2</v>
          </cell>
        </row>
        <row r="40">
          <cell r="B40">
            <v>4062303</v>
          </cell>
          <cell r="C40" t="str">
            <v>2010Y</v>
          </cell>
          <cell r="L40" t="str">
            <v>PA</v>
          </cell>
          <cell r="M40" t="str">
            <v>PA</v>
          </cell>
          <cell r="R40">
            <v>0.17468000430246317</v>
          </cell>
        </row>
        <row r="41">
          <cell r="B41">
            <v>4062303</v>
          </cell>
          <cell r="C41" t="str">
            <v>2009Y</v>
          </cell>
          <cell r="L41" t="str">
            <v>PA</v>
          </cell>
          <cell r="M41" t="str">
            <v>PA</v>
          </cell>
          <cell r="R41">
            <v>-2.8574747357416656E-2</v>
          </cell>
        </row>
        <row r="42">
          <cell r="B42">
            <v>4062303</v>
          </cell>
          <cell r="C42" t="str">
            <v>2008Y</v>
          </cell>
          <cell r="L42" t="str">
            <v>PA</v>
          </cell>
          <cell r="M42" t="str">
            <v>PA</v>
          </cell>
          <cell r="R42">
            <v>-8.4397810218978103E-3</v>
          </cell>
        </row>
        <row r="43">
          <cell r="B43">
            <v>4062303</v>
          </cell>
          <cell r="C43" t="str">
            <v>2007Y</v>
          </cell>
          <cell r="L43" t="str">
            <v>PA</v>
          </cell>
          <cell r="M43" t="str">
            <v>PA</v>
          </cell>
          <cell r="R43">
            <v>7.8546307151230954E-2</v>
          </cell>
        </row>
        <row r="44">
          <cell r="B44">
            <v>4062303</v>
          </cell>
          <cell r="C44" t="str">
            <v>2006Y</v>
          </cell>
          <cell r="L44" t="str">
            <v>PA</v>
          </cell>
          <cell r="M44" t="str">
            <v>PA</v>
          </cell>
          <cell r="R44">
            <v>0.14181127982646421</v>
          </cell>
        </row>
        <row r="45">
          <cell r="B45">
            <v>4062303</v>
          </cell>
          <cell r="C45" t="str">
            <v>2005Y</v>
          </cell>
          <cell r="L45" t="str">
            <v>PA</v>
          </cell>
          <cell r="M45" t="str">
            <v>PA</v>
          </cell>
          <cell r="R45">
            <v>9.725223834516826E-2</v>
          </cell>
        </row>
        <row r="46">
          <cell r="B46">
            <v>4062303</v>
          </cell>
          <cell r="C46" t="str">
            <v>2004Y</v>
          </cell>
          <cell r="L46" t="str">
            <v>PA</v>
          </cell>
          <cell r="M46" t="str">
            <v>PA</v>
          </cell>
          <cell r="R46">
            <v>0.12290502793296089</v>
          </cell>
        </row>
        <row r="47">
          <cell r="B47">
            <v>4062303</v>
          </cell>
          <cell r="C47" t="str">
            <v>2003Y</v>
          </cell>
          <cell r="L47" t="str">
            <v>PA</v>
          </cell>
          <cell r="M47" t="str">
            <v>PA</v>
          </cell>
          <cell r="R47">
            <v>3.9566292562297892E-2</v>
          </cell>
        </row>
        <row r="48">
          <cell r="B48">
            <v>4062303</v>
          </cell>
          <cell r="C48" t="str">
            <v>2002Y</v>
          </cell>
          <cell r="L48" t="str">
            <v>PA</v>
          </cell>
          <cell r="M48" t="str">
            <v>PA</v>
          </cell>
          <cell r="R48" t="str">
            <v>n/a</v>
          </cell>
        </row>
        <row r="49">
          <cell r="B49">
            <v>4062303</v>
          </cell>
          <cell r="C49" t="str">
            <v>2001Y</v>
          </cell>
          <cell r="L49" t="str">
            <v>PA</v>
          </cell>
          <cell r="M49" t="str">
            <v>PA</v>
          </cell>
          <cell r="R49" t="str">
            <v>n/a</v>
          </cell>
        </row>
        <row r="50">
          <cell r="B50">
            <v>4062660</v>
          </cell>
          <cell r="C50" t="str">
            <v>2011Y</v>
          </cell>
          <cell r="L50" t="str">
            <v>NJ</v>
          </cell>
          <cell r="M50">
            <v>0</v>
          </cell>
          <cell r="R50">
            <v>7.4743102355084579E-2</v>
          </cell>
        </row>
        <row r="51">
          <cell r="B51">
            <v>4062660</v>
          </cell>
          <cell r="C51" t="str">
            <v>2010Y</v>
          </cell>
          <cell r="L51" t="str">
            <v>NJ</v>
          </cell>
          <cell r="M51">
            <v>0</v>
          </cell>
          <cell r="R51">
            <v>8.0708724024969564E-2</v>
          </cell>
        </row>
        <row r="52">
          <cell r="B52">
            <v>4062660</v>
          </cell>
          <cell r="C52" t="str">
            <v>2009Y</v>
          </cell>
          <cell r="L52" t="str">
            <v>NJ</v>
          </cell>
          <cell r="M52">
            <v>0</v>
          </cell>
          <cell r="R52">
            <v>4.9144296545081866E-2</v>
          </cell>
        </row>
        <row r="53">
          <cell r="B53">
            <v>4062660</v>
          </cell>
          <cell r="C53" t="str">
            <v>2008Y</v>
          </cell>
          <cell r="L53" t="str">
            <v>NJ</v>
          </cell>
          <cell r="M53">
            <v>0</v>
          </cell>
          <cell r="R53">
            <v>7.0417413354213282E-2</v>
          </cell>
        </row>
        <row r="54">
          <cell r="B54">
            <v>4062660</v>
          </cell>
          <cell r="C54" t="str">
            <v>2007Y</v>
          </cell>
          <cell r="L54" t="str">
            <v>NJ</v>
          </cell>
          <cell r="M54">
            <v>0</v>
          </cell>
          <cell r="R54">
            <v>9.5962022298376914E-2</v>
          </cell>
        </row>
        <row r="55">
          <cell r="B55">
            <v>4062660</v>
          </cell>
          <cell r="C55" t="str">
            <v>2006Y</v>
          </cell>
          <cell r="L55" t="str">
            <v>NJ</v>
          </cell>
          <cell r="M55">
            <v>0</v>
          </cell>
          <cell r="R55">
            <v>8.5566833497045386E-2</v>
          </cell>
        </row>
        <row r="56">
          <cell r="B56">
            <v>4062660</v>
          </cell>
          <cell r="C56" t="str">
            <v>2005Y</v>
          </cell>
          <cell r="L56" t="str">
            <v>NJ</v>
          </cell>
          <cell r="M56">
            <v>0</v>
          </cell>
          <cell r="R56">
            <v>9.1745776210493138E-2</v>
          </cell>
        </row>
        <row r="57">
          <cell r="B57">
            <v>4062660</v>
          </cell>
          <cell r="C57" t="str">
            <v>2004Y</v>
          </cell>
          <cell r="L57" t="str">
            <v>NJ</v>
          </cell>
          <cell r="M57">
            <v>0</v>
          </cell>
          <cell r="R57">
            <v>7.9487647511646178E-2</v>
          </cell>
        </row>
        <row r="58">
          <cell r="B58">
            <v>4062660</v>
          </cell>
          <cell r="C58" t="str">
            <v>2003Y</v>
          </cell>
          <cell r="L58" t="str">
            <v>NJ</v>
          </cell>
          <cell r="M58">
            <v>0</v>
          </cell>
          <cell r="R58">
            <v>7.4566375484377667E-2</v>
          </cell>
        </row>
        <row r="59">
          <cell r="B59">
            <v>4062660</v>
          </cell>
          <cell r="C59" t="str">
            <v>2002Y</v>
          </cell>
          <cell r="L59" t="str">
            <v>NJ</v>
          </cell>
          <cell r="M59">
            <v>0</v>
          </cell>
          <cell r="R59">
            <v>7.3601519268134075E-2</v>
          </cell>
        </row>
        <row r="60">
          <cell r="B60">
            <v>4062660</v>
          </cell>
          <cell r="C60" t="str">
            <v>2001Y</v>
          </cell>
          <cell r="L60" t="str">
            <v>NJ</v>
          </cell>
          <cell r="M60">
            <v>0</v>
          </cell>
          <cell r="R60" t="str">
            <v>n/a</v>
          </cell>
        </row>
        <row r="61">
          <cell r="B61">
            <v>4072883</v>
          </cell>
          <cell r="C61" t="str">
            <v>2011Y</v>
          </cell>
          <cell r="L61" t="str">
            <v>WI</v>
          </cell>
          <cell r="M61" t="str">
            <v>WI</v>
          </cell>
          <cell r="R61">
            <v>6.9574126031374889E-2</v>
          </cell>
        </row>
        <row r="62">
          <cell r="B62">
            <v>4072883</v>
          </cell>
          <cell r="C62" t="str">
            <v>2010Y</v>
          </cell>
          <cell r="L62" t="str">
            <v>WI</v>
          </cell>
          <cell r="M62" t="str">
            <v>WI</v>
          </cell>
          <cell r="R62">
            <v>6.7716929770947148E-2</v>
          </cell>
        </row>
        <row r="63">
          <cell r="B63">
            <v>4072883</v>
          </cell>
          <cell r="C63" t="str">
            <v>2009Y</v>
          </cell>
          <cell r="L63" t="str">
            <v>WI</v>
          </cell>
          <cell r="M63" t="str">
            <v>WI</v>
          </cell>
          <cell r="R63">
            <v>6.4147538623460496E-2</v>
          </cell>
        </row>
        <row r="64">
          <cell r="B64">
            <v>4072883</v>
          </cell>
          <cell r="C64" t="str">
            <v>2008Y</v>
          </cell>
          <cell r="L64" t="str">
            <v>WI</v>
          </cell>
          <cell r="M64" t="str">
            <v>WI</v>
          </cell>
          <cell r="R64">
            <v>7.3993766893638388E-2</v>
          </cell>
        </row>
        <row r="65">
          <cell r="B65">
            <v>4072883</v>
          </cell>
          <cell r="C65" t="str">
            <v>2007Y</v>
          </cell>
          <cell r="L65" t="str">
            <v>WI</v>
          </cell>
          <cell r="M65" t="str">
            <v>WI</v>
          </cell>
          <cell r="R65">
            <v>8.5132816931489108E-2</v>
          </cell>
        </row>
        <row r="66">
          <cell r="B66">
            <v>4072883</v>
          </cell>
          <cell r="C66" t="str">
            <v>2006Y</v>
          </cell>
          <cell r="L66" t="str">
            <v>WI</v>
          </cell>
          <cell r="M66" t="str">
            <v>WI</v>
          </cell>
          <cell r="R66">
            <v>8.8641853472474261E-2</v>
          </cell>
        </row>
        <row r="67">
          <cell r="B67">
            <v>4072883</v>
          </cell>
          <cell r="C67" t="str">
            <v>2005Y</v>
          </cell>
          <cell r="L67" t="str">
            <v>WI</v>
          </cell>
          <cell r="M67" t="str">
            <v>WI</v>
          </cell>
          <cell r="R67">
            <v>7.9188509439107907E-2</v>
          </cell>
        </row>
        <row r="68">
          <cell r="B68">
            <v>4072883</v>
          </cell>
          <cell r="C68" t="str">
            <v>2004Y</v>
          </cell>
          <cell r="L68" t="str">
            <v>WI</v>
          </cell>
          <cell r="M68" t="str">
            <v>WI</v>
          </cell>
          <cell r="R68">
            <v>0.11002587919169404</v>
          </cell>
        </row>
        <row r="69">
          <cell r="B69">
            <v>4072883</v>
          </cell>
          <cell r="C69" t="str">
            <v>2003Y</v>
          </cell>
          <cell r="L69" t="str">
            <v>WI</v>
          </cell>
          <cell r="M69" t="str">
            <v>WI</v>
          </cell>
          <cell r="R69">
            <v>0.12446419740927007</v>
          </cell>
        </row>
        <row r="70">
          <cell r="B70">
            <v>4072883</v>
          </cell>
          <cell r="C70" t="str">
            <v>2002Y</v>
          </cell>
          <cell r="L70" t="str">
            <v>WI</v>
          </cell>
          <cell r="M70" t="str">
            <v>WI</v>
          </cell>
          <cell r="R70">
            <v>0.13262880852949471</v>
          </cell>
        </row>
        <row r="71">
          <cell r="B71">
            <v>4072883</v>
          </cell>
          <cell r="C71" t="str">
            <v>2001Y</v>
          </cell>
          <cell r="L71" t="str">
            <v>WI</v>
          </cell>
          <cell r="M71" t="str">
            <v>WI</v>
          </cell>
          <cell r="R71" t="str">
            <v>n/a</v>
          </cell>
        </row>
        <row r="72">
          <cell r="B72">
            <v>4008754</v>
          </cell>
          <cell r="C72" t="str">
            <v>2011Y</v>
          </cell>
          <cell r="L72" t="str">
            <v>WI</v>
          </cell>
          <cell r="M72" t="str">
            <v>WI</v>
          </cell>
          <cell r="R72">
            <v>6.9574126031374889E-2</v>
          </cell>
        </row>
        <row r="73">
          <cell r="B73">
            <v>4008754</v>
          </cell>
          <cell r="C73" t="str">
            <v>2010Y</v>
          </cell>
          <cell r="L73" t="str">
            <v>WI</v>
          </cell>
          <cell r="M73" t="str">
            <v>WI</v>
          </cell>
          <cell r="R73">
            <v>6.7716929770947148E-2</v>
          </cell>
        </row>
        <row r="74">
          <cell r="B74">
            <v>4008754</v>
          </cell>
          <cell r="C74" t="str">
            <v>2009Y</v>
          </cell>
          <cell r="L74" t="str">
            <v>WI</v>
          </cell>
          <cell r="M74" t="str">
            <v>WI</v>
          </cell>
          <cell r="R74">
            <v>6.4147538623460496E-2</v>
          </cell>
        </row>
        <row r="75">
          <cell r="B75">
            <v>4008754</v>
          </cell>
          <cell r="C75" t="str">
            <v>2008Y</v>
          </cell>
          <cell r="L75" t="str">
            <v>WI</v>
          </cell>
          <cell r="M75" t="str">
            <v>WI</v>
          </cell>
          <cell r="R75">
            <v>7.3993766893638388E-2</v>
          </cell>
        </row>
        <row r="76">
          <cell r="B76">
            <v>4008754</v>
          </cell>
          <cell r="C76" t="str">
            <v>2007Y</v>
          </cell>
          <cell r="L76" t="str">
            <v>WI</v>
          </cell>
          <cell r="M76" t="str">
            <v>WI</v>
          </cell>
          <cell r="R76">
            <v>8.5132816931489108E-2</v>
          </cell>
        </row>
        <row r="77">
          <cell r="B77">
            <v>4008754</v>
          </cell>
          <cell r="C77" t="str">
            <v>2006Y</v>
          </cell>
          <cell r="L77" t="str">
            <v>WI</v>
          </cell>
          <cell r="M77" t="str">
            <v>WI</v>
          </cell>
          <cell r="R77">
            <v>8.8641853472474261E-2</v>
          </cell>
        </row>
        <row r="78">
          <cell r="B78">
            <v>4008754</v>
          </cell>
          <cell r="C78" t="str">
            <v>2005Y</v>
          </cell>
          <cell r="L78" t="str">
            <v>WI</v>
          </cell>
          <cell r="M78" t="str">
            <v>WI</v>
          </cell>
          <cell r="R78">
            <v>7.9188509439107907E-2</v>
          </cell>
        </row>
        <row r="79">
          <cell r="B79">
            <v>4008754</v>
          </cell>
          <cell r="C79" t="str">
            <v>2004Y</v>
          </cell>
          <cell r="L79" t="str">
            <v>WI</v>
          </cell>
          <cell r="M79" t="str">
            <v>WI</v>
          </cell>
          <cell r="R79">
            <v>0.11002587919169404</v>
          </cell>
        </row>
        <row r="80">
          <cell r="B80">
            <v>4008754</v>
          </cell>
          <cell r="C80" t="str">
            <v>2003Y</v>
          </cell>
          <cell r="L80" t="str">
            <v>WI</v>
          </cell>
          <cell r="M80" t="str">
            <v>WI</v>
          </cell>
          <cell r="R80">
            <v>0.12446419740927007</v>
          </cell>
        </row>
        <row r="81">
          <cell r="B81">
            <v>4008754</v>
          </cell>
          <cell r="C81" t="str">
            <v>2002Y</v>
          </cell>
          <cell r="L81" t="str">
            <v>WI</v>
          </cell>
          <cell r="M81" t="str">
            <v>WI</v>
          </cell>
          <cell r="R81">
            <v>0.13262880852949471</v>
          </cell>
        </row>
        <row r="82">
          <cell r="B82">
            <v>4008754</v>
          </cell>
          <cell r="C82" t="str">
            <v>2001Y</v>
          </cell>
          <cell r="L82" t="str">
            <v>WI</v>
          </cell>
          <cell r="M82" t="str">
            <v>WI</v>
          </cell>
          <cell r="R82" t="str">
            <v>n/a</v>
          </cell>
        </row>
        <row r="83">
          <cell r="B83">
            <v>3010401</v>
          </cell>
          <cell r="C83" t="str">
            <v>2011Y</v>
          </cell>
          <cell r="L83" t="str">
            <v>FL, TX</v>
          </cell>
          <cell r="M83">
            <v>0</v>
          </cell>
          <cell r="R83">
            <v>0.10342001318865902</v>
          </cell>
        </row>
        <row r="84">
          <cell r="B84">
            <v>3010401</v>
          </cell>
          <cell r="C84" t="str">
            <v>2010Y</v>
          </cell>
          <cell r="L84" t="str">
            <v>FL, TX</v>
          </cell>
          <cell r="M84">
            <v>0</v>
          </cell>
          <cell r="R84">
            <v>0.10355170086319915</v>
          </cell>
        </row>
        <row r="85">
          <cell r="B85">
            <v>3010401</v>
          </cell>
          <cell r="C85" t="str">
            <v>2009Y</v>
          </cell>
          <cell r="L85" t="str">
            <v>FL, TX</v>
          </cell>
          <cell r="M85">
            <v>0</v>
          </cell>
          <cell r="R85">
            <v>0.10059462666625114</v>
          </cell>
        </row>
        <row r="86">
          <cell r="B86">
            <v>3010401</v>
          </cell>
          <cell r="C86" t="str">
            <v>2008Y</v>
          </cell>
          <cell r="L86" t="str">
            <v>FL, TX</v>
          </cell>
          <cell r="M86">
            <v>0</v>
          </cell>
          <cell r="R86">
            <v>0.10274623523312326</v>
          </cell>
        </row>
        <row r="87">
          <cell r="B87">
            <v>3010401</v>
          </cell>
          <cell r="C87" t="str">
            <v>2007Y</v>
          </cell>
          <cell r="L87" t="str">
            <v>FL, TX</v>
          </cell>
          <cell r="M87">
            <v>0</v>
          </cell>
          <cell r="R87">
            <v>0.11286222770209761</v>
          </cell>
        </row>
        <row r="88">
          <cell r="B88">
            <v>3010401</v>
          </cell>
          <cell r="C88" t="str">
            <v>2006Y</v>
          </cell>
          <cell r="L88" t="str">
            <v>FL, TX</v>
          </cell>
          <cell r="M88">
            <v>0</v>
          </cell>
          <cell r="R88">
            <v>0.11241318587102021</v>
          </cell>
        </row>
        <row r="89">
          <cell r="B89">
            <v>3010401</v>
          </cell>
          <cell r="C89" t="str">
            <v>2005Y</v>
          </cell>
          <cell r="L89" t="str">
            <v>FL, TX</v>
          </cell>
          <cell r="M89">
            <v>0</v>
          </cell>
          <cell r="R89">
            <v>0.11603559209082583</v>
          </cell>
        </row>
        <row r="90">
          <cell r="B90">
            <v>3010401</v>
          </cell>
          <cell r="C90" t="str">
            <v>2004Y</v>
          </cell>
          <cell r="L90" t="str">
            <v>FL, TX</v>
          </cell>
          <cell r="M90">
            <v>0</v>
          </cell>
          <cell r="R90">
            <v>0.1232458417766787</v>
          </cell>
        </row>
        <row r="91">
          <cell r="B91">
            <v>3010401</v>
          </cell>
          <cell r="C91" t="str">
            <v>2003Y</v>
          </cell>
          <cell r="L91" t="str">
            <v>FL, TX</v>
          </cell>
          <cell r="M91">
            <v>0</v>
          </cell>
          <cell r="R91">
            <v>0.13048056050226828</v>
          </cell>
        </row>
        <row r="92">
          <cell r="B92">
            <v>3010401</v>
          </cell>
          <cell r="C92" t="str">
            <v>2002Y</v>
          </cell>
          <cell r="L92" t="str">
            <v>FL, TX</v>
          </cell>
          <cell r="M92">
            <v>0</v>
          </cell>
          <cell r="R92">
            <v>0.13250724027630406</v>
          </cell>
        </row>
        <row r="93">
          <cell r="B93">
            <v>3010401</v>
          </cell>
          <cell r="C93" t="str">
            <v>2001Y</v>
          </cell>
          <cell r="L93" t="str">
            <v>FL, TX</v>
          </cell>
          <cell r="M93">
            <v>0</v>
          </cell>
          <cell r="R93" t="str">
            <v>n/a</v>
          </cell>
        </row>
        <row r="94">
          <cell r="B94">
            <v>4056997</v>
          </cell>
          <cell r="C94" t="str">
            <v>2011Y</v>
          </cell>
          <cell r="L94" t="str">
            <v>FL</v>
          </cell>
          <cell r="M94">
            <v>0</v>
          </cell>
          <cell r="R94">
            <v>0.10350343274539449</v>
          </cell>
        </row>
        <row r="95">
          <cell r="B95">
            <v>4056997</v>
          </cell>
          <cell r="C95" t="str">
            <v>2010Y</v>
          </cell>
          <cell r="L95" t="str">
            <v>FL</v>
          </cell>
          <cell r="M95">
            <v>0</v>
          </cell>
          <cell r="R95">
            <v>0.10365189246558101</v>
          </cell>
        </row>
        <row r="96">
          <cell r="B96">
            <v>4056997</v>
          </cell>
          <cell r="C96" t="str">
            <v>2009Y</v>
          </cell>
          <cell r="L96" t="str">
            <v>FL</v>
          </cell>
          <cell r="M96">
            <v>0</v>
          </cell>
          <cell r="R96">
            <v>0.10059462666625114</v>
          </cell>
        </row>
        <row r="97">
          <cell r="B97">
            <v>4056997</v>
          </cell>
          <cell r="C97" t="str">
            <v>2008Y</v>
          </cell>
          <cell r="L97" t="str">
            <v>FL</v>
          </cell>
          <cell r="M97">
            <v>0</v>
          </cell>
          <cell r="R97">
            <v>0.10274623523312326</v>
          </cell>
        </row>
        <row r="98">
          <cell r="B98">
            <v>4056997</v>
          </cell>
          <cell r="C98" t="str">
            <v>2007Y</v>
          </cell>
          <cell r="L98" t="str">
            <v>FL</v>
          </cell>
          <cell r="M98">
            <v>0</v>
          </cell>
          <cell r="R98">
            <v>0.11286222770209761</v>
          </cell>
        </row>
        <row r="99">
          <cell r="B99">
            <v>4056997</v>
          </cell>
          <cell r="C99" t="str">
            <v>2006Y</v>
          </cell>
          <cell r="L99" t="str">
            <v>FL</v>
          </cell>
          <cell r="M99">
            <v>0</v>
          </cell>
          <cell r="R99">
            <v>0.11241318587102021</v>
          </cell>
        </row>
        <row r="100">
          <cell r="B100">
            <v>4056997</v>
          </cell>
          <cell r="C100" t="str">
            <v>2005Y</v>
          </cell>
          <cell r="L100" t="str">
            <v>FL</v>
          </cell>
          <cell r="M100">
            <v>0</v>
          </cell>
          <cell r="R100">
            <v>0.11603559209082583</v>
          </cell>
        </row>
        <row r="101">
          <cell r="B101">
            <v>4056997</v>
          </cell>
          <cell r="C101" t="str">
            <v>2004Y</v>
          </cell>
          <cell r="L101" t="str">
            <v>FL</v>
          </cell>
          <cell r="M101">
            <v>0</v>
          </cell>
          <cell r="R101">
            <v>0.1232458417766787</v>
          </cell>
        </row>
        <row r="102">
          <cell r="B102">
            <v>4056997</v>
          </cell>
          <cell r="C102" t="str">
            <v>2003Y</v>
          </cell>
          <cell r="L102" t="str">
            <v>FL</v>
          </cell>
          <cell r="M102">
            <v>0</v>
          </cell>
          <cell r="R102">
            <v>0.13048056050226828</v>
          </cell>
        </row>
        <row r="103">
          <cell r="B103">
            <v>4056997</v>
          </cell>
          <cell r="C103" t="str">
            <v>2002Y</v>
          </cell>
          <cell r="L103" t="str">
            <v>FL</v>
          </cell>
          <cell r="M103">
            <v>0</v>
          </cell>
          <cell r="R103">
            <v>0.13250724027630406</v>
          </cell>
        </row>
        <row r="104">
          <cell r="B104">
            <v>4056997</v>
          </cell>
          <cell r="C104" t="str">
            <v>2001Y</v>
          </cell>
          <cell r="L104" t="str">
            <v>FL</v>
          </cell>
          <cell r="M104">
            <v>0</v>
          </cell>
          <cell r="R104" t="str">
            <v>n/a</v>
          </cell>
        </row>
        <row r="105">
          <cell r="B105">
            <v>4004298</v>
          </cell>
          <cell r="C105" t="str">
            <v>2011Y</v>
          </cell>
          <cell r="L105" t="str">
            <v>AL, FL, GA, MS</v>
          </cell>
          <cell r="M105">
            <v>0</v>
          </cell>
          <cell r="R105">
            <v>0.12642871592420724</v>
          </cell>
        </row>
        <row r="106">
          <cell r="B106">
            <v>4004298</v>
          </cell>
          <cell r="C106" t="str">
            <v>2010Y</v>
          </cell>
          <cell r="L106" t="str">
            <v>AL, FL, GA, MS</v>
          </cell>
          <cell r="M106">
            <v>0</v>
          </cell>
          <cell r="R106">
            <v>0.1210443945248391</v>
          </cell>
        </row>
        <row r="107">
          <cell r="B107">
            <v>4004298</v>
          </cell>
          <cell r="C107" t="str">
            <v>2009Y</v>
          </cell>
          <cell r="L107" t="str">
            <v>AL, FL, GA, MS</v>
          </cell>
          <cell r="M107">
            <v>0</v>
          </cell>
          <cell r="R107">
            <v>0.12014399602341692</v>
          </cell>
        </row>
        <row r="108">
          <cell r="B108">
            <v>4004298</v>
          </cell>
          <cell r="C108" t="str">
            <v>2008Y</v>
          </cell>
          <cell r="L108" t="str">
            <v>AL, FL, GA, MS</v>
          </cell>
          <cell r="M108">
            <v>0</v>
          </cell>
          <cell r="R108">
            <v>0.13482797402550303</v>
          </cell>
        </row>
        <row r="109">
          <cell r="B109">
            <v>4004298</v>
          </cell>
          <cell r="C109" t="str">
            <v>2007Y</v>
          </cell>
          <cell r="L109" t="str">
            <v>AL, FL, GA, MS</v>
          </cell>
          <cell r="M109">
            <v>0</v>
          </cell>
          <cell r="R109">
            <v>0.13625047670226598</v>
          </cell>
        </row>
        <row r="110">
          <cell r="B110">
            <v>4004298</v>
          </cell>
          <cell r="C110" t="str">
            <v>2006Y</v>
          </cell>
          <cell r="L110" t="str">
            <v>AL, FL, GA, MS</v>
          </cell>
          <cell r="M110">
            <v>0</v>
          </cell>
          <cell r="R110">
            <v>0.13570784451089593</v>
          </cell>
        </row>
        <row r="111">
          <cell r="B111">
            <v>4004298</v>
          </cell>
          <cell r="C111" t="str">
            <v>2005Y</v>
          </cell>
          <cell r="L111" t="str">
            <v>AL, FL, GA, MS</v>
          </cell>
          <cell r="M111">
            <v>0</v>
          </cell>
          <cell r="R111">
            <v>0.13850508969463796</v>
          </cell>
        </row>
        <row r="112">
          <cell r="B112">
            <v>4004298</v>
          </cell>
          <cell r="C112" t="str">
            <v>2004Y</v>
          </cell>
          <cell r="L112" t="str">
            <v>AL, FL, GA, MS</v>
          </cell>
          <cell r="M112">
            <v>0</v>
          </cell>
          <cell r="R112">
            <v>0.13275705070125937</v>
          </cell>
        </row>
        <row r="113">
          <cell r="B113">
            <v>4004298</v>
          </cell>
          <cell r="C113" t="str">
            <v>2003Y</v>
          </cell>
          <cell r="L113" t="str">
            <v>AL, FL, GA, MS</v>
          </cell>
          <cell r="M113">
            <v>0</v>
          </cell>
          <cell r="R113">
            <v>0.13809890024963128</v>
          </cell>
        </row>
        <row r="114">
          <cell r="B114">
            <v>4004298</v>
          </cell>
          <cell r="C114" t="str">
            <v>2002Y</v>
          </cell>
          <cell r="L114" t="str">
            <v>AL, FL, GA, MS</v>
          </cell>
          <cell r="M114">
            <v>0</v>
          </cell>
          <cell r="R114">
            <v>0.13821884564728834</v>
          </cell>
        </row>
        <row r="115">
          <cell r="B115">
            <v>4004298</v>
          </cell>
          <cell r="C115" t="str">
            <v>2001Y</v>
          </cell>
          <cell r="L115" t="str">
            <v>AL, FL, GA, MS</v>
          </cell>
          <cell r="M115">
            <v>0</v>
          </cell>
          <cell r="R115" t="str">
            <v>n/a</v>
          </cell>
        </row>
        <row r="116">
          <cell r="B116">
            <v>4004152</v>
          </cell>
          <cell r="C116" t="str">
            <v>2011Y</v>
          </cell>
          <cell r="L116" t="str">
            <v>GA</v>
          </cell>
          <cell r="M116">
            <v>0</v>
          </cell>
          <cell r="R116">
            <v>0.12891644410508846</v>
          </cell>
        </row>
        <row r="117">
          <cell r="B117">
            <v>4004152</v>
          </cell>
          <cell r="C117" t="str">
            <v>2010Y</v>
          </cell>
          <cell r="L117" t="str">
            <v>GA</v>
          </cell>
          <cell r="M117">
            <v>0</v>
          </cell>
          <cell r="R117">
            <v>0.11419544183369211</v>
          </cell>
        </row>
        <row r="118">
          <cell r="B118">
            <v>4004152</v>
          </cell>
          <cell r="C118" t="str">
            <v>2009Y</v>
          </cell>
          <cell r="L118" t="str">
            <v>GA</v>
          </cell>
          <cell r="M118">
            <v>0</v>
          </cell>
          <cell r="R118">
            <v>0.11017374886642703</v>
          </cell>
        </row>
        <row r="119">
          <cell r="B119">
            <v>4004152</v>
          </cell>
          <cell r="C119" t="str">
            <v>2008Y</v>
          </cell>
          <cell r="L119" t="str">
            <v>GA</v>
          </cell>
          <cell r="M119">
            <v>0</v>
          </cell>
          <cell r="R119">
            <v>0.13576624551903918</v>
          </cell>
        </row>
        <row r="120">
          <cell r="B120">
            <v>4004152</v>
          </cell>
          <cell r="C120" t="str">
            <v>2007Y</v>
          </cell>
          <cell r="L120" t="str">
            <v>GA</v>
          </cell>
          <cell r="M120">
            <v>0</v>
          </cell>
          <cell r="R120">
            <v>0.13545781998479126</v>
          </cell>
        </row>
        <row r="121">
          <cell r="B121">
            <v>4004152</v>
          </cell>
          <cell r="C121" t="str">
            <v>2006Y</v>
          </cell>
          <cell r="L121" t="str">
            <v>GA</v>
          </cell>
          <cell r="M121">
            <v>0</v>
          </cell>
          <cell r="R121">
            <v>0.14127989552779394</v>
          </cell>
        </row>
        <row r="122">
          <cell r="B122">
            <v>4004152</v>
          </cell>
          <cell r="C122" t="str">
            <v>2005Y</v>
          </cell>
          <cell r="L122" t="str">
            <v>GA</v>
          </cell>
          <cell r="M122">
            <v>0</v>
          </cell>
          <cell r="R122">
            <v>0.14151891204418757</v>
          </cell>
        </row>
        <row r="123">
          <cell r="B123">
            <v>4004152</v>
          </cell>
          <cell r="C123" t="str">
            <v>2004Y</v>
          </cell>
          <cell r="L123" t="str">
            <v>GA</v>
          </cell>
          <cell r="M123">
            <v>0</v>
          </cell>
          <cell r="R123">
            <v>0.1395233647535031</v>
          </cell>
        </row>
        <row r="124">
          <cell r="B124">
            <v>4004152</v>
          </cell>
          <cell r="C124" t="str">
            <v>2003Y</v>
          </cell>
          <cell r="L124" t="str">
            <v>GA</v>
          </cell>
          <cell r="M124">
            <v>0</v>
          </cell>
          <cell r="R124">
            <v>0.14051811222221505</v>
          </cell>
        </row>
        <row r="125">
          <cell r="B125">
            <v>4004152</v>
          </cell>
          <cell r="C125" t="str">
            <v>2002Y</v>
          </cell>
          <cell r="L125" t="str">
            <v>GA</v>
          </cell>
          <cell r="M125">
            <v>0</v>
          </cell>
          <cell r="R125">
            <v>0.13985116733235717</v>
          </cell>
        </row>
        <row r="126">
          <cell r="B126">
            <v>4004152</v>
          </cell>
          <cell r="C126" t="str">
            <v>2001Y</v>
          </cell>
          <cell r="L126" t="str">
            <v>GA</v>
          </cell>
          <cell r="M126">
            <v>0</v>
          </cell>
          <cell r="R126" t="str">
            <v>n/a</v>
          </cell>
        </row>
        <row r="127">
          <cell r="B127">
            <v>4014956</v>
          </cell>
          <cell r="C127" t="str">
            <v>2011Y</v>
          </cell>
          <cell r="L127" t="str">
            <v>AL</v>
          </cell>
          <cell r="M127">
            <v>0</v>
          </cell>
          <cell r="R127">
            <v>0.13221902078636563</v>
          </cell>
        </row>
        <row r="128">
          <cell r="B128">
            <v>4014956</v>
          </cell>
          <cell r="C128" t="str">
            <v>2010Y</v>
          </cell>
          <cell r="L128" t="str">
            <v>AL</v>
          </cell>
          <cell r="M128">
            <v>0</v>
          </cell>
          <cell r="R128">
            <v>0.13342085156014188</v>
          </cell>
        </row>
        <row r="129">
          <cell r="B129">
            <v>4014956</v>
          </cell>
          <cell r="C129" t="str">
            <v>2009Y</v>
          </cell>
          <cell r="L129" t="str">
            <v>AL</v>
          </cell>
          <cell r="M129">
            <v>0</v>
          </cell>
          <cell r="R129">
            <v>0.13302941551353836</v>
          </cell>
        </row>
        <row r="130">
          <cell r="B130">
            <v>4014956</v>
          </cell>
          <cell r="C130" t="str">
            <v>2008Y</v>
          </cell>
          <cell r="L130" t="str">
            <v>AL</v>
          </cell>
          <cell r="M130">
            <v>0</v>
          </cell>
          <cell r="R130">
            <v>0.13303531939296601</v>
          </cell>
        </row>
        <row r="131">
          <cell r="B131">
            <v>4014956</v>
          </cell>
          <cell r="C131" t="str">
            <v>2007Y</v>
          </cell>
          <cell r="L131" t="str">
            <v>AL</v>
          </cell>
          <cell r="M131">
            <v>0</v>
          </cell>
          <cell r="R131">
            <v>0.13882065151608919</v>
          </cell>
        </row>
        <row r="132">
          <cell r="B132">
            <v>4014956</v>
          </cell>
          <cell r="C132" t="str">
            <v>2006Y</v>
          </cell>
          <cell r="L132" t="str">
            <v>AL</v>
          </cell>
          <cell r="M132">
            <v>0</v>
          </cell>
          <cell r="R132">
            <v>0.13273397858538533</v>
          </cell>
        </row>
        <row r="133">
          <cell r="B133">
            <v>4014956</v>
          </cell>
          <cell r="C133" t="str">
            <v>2005Y</v>
          </cell>
          <cell r="L133" t="str">
            <v>AL</v>
          </cell>
          <cell r="M133">
            <v>0</v>
          </cell>
          <cell r="R133">
            <v>0.13790745448882641</v>
          </cell>
        </row>
        <row r="134">
          <cell r="B134">
            <v>4014956</v>
          </cell>
          <cell r="C134" t="str">
            <v>2004Y</v>
          </cell>
          <cell r="L134" t="str">
            <v>AL</v>
          </cell>
          <cell r="M134">
            <v>0</v>
          </cell>
          <cell r="R134">
            <v>0.13546434920497272</v>
          </cell>
        </row>
        <row r="135">
          <cell r="B135">
            <v>4014956</v>
          </cell>
          <cell r="C135" t="str">
            <v>2003Y</v>
          </cell>
          <cell r="L135" t="str">
            <v>AL</v>
          </cell>
          <cell r="M135">
            <v>0</v>
          </cell>
          <cell r="R135">
            <v>0.13750176458213606</v>
          </cell>
        </row>
        <row r="136">
          <cell r="B136">
            <v>4014956</v>
          </cell>
          <cell r="C136" t="str">
            <v>2002Y</v>
          </cell>
          <cell r="L136" t="str">
            <v>AL</v>
          </cell>
          <cell r="M136">
            <v>0</v>
          </cell>
          <cell r="R136">
            <v>0.13803092627369754</v>
          </cell>
        </row>
        <row r="137">
          <cell r="B137">
            <v>4014956</v>
          </cell>
          <cell r="C137" t="str">
            <v>2001Y</v>
          </cell>
          <cell r="L137" t="str">
            <v>AL</v>
          </cell>
          <cell r="M137">
            <v>0</v>
          </cell>
          <cell r="R137" t="str">
            <v>n/a</v>
          </cell>
        </row>
        <row r="138">
          <cell r="B138">
            <v>4057000</v>
          </cell>
          <cell r="C138" t="str">
            <v>2011Y</v>
          </cell>
          <cell r="L138" t="str">
            <v>FL</v>
          </cell>
          <cell r="M138">
            <v>0</v>
          </cell>
          <cell r="R138">
            <v>9.5632929261650831E-2</v>
          </cell>
        </row>
        <row r="139">
          <cell r="B139">
            <v>4057000</v>
          </cell>
          <cell r="C139" t="str">
            <v>2010Y</v>
          </cell>
          <cell r="L139" t="str">
            <v>FL</v>
          </cell>
          <cell r="M139">
            <v>0</v>
          </cell>
          <cell r="R139">
            <v>0.11709978779217124</v>
          </cell>
        </row>
        <row r="140">
          <cell r="B140">
            <v>4057000</v>
          </cell>
          <cell r="C140" t="str">
            <v>2009Y</v>
          </cell>
          <cell r="L140" t="str">
            <v>FL</v>
          </cell>
          <cell r="M140">
            <v>0</v>
          </cell>
          <cell r="R140">
            <v>0.12207443014080488</v>
          </cell>
        </row>
        <row r="141">
          <cell r="B141">
            <v>4057000</v>
          </cell>
          <cell r="C141" t="str">
            <v>2008Y</v>
          </cell>
          <cell r="L141" t="str">
            <v>FL</v>
          </cell>
          <cell r="M141">
            <v>0</v>
          </cell>
          <cell r="R141">
            <v>0.13495655900597867</v>
          </cell>
        </row>
        <row r="142">
          <cell r="B142">
            <v>4057000</v>
          </cell>
          <cell r="C142" t="str">
            <v>2007Y</v>
          </cell>
          <cell r="L142" t="str">
            <v>FL</v>
          </cell>
          <cell r="M142">
            <v>0</v>
          </cell>
          <cell r="R142">
            <v>0.12435965766186401</v>
          </cell>
        </row>
        <row r="143">
          <cell r="B143">
            <v>4057000</v>
          </cell>
          <cell r="C143" t="str">
            <v>2006Y</v>
          </cell>
          <cell r="L143" t="str">
            <v>FL</v>
          </cell>
          <cell r="M143">
            <v>0</v>
          </cell>
          <cell r="R143">
            <v>0.12314446288277543</v>
          </cell>
        </row>
        <row r="144">
          <cell r="B144">
            <v>4057000</v>
          </cell>
          <cell r="C144" t="str">
            <v>2005Y</v>
          </cell>
          <cell r="L144" t="str">
            <v>FL</v>
          </cell>
          <cell r="M144">
            <v>0</v>
          </cell>
          <cell r="R144">
            <v>0.1260553990759837</v>
          </cell>
        </row>
        <row r="145">
          <cell r="B145">
            <v>4057000</v>
          </cell>
          <cell r="C145" t="str">
            <v>2004Y</v>
          </cell>
          <cell r="L145" t="str">
            <v>FL</v>
          </cell>
          <cell r="M145">
            <v>0</v>
          </cell>
          <cell r="R145">
            <v>0.11829976278663282</v>
          </cell>
        </row>
        <row r="146">
          <cell r="B146">
            <v>4057000</v>
          </cell>
          <cell r="C146" t="str">
            <v>2003Y</v>
          </cell>
          <cell r="L146" t="str">
            <v>FL</v>
          </cell>
          <cell r="M146">
            <v>0</v>
          </cell>
          <cell r="R146">
            <v>0.12424394367262209</v>
          </cell>
        </row>
        <row r="147">
          <cell r="B147">
            <v>4057000</v>
          </cell>
          <cell r="C147" t="str">
            <v>2002Y</v>
          </cell>
          <cell r="L147" t="str">
            <v>FL</v>
          </cell>
          <cell r="M147">
            <v>0</v>
          </cell>
          <cell r="R147">
            <v>0.12715490056420767</v>
          </cell>
        </row>
        <row r="148">
          <cell r="B148">
            <v>4057000</v>
          </cell>
          <cell r="C148" t="str">
            <v>2001Y</v>
          </cell>
          <cell r="L148" t="str">
            <v>FL</v>
          </cell>
          <cell r="M148">
            <v>0</v>
          </cell>
          <cell r="R148" t="str">
            <v>n/a</v>
          </cell>
        </row>
        <row r="149">
          <cell r="B149">
            <v>4057010</v>
          </cell>
          <cell r="C149" t="str">
            <v>2011Y</v>
          </cell>
          <cell r="L149" t="str">
            <v>MS</v>
          </cell>
          <cell r="M149">
            <v>0</v>
          </cell>
          <cell r="R149">
            <v>0.10550814063495104</v>
          </cell>
        </row>
        <row r="150">
          <cell r="B150">
            <v>4057010</v>
          </cell>
          <cell r="C150" t="str">
            <v>2010Y</v>
          </cell>
          <cell r="L150" t="str">
            <v>MS</v>
          </cell>
          <cell r="M150">
            <v>0</v>
          </cell>
          <cell r="R150">
            <v>0.1150373438270826</v>
          </cell>
        </row>
        <row r="151">
          <cell r="B151">
            <v>4057010</v>
          </cell>
          <cell r="C151" t="str">
            <v>2009Y</v>
          </cell>
          <cell r="L151" t="str">
            <v>MS</v>
          </cell>
          <cell r="M151">
            <v>0</v>
          </cell>
          <cell r="R151">
            <v>0.13135594202943363</v>
          </cell>
        </row>
        <row r="152">
          <cell r="B152">
            <v>4057010</v>
          </cell>
          <cell r="C152" t="str">
            <v>2008Y</v>
          </cell>
          <cell r="L152" t="str">
            <v>MS</v>
          </cell>
          <cell r="M152">
            <v>0</v>
          </cell>
          <cell r="R152">
            <v>0.13764462581635373</v>
          </cell>
        </row>
        <row r="153">
          <cell r="B153">
            <v>4057010</v>
          </cell>
          <cell r="C153" t="str">
            <v>2007Y</v>
          </cell>
          <cell r="L153" t="str">
            <v>MS</v>
          </cell>
          <cell r="M153">
            <v>0</v>
          </cell>
          <cell r="R153">
            <v>0.13977584233778675</v>
          </cell>
        </row>
        <row r="154">
          <cell r="B154">
            <v>4057010</v>
          </cell>
          <cell r="C154" t="str">
            <v>2006Y</v>
          </cell>
          <cell r="L154" t="str">
            <v>MS</v>
          </cell>
          <cell r="M154">
            <v>0</v>
          </cell>
          <cell r="R154">
            <v>0.14266168797224316</v>
          </cell>
        </row>
        <row r="155">
          <cell r="B155">
            <v>4057010</v>
          </cell>
          <cell r="C155" t="str">
            <v>2005Y</v>
          </cell>
          <cell r="L155" t="str">
            <v>MS</v>
          </cell>
          <cell r="M155">
            <v>0</v>
          </cell>
          <cell r="R155">
            <v>0.13350251465790974</v>
          </cell>
        </row>
        <row r="156">
          <cell r="B156">
            <v>4057010</v>
          </cell>
          <cell r="C156" t="str">
            <v>2004Y</v>
          </cell>
          <cell r="L156" t="str">
            <v>MS</v>
          </cell>
          <cell r="M156">
            <v>0</v>
          </cell>
          <cell r="R156">
            <v>0.1462466803874227</v>
          </cell>
        </row>
        <row r="157">
          <cell r="B157">
            <v>4057010</v>
          </cell>
          <cell r="C157" t="str">
            <v>2003Y</v>
          </cell>
          <cell r="L157" t="str">
            <v>MS</v>
          </cell>
          <cell r="M157">
            <v>0</v>
          </cell>
          <cell r="R157">
            <v>0.14370537277529954</v>
          </cell>
        </row>
        <row r="158">
          <cell r="B158">
            <v>4057010</v>
          </cell>
          <cell r="C158" t="str">
            <v>2002Y</v>
          </cell>
          <cell r="L158" t="str">
            <v>MS</v>
          </cell>
          <cell r="M158">
            <v>0</v>
          </cell>
          <cell r="R158">
            <v>0.14456316533002547</v>
          </cell>
        </row>
        <row r="159">
          <cell r="B159">
            <v>4057010</v>
          </cell>
          <cell r="C159" t="str">
            <v>2001Y</v>
          </cell>
          <cell r="L159" t="str">
            <v>MS</v>
          </cell>
          <cell r="M159">
            <v>0</v>
          </cell>
          <cell r="R159" t="str">
            <v>n/a</v>
          </cell>
        </row>
        <row r="160">
          <cell r="B160">
            <v>4009725</v>
          </cell>
          <cell r="C160" t="str">
            <v>2011Y</v>
          </cell>
          <cell r="L160" t="str">
            <v>MI, WI</v>
          </cell>
          <cell r="M160" t="str">
            <v>WI</v>
          </cell>
          <cell r="R160">
            <v>0.10843582525965609</v>
          </cell>
        </row>
        <row r="161">
          <cell r="B161">
            <v>4009725</v>
          </cell>
          <cell r="C161" t="str">
            <v>2010Y</v>
          </cell>
          <cell r="L161" t="str">
            <v>MI, WI</v>
          </cell>
          <cell r="M161" t="str">
            <v>WI</v>
          </cell>
          <cell r="R161">
            <v>0.10610954408801564</v>
          </cell>
        </row>
        <row r="162">
          <cell r="B162">
            <v>4009725</v>
          </cell>
          <cell r="C162" t="str">
            <v>2009Y</v>
          </cell>
          <cell r="L162" t="str">
            <v>MI, WI</v>
          </cell>
          <cell r="M162" t="str">
            <v>WI</v>
          </cell>
          <cell r="R162">
            <v>0.10639459206749388</v>
          </cell>
        </row>
        <row r="163">
          <cell r="B163">
            <v>4009725</v>
          </cell>
          <cell r="C163" t="str">
            <v>2008Y</v>
          </cell>
          <cell r="L163" t="str">
            <v>MI, WI</v>
          </cell>
          <cell r="M163" t="str">
            <v>WI</v>
          </cell>
          <cell r="R163">
            <v>0.10723097418842621</v>
          </cell>
        </row>
        <row r="164">
          <cell r="B164">
            <v>4009725</v>
          </cell>
          <cell r="C164" t="str">
            <v>2007Y</v>
          </cell>
          <cell r="L164" t="str">
            <v>MI, WI</v>
          </cell>
          <cell r="M164" t="str">
            <v>WI</v>
          </cell>
          <cell r="R164">
            <v>0.11112375300371369</v>
          </cell>
        </row>
        <row r="165">
          <cell r="B165">
            <v>4009725</v>
          </cell>
          <cell r="C165" t="str">
            <v>2006Y</v>
          </cell>
          <cell r="L165" t="str">
            <v>MI, WI</v>
          </cell>
          <cell r="M165" t="str">
            <v>WI</v>
          </cell>
          <cell r="R165">
            <v>0.11393932891666443</v>
          </cell>
        </row>
        <row r="166">
          <cell r="B166">
            <v>4009725</v>
          </cell>
          <cell r="C166" t="str">
            <v>2005Y</v>
          </cell>
          <cell r="L166" t="str">
            <v>MI, WI</v>
          </cell>
          <cell r="M166" t="str">
            <v>WI</v>
          </cell>
          <cell r="R166">
            <v>0.12570955568020301</v>
          </cell>
        </row>
        <row r="167">
          <cell r="B167">
            <v>4009725</v>
          </cell>
          <cell r="C167" t="str">
            <v>2004Y</v>
          </cell>
          <cell r="L167" t="str">
            <v>MI, WI</v>
          </cell>
          <cell r="M167" t="str">
            <v>WI</v>
          </cell>
          <cell r="R167">
            <v>0.11513545634985062</v>
          </cell>
        </row>
        <row r="168">
          <cell r="B168">
            <v>4009725</v>
          </cell>
          <cell r="C168" t="str">
            <v>2003Y</v>
          </cell>
          <cell r="L168" t="str">
            <v>MI, WI</v>
          </cell>
          <cell r="M168" t="str">
            <v>WI</v>
          </cell>
          <cell r="R168">
            <v>0.1226106606030849</v>
          </cell>
        </row>
        <row r="169">
          <cell r="B169">
            <v>4009725</v>
          </cell>
          <cell r="C169" t="str">
            <v>2002Y</v>
          </cell>
          <cell r="L169" t="str">
            <v>MI, WI</v>
          </cell>
          <cell r="M169" t="str">
            <v>WI</v>
          </cell>
          <cell r="R169">
            <v>0.12972795848000007</v>
          </cell>
        </row>
        <row r="170">
          <cell r="B170">
            <v>4009725</v>
          </cell>
          <cell r="C170" t="str">
            <v>2001Y</v>
          </cell>
          <cell r="L170" t="str">
            <v>MI, WI</v>
          </cell>
          <cell r="M170" t="str">
            <v>WI</v>
          </cell>
          <cell r="R170" t="str">
            <v>n/a</v>
          </cell>
        </row>
        <row r="171">
          <cell r="B171">
            <v>4057105</v>
          </cell>
          <cell r="C171" t="str">
            <v>2011Y</v>
          </cell>
          <cell r="L171" t="str">
            <v>MI, WI</v>
          </cell>
          <cell r="M171" t="str">
            <v>WI</v>
          </cell>
          <cell r="R171">
            <v>0.10843582525965609</v>
          </cell>
        </row>
        <row r="172">
          <cell r="B172">
            <v>4057105</v>
          </cell>
          <cell r="C172" t="str">
            <v>2010Y</v>
          </cell>
          <cell r="L172" t="str">
            <v>MI, WI</v>
          </cell>
          <cell r="M172" t="str">
            <v>WI</v>
          </cell>
          <cell r="R172">
            <v>0.10707499263548702</v>
          </cell>
        </row>
        <row r="173">
          <cell r="B173">
            <v>4057105</v>
          </cell>
          <cell r="C173" t="str">
            <v>2009Y</v>
          </cell>
          <cell r="L173" t="str">
            <v>MI, WI</v>
          </cell>
          <cell r="M173" t="str">
            <v>WI</v>
          </cell>
          <cell r="R173">
            <v>0.10669841697676309</v>
          </cell>
        </row>
        <row r="174">
          <cell r="B174">
            <v>4057105</v>
          </cell>
          <cell r="C174" t="str">
            <v>2008Y</v>
          </cell>
          <cell r="L174" t="str">
            <v>MI, WI</v>
          </cell>
          <cell r="M174" t="str">
            <v>WI</v>
          </cell>
          <cell r="R174">
            <v>0.10692992200831453</v>
          </cell>
        </row>
        <row r="175">
          <cell r="B175">
            <v>4057105</v>
          </cell>
          <cell r="C175" t="str">
            <v>2007Y</v>
          </cell>
          <cell r="L175" t="str">
            <v>MI, WI</v>
          </cell>
          <cell r="M175" t="str">
            <v>WI</v>
          </cell>
          <cell r="R175">
            <v>0.11097106626290033</v>
          </cell>
        </row>
        <row r="176">
          <cell r="B176">
            <v>4057105</v>
          </cell>
          <cell r="C176" t="str">
            <v>2006Y</v>
          </cell>
          <cell r="L176" t="str">
            <v>MI, WI</v>
          </cell>
          <cell r="M176" t="str">
            <v>WI</v>
          </cell>
          <cell r="R176">
            <v>0.11387436502282033</v>
          </cell>
        </row>
        <row r="177">
          <cell r="B177">
            <v>4057105</v>
          </cell>
          <cell r="C177" t="str">
            <v>2005Y</v>
          </cell>
          <cell r="L177" t="str">
            <v>MI, WI</v>
          </cell>
          <cell r="M177" t="str">
            <v>WI</v>
          </cell>
          <cell r="R177">
            <v>0.1256362263595992</v>
          </cell>
        </row>
        <row r="178">
          <cell r="B178">
            <v>4057105</v>
          </cell>
          <cell r="C178" t="str">
            <v>2004Y</v>
          </cell>
          <cell r="L178" t="str">
            <v>MI, WI</v>
          </cell>
          <cell r="M178" t="str">
            <v>WI</v>
          </cell>
          <cell r="R178">
            <v>0.1147119355799895</v>
          </cell>
        </row>
        <row r="179">
          <cell r="B179">
            <v>4057105</v>
          </cell>
          <cell r="C179" t="str">
            <v>2003Y</v>
          </cell>
          <cell r="L179" t="str">
            <v>MI, WI</v>
          </cell>
          <cell r="M179" t="str">
            <v>WI</v>
          </cell>
          <cell r="R179">
            <v>0.12218707800939162</v>
          </cell>
        </row>
        <row r="180">
          <cell r="B180">
            <v>4057105</v>
          </cell>
          <cell r="C180" t="str">
            <v>2002Y</v>
          </cell>
          <cell r="L180" t="str">
            <v>MI, WI</v>
          </cell>
          <cell r="M180" t="str">
            <v>WI</v>
          </cell>
          <cell r="R180">
            <v>0.12803847521465758</v>
          </cell>
        </row>
        <row r="181">
          <cell r="B181">
            <v>4057105</v>
          </cell>
          <cell r="C181" t="str">
            <v>2001Y</v>
          </cell>
          <cell r="L181" t="str">
            <v>MI, WI</v>
          </cell>
          <cell r="M181" t="str">
            <v>WI</v>
          </cell>
          <cell r="R181" t="str">
            <v>n/a</v>
          </cell>
        </row>
        <row r="182">
          <cell r="B182">
            <v>4008369</v>
          </cell>
          <cell r="C182" t="str">
            <v>2011Y</v>
          </cell>
          <cell r="L182" t="str">
            <v>MA</v>
          </cell>
          <cell r="M182">
            <v>0</v>
          </cell>
          <cell r="R182">
            <v>0.11434551666662103</v>
          </cell>
        </row>
        <row r="183">
          <cell r="B183">
            <v>4008369</v>
          </cell>
          <cell r="C183" t="str">
            <v>2010Y</v>
          </cell>
          <cell r="L183" t="str">
            <v>MA</v>
          </cell>
          <cell r="M183">
            <v>0</v>
          </cell>
          <cell r="R183">
            <v>0.11624549876585051</v>
          </cell>
        </row>
        <row r="184">
          <cell r="B184">
            <v>4008369</v>
          </cell>
          <cell r="C184" t="str">
            <v>2009Y</v>
          </cell>
          <cell r="L184" t="str">
            <v>MA</v>
          </cell>
          <cell r="M184">
            <v>0</v>
          </cell>
          <cell r="R184">
            <v>0.11683154071346565</v>
          </cell>
        </row>
        <row r="185">
          <cell r="B185">
            <v>4008369</v>
          </cell>
          <cell r="C185" t="str">
            <v>2008Y</v>
          </cell>
          <cell r="L185" t="str">
            <v>MA</v>
          </cell>
          <cell r="M185">
            <v>0</v>
          </cell>
          <cell r="R185">
            <v>0.116088374607404</v>
          </cell>
        </row>
        <row r="186">
          <cell r="B186">
            <v>4008369</v>
          </cell>
          <cell r="C186" t="str">
            <v>2007Y</v>
          </cell>
          <cell r="L186" t="str">
            <v>MA</v>
          </cell>
          <cell r="M186">
            <v>0</v>
          </cell>
          <cell r="R186">
            <v>0.13884324583889626</v>
          </cell>
        </row>
        <row r="187">
          <cell r="B187">
            <v>4008369</v>
          </cell>
          <cell r="C187" t="str">
            <v>2006Y</v>
          </cell>
          <cell r="L187" t="str">
            <v>MA</v>
          </cell>
          <cell r="M187">
            <v>0</v>
          </cell>
          <cell r="R187">
            <v>0.12378932866860777</v>
          </cell>
        </row>
        <row r="188">
          <cell r="B188">
            <v>4008369</v>
          </cell>
          <cell r="C188" t="str">
            <v>2005Y</v>
          </cell>
          <cell r="L188" t="str">
            <v>MA</v>
          </cell>
          <cell r="M188">
            <v>0</v>
          </cell>
          <cell r="R188">
            <v>0.10935827463485706</v>
          </cell>
        </row>
        <row r="189">
          <cell r="B189">
            <v>4008369</v>
          </cell>
          <cell r="C189" t="str">
            <v>2004Y</v>
          </cell>
          <cell r="L189" t="str">
            <v>MA</v>
          </cell>
          <cell r="M189">
            <v>0</v>
          </cell>
          <cell r="R189">
            <v>0.11675655811525217</v>
          </cell>
        </row>
        <row r="190">
          <cell r="B190">
            <v>4008369</v>
          </cell>
          <cell r="C190" t="str">
            <v>2003Y</v>
          </cell>
          <cell r="L190" t="str">
            <v>MA</v>
          </cell>
          <cell r="M190">
            <v>0</v>
          </cell>
          <cell r="R190">
            <v>0.11864430949753411</v>
          </cell>
        </row>
        <row r="191">
          <cell r="B191">
            <v>4008369</v>
          </cell>
          <cell r="C191" t="str">
            <v>2002Y</v>
          </cell>
          <cell r="L191" t="str">
            <v>MA</v>
          </cell>
          <cell r="M191">
            <v>0</v>
          </cell>
          <cell r="R191">
            <v>0.11250909422188582</v>
          </cell>
        </row>
        <row r="192">
          <cell r="B192">
            <v>4008369</v>
          </cell>
          <cell r="C192" t="str">
            <v>2001Y</v>
          </cell>
          <cell r="L192" t="str">
            <v>MA</v>
          </cell>
          <cell r="M192">
            <v>0</v>
          </cell>
          <cell r="R192" t="str">
            <v>n/a</v>
          </cell>
        </row>
        <row r="193">
          <cell r="B193">
            <v>4056992</v>
          </cell>
          <cell r="C193" t="str">
            <v>2011Y</v>
          </cell>
          <cell r="L193" t="str">
            <v>CT</v>
          </cell>
          <cell r="M193">
            <v>0</v>
          </cell>
          <cell r="R193">
            <v>0.10183337197342948</v>
          </cell>
        </row>
        <row r="194">
          <cell r="B194">
            <v>4056992</v>
          </cell>
          <cell r="C194" t="str">
            <v>2010Y</v>
          </cell>
          <cell r="L194" t="str">
            <v>CT</v>
          </cell>
          <cell r="M194">
            <v>0</v>
          </cell>
          <cell r="R194">
            <v>0.10004242603113701</v>
          </cell>
        </row>
        <row r="195">
          <cell r="B195">
            <v>4056992</v>
          </cell>
          <cell r="C195" t="str">
            <v>2009Y</v>
          </cell>
          <cell r="L195" t="str">
            <v>CT</v>
          </cell>
          <cell r="M195">
            <v>0</v>
          </cell>
          <cell r="R195">
            <v>9.3662846984797252E-2</v>
          </cell>
        </row>
        <row r="196">
          <cell r="B196">
            <v>4056992</v>
          </cell>
          <cell r="C196" t="str">
            <v>2008Y</v>
          </cell>
          <cell r="L196" t="str">
            <v>CT</v>
          </cell>
          <cell r="M196">
            <v>0</v>
          </cell>
          <cell r="R196">
            <v>9.3514378952124555E-2</v>
          </cell>
        </row>
        <row r="197">
          <cell r="B197">
            <v>4056992</v>
          </cell>
          <cell r="C197" t="str">
            <v>2007Y</v>
          </cell>
          <cell r="L197" t="str">
            <v>CT</v>
          </cell>
          <cell r="M197">
            <v>0</v>
          </cell>
          <cell r="R197">
            <v>8.2854418981010772E-2</v>
          </cell>
        </row>
        <row r="198">
          <cell r="B198">
            <v>4056992</v>
          </cell>
          <cell r="C198" t="str">
            <v>2006Y</v>
          </cell>
          <cell r="L198" t="str">
            <v>CT</v>
          </cell>
          <cell r="M198">
            <v>0</v>
          </cell>
          <cell r="R198">
            <v>0.10460051323471839</v>
          </cell>
        </row>
        <row r="199">
          <cell r="B199">
            <v>4056992</v>
          </cell>
          <cell r="C199" t="str">
            <v>2005Y</v>
          </cell>
          <cell r="L199" t="str">
            <v>CT</v>
          </cell>
          <cell r="M199">
            <v>0</v>
          </cell>
          <cell r="R199">
            <v>9.5294036826961637E-2</v>
          </cell>
        </row>
        <row r="200">
          <cell r="B200">
            <v>4056992</v>
          </cell>
          <cell r="C200" t="str">
            <v>2004Y</v>
          </cell>
          <cell r="L200" t="str">
            <v>CT</v>
          </cell>
          <cell r="M200">
            <v>0</v>
          </cell>
          <cell r="R200">
            <v>0.10868806137096991</v>
          </cell>
        </row>
        <row r="201">
          <cell r="B201">
            <v>4056992</v>
          </cell>
          <cell r="C201" t="str">
            <v>2003Y</v>
          </cell>
          <cell r="L201" t="str">
            <v>CT</v>
          </cell>
          <cell r="M201">
            <v>0</v>
          </cell>
          <cell r="R201">
            <v>9.1137363019618167E-2</v>
          </cell>
        </row>
        <row r="202">
          <cell r="B202">
            <v>4056992</v>
          </cell>
          <cell r="C202" t="str">
            <v>2002Y</v>
          </cell>
          <cell r="L202" t="str">
            <v>CT</v>
          </cell>
          <cell r="M202">
            <v>0</v>
          </cell>
          <cell r="R202">
            <v>0.10903280830270881</v>
          </cell>
        </row>
        <row r="203">
          <cell r="B203">
            <v>4056992</v>
          </cell>
          <cell r="C203" t="str">
            <v>2001Y</v>
          </cell>
          <cell r="L203" t="str">
            <v>CT</v>
          </cell>
          <cell r="M203">
            <v>0</v>
          </cell>
          <cell r="R203" t="str">
            <v>n/a</v>
          </cell>
        </row>
        <row r="204">
          <cell r="B204">
            <v>4057022</v>
          </cell>
          <cell r="C204" t="str">
            <v>2011Y</v>
          </cell>
          <cell r="L204" t="str">
            <v>NH</v>
          </cell>
          <cell r="M204">
            <v>0</v>
          </cell>
          <cell r="R204">
            <v>0.10002648631365881</v>
          </cell>
        </row>
        <row r="205">
          <cell r="B205">
            <v>4057022</v>
          </cell>
          <cell r="C205" t="str">
            <v>2010Y</v>
          </cell>
          <cell r="L205" t="str">
            <v>NH</v>
          </cell>
          <cell r="M205">
            <v>0</v>
          </cell>
          <cell r="R205">
            <v>0.10891521332710963</v>
          </cell>
        </row>
        <row r="206">
          <cell r="B206">
            <v>4057022</v>
          </cell>
          <cell r="C206" t="str">
            <v>2009Y</v>
          </cell>
          <cell r="L206" t="str">
            <v>NH</v>
          </cell>
          <cell r="M206">
            <v>0</v>
          </cell>
          <cell r="R206">
            <v>9.6344294572276584E-2</v>
          </cell>
        </row>
        <row r="207">
          <cell r="B207">
            <v>4057022</v>
          </cell>
          <cell r="C207" t="str">
            <v>2008Y</v>
          </cell>
          <cell r="L207" t="str">
            <v>NH</v>
          </cell>
          <cell r="M207">
            <v>0</v>
          </cell>
          <cell r="R207">
            <v>9.9125797426044437E-2</v>
          </cell>
        </row>
        <row r="208">
          <cell r="B208">
            <v>4057022</v>
          </cell>
          <cell r="C208" t="str">
            <v>2007Y</v>
          </cell>
          <cell r="L208" t="str">
            <v>NH</v>
          </cell>
          <cell r="M208">
            <v>0</v>
          </cell>
          <cell r="R208">
            <v>0.10828014708149457</v>
          </cell>
        </row>
        <row r="209">
          <cell r="B209">
            <v>4057022</v>
          </cell>
          <cell r="C209" t="str">
            <v>2006Y</v>
          </cell>
          <cell r="L209" t="str">
            <v>NH</v>
          </cell>
          <cell r="M209">
            <v>0</v>
          </cell>
          <cell r="R209">
            <v>7.678353859012442E-2</v>
          </cell>
        </row>
        <row r="210">
          <cell r="B210">
            <v>4057022</v>
          </cell>
          <cell r="C210" t="str">
            <v>2005Y</v>
          </cell>
          <cell r="L210" t="str">
            <v>NH</v>
          </cell>
          <cell r="M210">
            <v>0</v>
          </cell>
          <cell r="R210">
            <v>9.7955419124998236E-2</v>
          </cell>
        </row>
        <row r="211">
          <cell r="B211">
            <v>4057022</v>
          </cell>
          <cell r="C211" t="str">
            <v>2004Y</v>
          </cell>
          <cell r="L211" t="str">
            <v>NH</v>
          </cell>
          <cell r="M211">
            <v>0</v>
          </cell>
          <cell r="R211">
            <v>0.11959859428508422</v>
          </cell>
        </row>
        <row r="212">
          <cell r="B212">
            <v>4057022</v>
          </cell>
          <cell r="C212" t="str">
            <v>2003Y</v>
          </cell>
          <cell r="L212" t="str">
            <v>NH</v>
          </cell>
          <cell r="M212">
            <v>0</v>
          </cell>
          <cell r="R212">
            <v>0.1299660585308742</v>
          </cell>
        </row>
        <row r="213">
          <cell r="B213">
            <v>4057022</v>
          </cell>
          <cell r="C213" t="str">
            <v>2002Y</v>
          </cell>
          <cell r="L213" t="str">
            <v>NH</v>
          </cell>
          <cell r="M213">
            <v>0</v>
          </cell>
          <cell r="R213">
            <v>0.18954699422592428</v>
          </cell>
        </row>
        <row r="214">
          <cell r="B214">
            <v>4057022</v>
          </cell>
          <cell r="C214" t="str">
            <v>2001Y</v>
          </cell>
          <cell r="L214" t="str">
            <v>NH</v>
          </cell>
          <cell r="M214">
            <v>0</v>
          </cell>
          <cell r="R214" t="str">
            <v>n/a</v>
          </cell>
        </row>
        <row r="215">
          <cell r="B215">
            <v>4057035</v>
          </cell>
          <cell r="C215" t="str">
            <v>2011Y</v>
          </cell>
          <cell r="L215" t="str">
            <v>MA</v>
          </cell>
          <cell r="M215">
            <v>0</v>
          </cell>
          <cell r="R215">
            <v>0.10502448514120882</v>
          </cell>
        </row>
        <row r="216">
          <cell r="B216">
            <v>4057035</v>
          </cell>
          <cell r="C216" t="str">
            <v>2010Y</v>
          </cell>
          <cell r="L216" t="str">
            <v>MA</v>
          </cell>
          <cell r="M216">
            <v>0</v>
          </cell>
          <cell r="R216">
            <v>7.6407364756648E-2</v>
          </cell>
        </row>
        <row r="217">
          <cell r="B217">
            <v>4057035</v>
          </cell>
          <cell r="C217" t="str">
            <v>2009Y</v>
          </cell>
          <cell r="L217" t="str">
            <v>MA</v>
          </cell>
          <cell r="M217">
            <v>0</v>
          </cell>
          <cell r="R217">
            <v>0.10803409779815984</v>
          </cell>
        </row>
        <row r="218">
          <cell r="B218">
            <v>4057035</v>
          </cell>
          <cell r="C218" t="str">
            <v>2008Y</v>
          </cell>
          <cell r="L218" t="str">
            <v>MA</v>
          </cell>
          <cell r="M218">
            <v>0</v>
          </cell>
          <cell r="R218">
            <v>7.6152887411715831E-2</v>
          </cell>
        </row>
        <row r="219">
          <cell r="B219">
            <v>4057035</v>
          </cell>
          <cell r="C219" t="str">
            <v>2007Y</v>
          </cell>
          <cell r="L219" t="str">
            <v>MA</v>
          </cell>
          <cell r="M219">
            <v>0</v>
          </cell>
          <cell r="R219">
            <v>0.1021338462237434</v>
          </cell>
        </row>
        <row r="220">
          <cell r="B220">
            <v>4057035</v>
          </cell>
          <cell r="C220" t="str">
            <v>2006Y</v>
          </cell>
          <cell r="L220" t="str">
            <v>MA</v>
          </cell>
          <cell r="M220">
            <v>0</v>
          </cell>
          <cell r="R220">
            <v>7.8553262214946906E-2</v>
          </cell>
        </row>
        <row r="221">
          <cell r="B221">
            <v>4057035</v>
          </cell>
          <cell r="C221" t="str">
            <v>2005Y</v>
          </cell>
          <cell r="L221" t="str">
            <v>MA</v>
          </cell>
          <cell r="M221">
            <v>0</v>
          </cell>
          <cell r="R221">
            <v>8.7752466492926284E-2</v>
          </cell>
        </row>
        <row r="222">
          <cell r="B222">
            <v>4057035</v>
          </cell>
          <cell r="C222" t="str">
            <v>2004Y</v>
          </cell>
          <cell r="L222" t="str">
            <v>MA</v>
          </cell>
          <cell r="M222">
            <v>0</v>
          </cell>
          <cell r="R222">
            <v>7.8192590251994626E-2</v>
          </cell>
        </row>
        <row r="223">
          <cell r="B223">
            <v>4057035</v>
          </cell>
          <cell r="C223" t="str">
            <v>2003Y</v>
          </cell>
          <cell r="L223" t="str">
            <v>MA</v>
          </cell>
          <cell r="M223">
            <v>0</v>
          </cell>
          <cell r="R223">
            <v>0.10460603362336796</v>
          </cell>
        </row>
        <row r="224">
          <cell r="B224">
            <v>4057035</v>
          </cell>
          <cell r="C224" t="str">
            <v>2002Y</v>
          </cell>
          <cell r="L224" t="str">
            <v>MA</v>
          </cell>
          <cell r="M224">
            <v>0</v>
          </cell>
          <cell r="R224">
            <v>0.24436540026653092</v>
          </cell>
        </row>
        <row r="225">
          <cell r="B225">
            <v>4057035</v>
          </cell>
          <cell r="C225" t="str">
            <v>2001Y</v>
          </cell>
          <cell r="L225" t="str">
            <v>MA</v>
          </cell>
          <cell r="M225">
            <v>0</v>
          </cell>
          <cell r="R225" t="str">
            <v>n/a</v>
          </cell>
        </row>
        <row r="226">
          <cell r="B226">
            <v>4057052</v>
          </cell>
          <cell r="C226" t="str">
            <v>2011Y</v>
          </cell>
          <cell r="L226" t="str">
            <v>CT, MA, NH</v>
          </cell>
          <cell r="M226" t="str">
            <v>CT, MA</v>
          </cell>
          <cell r="R226">
            <v>0.10170150411810656</v>
          </cell>
        </row>
        <row r="227">
          <cell r="B227">
            <v>4057052</v>
          </cell>
          <cell r="C227" t="str">
            <v>2010Y</v>
          </cell>
          <cell r="L227" t="str">
            <v>CT, MA, NH</v>
          </cell>
          <cell r="M227" t="str">
            <v>CT, MA</v>
          </cell>
          <cell r="R227">
            <v>0.10009816558399987</v>
          </cell>
        </row>
        <row r="228">
          <cell r="B228">
            <v>4057052</v>
          </cell>
          <cell r="C228" t="str">
            <v>2009Y</v>
          </cell>
          <cell r="L228" t="str">
            <v>CT, MA, NH</v>
          </cell>
          <cell r="M228" t="str">
            <v>CT, MA</v>
          </cell>
          <cell r="R228">
            <v>9.5202016467651349E-2</v>
          </cell>
        </row>
        <row r="229">
          <cell r="B229">
            <v>4057052</v>
          </cell>
          <cell r="C229" t="str">
            <v>2008Y</v>
          </cell>
          <cell r="L229" t="str">
            <v>CT, MA, NH</v>
          </cell>
          <cell r="M229" t="str">
            <v>CT, MA</v>
          </cell>
          <cell r="R229">
            <v>9.2562830423765743E-2</v>
          </cell>
        </row>
        <row r="230">
          <cell r="B230">
            <v>4057052</v>
          </cell>
          <cell r="C230" t="str">
            <v>2007Y</v>
          </cell>
          <cell r="L230" t="str">
            <v>CT, MA, NH</v>
          </cell>
          <cell r="M230" t="str">
            <v>CT, MA</v>
          </cell>
          <cell r="R230">
            <v>8.9776778598200602E-2</v>
          </cell>
        </row>
        <row r="231">
          <cell r="B231">
            <v>4057052</v>
          </cell>
          <cell r="C231" t="str">
            <v>2006Y</v>
          </cell>
          <cell r="L231" t="str">
            <v>CT, MA, NH</v>
          </cell>
          <cell r="M231" t="str">
            <v>CT, MA</v>
          </cell>
          <cell r="R231">
            <v>0.17472328311543533</v>
          </cell>
        </row>
        <row r="232">
          <cell r="B232">
            <v>4057052</v>
          </cell>
          <cell r="C232" t="str">
            <v>2005Y</v>
          </cell>
          <cell r="L232" t="str">
            <v>CT, MA, NH</v>
          </cell>
          <cell r="M232" t="str">
            <v>CT, MA</v>
          </cell>
          <cell r="R232">
            <v>9.3560606183376402E-2</v>
          </cell>
        </row>
        <row r="233">
          <cell r="B233">
            <v>4057052</v>
          </cell>
          <cell r="C233" t="str">
            <v>2004Y</v>
          </cell>
          <cell r="L233" t="str">
            <v>CT, MA, NH</v>
          </cell>
          <cell r="M233" t="str">
            <v>CT, MA</v>
          </cell>
          <cell r="R233">
            <v>0.10912929442397706</v>
          </cell>
        </row>
        <row r="234">
          <cell r="B234">
            <v>4057052</v>
          </cell>
          <cell r="C234" t="str">
            <v>2003Y</v>
          </cell>
          <cell r="L234" t="str">
            <v>CT, MA, NH</v>
          </cell>
          <cell r="M234" t="str">
            <v>CT, MA</v>
          </cell>
          <cell r="R234">
            <v>0.10167223257501676</v>
          </cell>
        </row>
        <row r="235">
          <cell r="B235">
            <v>4057052</v>
          </cell>
          <cell r="C235" t="str">
            <v>2002Y</v>
          </cell>
          <cell r="L235" t="str">
            <v>CT, MA, NH</v>
          </cell>
          <cell r="M235" t="str">
            <v>CT, MA</v>
          </cell>
          <cell r="R235">
            <v>0.16399529974092902</v>
          </cell>
        </row>
        <row r="236">
          <cell r="B236">
            <v>4057052</v>
          </cell>
          <cell r="C236" t="str">
            <v>2001Y</v>
          </cell>
          <cell r="L236" t="str">
            <v>CT, MA, NH</v>
          </cell>
          <cell r="M236" t="str">
            <v>CT, MA</v>
          </cell>
          <cell r="R236" t="str">
            <v>n/a</v>
          </cell>
        </row>
        <row r="237">
          <cell r="B237">
            <v>4057054</v>
          </cell>
          <cell r="C237" t="str">
            <v>2011Y</v>
          </cell>
          <cell r="L237" t="str">
            <v>MA</v>
          </cell>
          <cell r="M237" t="str">
            <v>MA</v>
          </cell>
          <cell r="R237">
            <v>0.11434551666662103</v>
          </cell>
        </row>
        <row r="238">
          <cell r="B238">
            <v>4057054</v>
          </cell>
          <cell r="C238" t="str">
            <v>2010Y</v>
          </cell>
          <cell r="L238" t="str">
            <v>MA</v>
          </cell>
          <cell r="M238" t="str">
            <v>MA</v>
          </cell>
          <cell r="R238">
            <v>0.11624549876585051</v>
          </cell>
        </row>
        <row r="239">
          <cell r="B239">
            <v>4057054</v>
          </cell>
          <cell r="C239" t="str">
            <v>2009Y</v>
          </cell>
          <cell r="L239" t="str">
            <v>MA</v>
          </cell>
          <cell r="M239" t="str">
            <v>MA</v>
          </cell>
          <cell r="R239">
            <v>0.11683154071346565</v>
          </cell>
        </row>
        <row r="240">
          <cell r="B240">
            <v>4057054</v>
          </cell>
          <cell r="C240" t="str">
            <v>2008Y</v>
          </cell>
          <cell r="L240" t="str">
            <v>MA</v>
          </cell>
          <cell r="M240" t="str">
            <v>MA</v>
          </cell>
          <cell r="R240">
            <v>0.116088374607404</v>
          </cell>
        </row>
        <row r="241">
          <cell r="B241">
            <v>4057054</v>
          </cell>
          <cell r="C241" t="str">
            <v>2007Y</v>
          </cell>
          <cell r="L241" t="str">
            <v>MA</v>
          </cell>
          <cell r="M241" t="str">
            <v>MA</v>
          </cell>
          <cell r="R241">
            <v>0.12009724618421244</v>
          </cell>
        </row>
        <row r="242">
          <cell r="B242">
            <v>4057054</v>
          </cell>
          <cell r="C242" t="str">
            <v>2006Y</v>
          </cell>
          <cell r="L242" t="str">
            <v>MA</v>
          </cell>
          <cell r="M242" t="str">
            <v>MA</v>
          </cell>
          <cell r="R242">
            <v>0.11706335393172912</v>
          </cell>
        </row>
        <row r="243">
          <cell r="B243">
            <v>4057054</v>
          </cell>
          <cell r="C243" t="str">
            <v>2005Y</v>
          </cell>
          <cell r="L243" t="str">
            <v>MA</v>
          </cell>
          <cell r="M243" t="str">
            <v>MA</v>
          </cell>
          <cell r="R243">
            <v>0.10846951636828724</v>
          </cell>
        </row>
        <row r="244">
          <cell r="B244">
            <v>4057054</v>
          </cell>
          <cell r="C244" t="str">
            <v>2004Y</v>
          </cell>
          <cell r="L244" t="str">
            <v>MA</v>
          </cell>
          <cell r="M244" t="str">
            <v>MA</v>
          </cell>
          <cell r="R244">
            <v>0.11219629478007161</v>
          </cell>
        </row>
        <row r="245">
          <cell r="B245">
            <v>4057054</v>
          </cell>
          <cell r="C245" t="str">
            <v>2003Y</v>
          </cell>
          <cell r="L245" t="str">
            <v>MA</v>
          </cell>
          <cell r="M245" t="str">
            <v>MA</v>
          </cell>
          <cell r="R245">
            <v>0.11301492564686864</v>
          </cell>
        </row>
        <row r="246">
          <cell r="B246">
            <v>4057054</v>
          </cell>
          <cell r="C246" t="str">
            <v>2002Y</v>
          </cell>
          <cell r="L246" t="str">
            <v>MA</v>
          </cell>
          <cell r="M246" t="str">
            <v>MA</v>
          </cell>
          <cell r="R246">
            <v>0.10334917393171851</v>
          </cell>
        </row>
        <row r="247">
          <cell r="B247">
            <v>4057054</v>
          </cell>
          <cell r="C247" t="str">
            <v>2001Y</v>
          </cell>
          <cell r="L247" t="str">
            <v>MA</v>
          </cell>
          <cell r="M247" t="str">
            <v>MA</v>
          </cell>
          <cell r="R247" t="str">
            <v>n/a</v>
          </cell>
        </row>
        <row r="248">
          <cell r="B248">
            <v>4057115</v>
          </cell>
          <cell r="C248" t="str">
            <v>2011Y</v>
          </cell>
          <cell r="L248">
            <v>0</v>
          </cell>
          <cell r="M248" t="str">
            <v>MA</v>
          </cell>
          <cell r="R248" t="str">
            <v>n/a</v>
          </cell>
        </row>
        <row r="249">
          <cell r="B249">
            <v>4057115</v>
          </cell>
          <cell r="C249" t="str">
            <v>2010Y</v>
          </cell>
          <cell r="L249">
            <v>0</v>
          </cell>
          <cell r="M249" t="str">
            <v>MA</v>
          </cell>
          <cell r="R249">
            <v>7.2343118797973366E-2</v>
          </cell>
        </row>
        <row r="250">
          <cell r="B250">
            <v>4057115</v>
          </cell>
          <cell r="C250" t="str">
            <v>2009Y</v>
          </cell>
          <cell r="L250">
            <v>0</v>
          </cell>
          <cell r="M250" t="str">
            <v>MA</v>
          </cell>
          <cell r="R250">
            <v>7.4220816263029607E-2</v>
          </cell>
        </row>
        <row r="251">
          <cell r="B251">
            <v>4057115</v>
          </cell>
          <cell r="C251" t="str">
            <v>2008Y</v>
          </cell>
          <cell r="L251">
            <v>0</v>
          </cell>
          <cell r="M251" t="str">
            <v>MA</v>
          </cell>
          <cell r="R251">
            <v>7.5709145372518216E-2</v>
          </cell>
        </row>
        <row r="252">
          <cell r="B252">
            <v>4057115</v>
          </cell>
          <cell r="C252" t="str">
            <v>2007Y</v>
          </cell>
          <cell r="L252">
            <v>0</v>
          </cell>
          <cell r="M252" t="str">
            <v>MA</v>
          </cell>
          <cell r="R252">
            <v>7.2941952299455159E-2</v>
          </cell>
        </row>
        <row r="253">
          <cell r="B253">
            <v>4057115</v>
          </cell>
          <cell r="C253" t="str">
            <v>2006Y</v>
          </cell>
          <cell r="L253">
            <v>0</v>
          </cell>
          <cell r="M253" t="str">
            <v>MA</v>
          </cell>
          <cell r="R253">
            <v>6.1373513500241443E-2</v>
          </cell>
        </row>
        <row r="254">
          <cell r="B254">
            <v>4057115</v>
          </cell>
          <cell r="C254" t="str">
            <v>2005Y</v>
          </cell>
          <cell r="L254">
            <v>0</v>
          </cell>
          <cell r="M254" t="str">
            <v>MA</v>
          </cell>
          <cell r="R254">
            <v>0.10136970953194588</v>
          </cell>
        </row>
        <row r="255">
          <cell r="B255">
            <v>4057115</v>
          </cell>
          <cell r="C255" t="str">
            <v>2004Y</v>
          </cell>
          <cell r="L255">
            <v>0</v>
          </cell>
          <cell r="M255" t="str">
            <v>MA</v>
          </cell>
          <cell r="R255">
            <v>0.11265291809364809</v>
          </cell>
        </row>
        <row r="256">
          <cell r="B256">
            <v>4057115</v>
          </cell>
          <cell r="C256" t="str">
            <v>2003Y</v>
          </cell>
          <cell r="L256">
            <v>0</v>
          </cell>
          <cell r="M256" t="str">
            <v>MA</v>
          </cell>
          <cell r="R256">
            <v>0.11445857310555999</v>
          </cell>
        </row>
        <row r="257">
          <cell r="B257">
            <v>4057115</v>
          </cell>
          <cell r="C257" t="str">
            <v>2002Y</v>
          </cell>
          <cell r="L257">
            <v>0</v>
          </cell>
          <cell r="M257" t="str">
            <v>MA</v>
          </cell>
          <cell r="R257" t="str">
            <v>n/a</v>
          </cell>
        </row>
        <row r="258">
          <cell r="B258">
            <v>4057115</v>
          </cell>
          <cell r="C258" t="str">
            <v>2001Y</v>
          </cell>
          <cell r="L258">
            <v>0</v>
          </cell>
          <cell r="M258" t="str">
            <v>MA</v>
          </cell>
          <cell r="R258" t="str">
            <v>n/a</v>
          </cell>
        </row>
        <row r="259">
          <cell r="B259">
            <v>4059403</v>
          </cell>
          <cell r="C259" t="str">
            <v>2011Y</v>
          </cell>
          <cell r="L259">
            <v>0</v>
          </cell>
          <cell r="M259">
            <v>0</v>
          </cell>
          <cell r="R259" t="str">
            <v>n/a</v>
          </cell>
        </row>
        <row r="260">
          <cell r="B260">
            <v>4059403</v>
          </cell>
          <cell r="C260" t="str">
            <v>2010Y</v>
          </cell>
          <cell r="L260">
            <v>0</v>
          </cell>
          <cell r="M260">
            <v>0</v>
          </cell>
          <cell r="R260" t="str">
            <v>n/a</v>
          </cell>
        </row>
        <row r="261">
          <cell r="B261">
            <v>4059403</v>
          </cell>
          <cell r="C261" t="str">
            <v>2009Y</v>
          </cell>
          <cell r="L261">
            <v>0</v>
          </cell>
          <cell r="M261">
            <v>0</v>
          </cell>
          <cell r="R261" t="str">
            <v>n/a</v>
          </cell>
        </row>
        <row r="262">
          <cell r="B262">
            <v>4059403</v>
          </cell>
          <cell r="C262" t="str">
            <v>2008Y</v>
          </cell>
          <cell r="L262">
            <v>0</v>
          </cell>
          <cell r="M262">
            <v>0</v>
          </cell>
          <cell r="R262" t="str">
            <v>n/a</v>
          </cell>
        </row>
        <row r="263">
          <cell r="B263">
            <v>4059403</v>
          </cell>
          <cell r="C263" t="str">
            <v>2007Y</v>
          </cell>
          <cell r="L263">
            <v>0</v>
          </cell>
          <cell r="M263">
            <v>0</v>
          </cell>
          <cell r="R263" t="str">
            <v>n/a</v>
          </cell>
        </row>
        <row r="264">
          <cell r="B264">
            <v>4059403</v>
          </cell>
          <cell r="C264" t="str">
            <v>2006Y</v>
          </cell>
          <cell r="L264">
            <v>0</v>
          </cell>
          <cell r="M264">
            <v>0</v>
          </cell>
          <cell r="R264" t="str">
            <v>n/a</v>
          </cell>
        </row>
        <row r="265">
          <cell r="B265">
            <v>4059403</v>
          </cell>
          <cell r="C265" t="str">
            <v>2005Y</v>
          </cell>
          <cell r="L265">
            <v>0</v>
          </cell>
          <cell r="M265">
            <v>0</v>
          </cell>
          <cell r="R265" t="str">
            <v>n/a</v>
          </cell>
        </row>
        <row r="266">
          <cell r="B266">
            <v>4059403</v>
          </cell>
          <cell r="C266" t="str">
            <v>2004Y</v>
          </cell>
          <cell r="L266">
            <v>0</v>
          </cell>
          <cell r="M266">
            <v>0</v>
          </cell>
          <cell r="R266" t="str">
            <v>n/a</v>
          </cell>
        </row>
        <row r="267">
          <cell r="B267">
            <v>4059403</v>
          </cell>
          <cell r="C267" t="str">
            <v>2003Y</v>
          </cell>
          <cell r="L267">
            <v>0</v>
          </cell>
          <cell r="M267">
            <v>0</v>
          </cell>
          <cell r="R267">
            <v>4.2246759481517043E-2</v>
          </cell>
        </row>
        <row r="268">
          <cell r="B268">
            <v>4059403</v>
          </cell>
          <cell r="C268" t="str">
            <v>2002Y</v>
          </cell>
          <cell r="L268">
            <v>0</v>
          </cell>
          <cell r="M268">
            <v>0</v>
          </cell>
          <cell r="R268">
            <v>3.7217434744598474E-2</v>
          </cell>
        </row>
        <row r="269">
          <cell r="B269">
            <v>4059403</v>
          </cell>
          <cell r="C269" t="str">
            <v>2001Y</v>
          </cell>
          <cell r="L269">
            <v>0</v>
          </cell>
          <cell r="M269">
            <v>0</v>
          </cell>
          <cell r="R269" t="str">
            <v>n/a</v>
          </cell>
        </row>
        <row r="270">
          <cell r="B270">
            <v>4064141</v>
          </cell>
          <cell r="C270" t="str">
            <v>2011Y</v>
          </cell>
          <cell r="L270">
            <v>0</v>
          </cell>
          <cell r="M270" t="str">
            <v>CT</v>
          </cell>
          <cell r="R270" t="str">
            <v>n/a</v>
          </cell>
        </row>
        <row r="271">
          <cell r="B271">
            <v>4064141</v>
          </cell>
          <cell r="C271" t="str">
            <v>2010Y</v>
          </cell>
          <cell r="L271">
            <v>0</v>
          </cell>
          <cell r="M271" t="str">
            <v>CT</v>
          </cell>
          <cell r="R271">
            <v>5.1178394199928236E-2</v>
          </cell>
        </row>
        <row r="272">
          <cell r="B272">
            <v>4064141</v>
          </cell>
          <cell r="C272" t="str">
            <v>2009Y</v>
          </cell>
          <cell r="L272">
            <v>0</v>
          </cell>
          <cell r="M272" t="str">
            <v>CT</v>
          </cell>
          <cell r="R272">
            <v>3.4022550904922351E-2</v>
          </cell>
        </row>
        <row r="273">
          <cell r="B273">
            <v>4064141</v>
          </cell>
          <cell r="C273" t="str">
            <v>2008Y</v>
          </cell>
          <cell r="L273">
            <v>0</v>
          </cell>
          <cell r="M273" t="str">
            <v>CT</v>
          </cell>
          <cell r="R273">
            <v>4.4758376325842827E-2</v>
          </cell>
        </row>
        <row r="274">
          <cell r="B274">
            <v>4064141</v>
          </cell>
          <cell r="C274" t="str">
            <v>2007Y</v>
          </cell>
          <cell r="L274">
            <v>0</v>
          </cell>
          <cell r="M274" t="str">
            <v>CT</v>
          </cell>
          <cell r="R274">
            <v>3.9623625518785857E-2</v>
          </cell>
        </row>
        <row r="275">
          <cell r="B275">
            <v>4064141</v>
          </cell>
          <cell r="C275" t="str">
            <v>2006Y</v>
          </cell>
          <cell r="L275">
            <v>0</v>
          </cell>
          <cell r="M275" t="str">
            <v>CT</v>
          </cell>
          <cell r="R275">
            <v>2.2705865139936943E-2</v>
          </cell>
        </row>
        <row r="276">
          <cell r="B276">
            <v>4064141</v>
          </cell>
          <cell r="C276" t="str">
            <v>2005Y</v>
          </cell>
          <cell r="L276">
            <v>0</v>
          </cell>
          <cell r="M276" t="str">
            <v>CT</v>
          </cell>
          <cell r="R276">
            <v>3.3863316764006564E-2</v>
          </cell>
        </row>
        <row r="277">
          <cell r="B277">
            <v>4064141</v>
          </cell>
          <cell r="C277" t="str">
            <v>2004Y</v>
          </cell>
          <cell r="L277">
            <v>0</v>
          </cell>
          <cell r="M277" t="str">
            <v>CT</v>
          </cell>
          <cell r="R277">
            <v>2.7442526076244825E-2</v>
          </cell>
        </row>
        <row r="278">
          <cell r="B278">
            <v>4064141</v>
          </cell>
          <cell r="C278" t="str">
            <v>2003Y</v>
          </cell>
          <cell r="L278">
            <v>0</v>
          </cell>
          <cell r="M278" t="str">
            <v>CT</v>
          </cell>
          <cell r="R278">
            <v>1.4454182399429909E-2</v>
          </cell>
        </row>
        <row r="279">
          <cell r="B279">
            <v>4064141</v>
          </cell>
          <cell r="C279" t="str">
            <v>2002Y</v>
          </cell>
          <cell r="L279">
            <v>0</v>
          </cell>
          <cell r="M279" t="str">
            <v>CT</v>
          </cell>
          <cell r="R279">
            <v>3.5377491443527281E-2</v>
          </cell>
        </row>
        <row r="280">
          <cell r="B280">
            <v>4064141</v>
          </cell>
          <cell r="C280" t="str">
            <v>2001Y</v>
          </cell>
          <cell r="L280">
            <v>0</v>
          </cell>
          <cell r="M280" t="str">
            <v>CT</v>
          </cell>
          <cell r="R280" t="str">
            <v>n/a</v>
          </cell>
        </row>
        <row r="281">
          <cell r="B281">
            <v>4025308</v>
          </cell>
          <cell r="C281" t="str">
            <v>2011Y</v>
          </cell>
          <cell r="L281" t="str">
            <v>CO, MI, MN, ND, NM, SD, TX, WI</v>
          </cell>
          <cell r="M281" t="str">
            <v>CO, MI, MN, ND, WI</v>
          </cell>
          <cell r="R281">
            <v>9.5120474468221097E-2</v>
          </cell>
        </row>
        <row r="282">
          <cell r="B282">
            <v>4025308</v>
          </cell>
          <cell r="C282" t="str">
            <v>2010Y</v>
          </cell>
          <cell r="L282" t="str">
            <v>CO, MI, MN, ND, NM, SD, TX, WI</v>
          </cell>
          <cell r="M282" t="str">
            <v>CO, MI, MN, ND, WI</v>
          </cell>
          <cell r="R282">
            <v>9.0680801151935442E-2</v>
          </cell>
        </row>
        <row r="283">
          <cell r="B283">
            <v>4025308</v>
          </cell>
          <cell r="C283" t="str">
            <v>2009Y</v>
          </cell>
          <cell r="L283" t="str">
            <v>CO, MI, MN, ND, NM, SD, TX, WI</v>
          </cell>
          <cell r="M283" t="str">
            <v>CO, MI, MN, ND, WI</v>
          </cell>
          <cell r="R283">
            <v>8.8958618617545962E-2</v>
          </cell>
        </row>
        <row r="284">
          <cell r="B284">
            <v>4025308</v>
          </cell>
          <cell r="C284" t="str">
            <v>2008Y</v>
          </cell>
          <cell r="L284" t="str">
            <v>CO, MI, MN, ND, NM, SD, TX, WI</v>
          </cell>
          <cell r="M284" t="str">
            <v>CO, MI, MN, ND, WI</v>
          </cell>
          <cell r="R284">
            <v>9.0700326637416964E-2</v>
          </cell>
        </row>
        <row r="285">
          <cell r="B285">
            <v>4025308</v>
          </cell>
          <cell r="C285" t="str">
            <v>2007Y</v>
          </cell>
          <cell r="L285" t="str">
            <v>CO, MI, MN, ND, NM, SD, TX, WI</v>
          </cell>
          <cell r="M285" t="str">
            <v>CO, MI, MN, ND, WI</v>
          </cell>
          <cell r="R285">
            <v>8.8541422272131673E-2</v>
          </cell>
        </row>
        <row r="286">
          <cell r="B286">
            <v>4025308</v>
          </cell>
          <cell r="C286" t="str">
            <v>2006Y</v>
          </cell>
          <cell r="L286" t="str">
            <v>CO, MI, MN, ND, NM, SD, TX, WI</v>
          </cell>
          <cell r="M286" t="str">
            <v>CO, MI, MN, ND, WI</v>
          </cell>
          <cell r="R286">
            <v>9.2536032241031935E-2</v>
          </cell>
        </row>
        <row r="287">
          <cell r="B287">
            <v>4025308</v>
          </cell>
          <cell r="C287" t="str">
            <v>2005Y</v>
          </cell>
          <cell r="L287" t="str">
            <v>CO, MI, MN, ND, NM, SD, TX, WI</v>
          </cell>
          <cell r="M287" t="str">
            <v>CO, MI, MN, ND, WI</v>
          </cell>
          <cell r="R287">
            <v>9.1766018666205582E-2</v>
          </cell>
        </row>
        <row r="288">
          <cell r="B288">
            <v>4025308</v>
          </cell>
          <cell r="C288" t="str">
            <v>2004Y</v>
          </cell>
          <cell r="L288" t="str">
            <v>CO, MI, MN, ND, NM, SD, TX, WI</v>
          </cell>
          <cell r="M288" t="str">
            <v>CO, MI, MN, ND, WI</v>
          </cell>
          <cell r="R288">
            <v>0.10432874994665171</v>
          </cell>
        </row>
        <row r="289">
          <cell r="B289">
            <v>4025308</v>
          </cell>
          <cell r="C289" t="str">
            <v>2003Y</v>
          </cell>
          <cell r="L289" t="str">
            <v>CO, MI, MN, ND, NM, SD, TX, WI</v>
          </cell>
          <cell r="M289" t="str">
            <v>CO, MI, MN, ND, WI</v>
          </cell>
          <cell r="R289">
            <v>0.10976688745819166</v>
          </cell>
        </row>
        <row r="290">
          <cell r="B290">
            <v>4025308</v>
          </cell>
          <cell r="C290" t="str">
            <v>2002Y</v>
          </cell>
          <cell r="L290" t="str">
            <v>CO, MI, MN, ND, NM, SD, TX, WI</v>
          </cell>
          <cell r="M290" t="str">
            <v>CO, MI, MN, ND, WI</v>
          </cell>
          <cell r="R290">
            <v>0.1185551113295487</v>
          </cell>
        </row>
        <row r="291">
          <cell r="B291">
            <v>4025308</v>
          </cell>
          <cell r="C291" t="str">
            <v>2001Y</v>
          </cell>
          <cell r="L291" t="str">
            <v>CO, MI, MN, ND, NM, SD, TX, WI</v>
          </cell>
          <cell r="M291" t="str">
            <v>CO, MI, MN, ND, WI</v>
          </cell>
          <cell r="R291" t="str">
            <v>n/a</v>
          </cell>
        </row>
        <row r="292">
          <cell r="B292">
            <v>4057027</v>
          </cell>
          <cell r="C292" t="str">
            <v>2011Y</v>
          </cell>
          <cell r="L292" t="str">
            <v>NM, TX</v>
          </cell>
          <cell r="M292">
            <v>0</v>
          </cell>
          <cell r="R292">
            <v>8.8182672444741761E-2</v>
          </cell>
        </row>
        <row r="293">
          <cell r="B293">
            <v>4057027</v>
          </cell>
          <cell r="C293" t="str">
            <v>2010Y</v>
          </cell>
          <cell r="L293" t="str">
            <v>NM, TX</v>
          </cell>
          <cell r="M293">
            <v>0</v>
          </cell>
          <cell r="R293">
            <v>8.1676146394974322E-2</v>
          </cell>
        </row>
        <row r="294">
          <cell r="B294">
            <v>4057027</v>
          </cell>
          <cell r="C294" t="str">
            <v>2009Y</v>
          </cell>
          <cell r="L294" t="str">
            <v>NM, TX</v>
          </cell>
          <cell r="M294">
            <v>0</v>
          </cell>
          <cell r="R294">
            <v>7.2081522872451342E-2</v>
          </cell>
        </row>
        <row r="295">
          <cell r="B295">
            <v>4057027</v>
          </cell>
          <cell r="C295" t="str">
            <v>2008Y</v>
          </cell>
          <cell r="L295" t="str">
            <v>NM, TX</v>
          </cell>
          <cell r="M295">
            <v>0</v>
          </cell>
          <cell r="R295">
            <v>3.7043682928818614E-2</v>
          </cell>
        </row>
        <row r="296">
          <cell r="B296">
            <v>4057027</v>
          </cell>
          <cell r="C296" t="str">
            <v>2007Y</v>
          </cell>
          <cell r="L296" t="str">
            <v>NM, TX</v>
          </cell>
          <cell r="M296">
            <v>0</v>
          </cell>
          <cell r="R296">
            <v>4.158657737131758E-2</v>
          </cell>
        </row>
        <row r="297">
          <cell r="B297">
            <v>4057027</v>
          </cell>
          <cell r="C297" t="str">
            <v>2006Y</v>
          </cell>
          <cell r="L297" t="str">
            <v>NM, TX</v>
          </cell>
          <cell r="M297">
            <v>0</v>
          </cell>
          <cell r="R297">
            <v>5.9062419043110534E-2</v>
          </cell>
        </row>
        <row r="298">
          <cell r="B298">
            <v>4057027</v>
          </cell>
          <cell r="C298" t="str">
            <v>2005Y</v>
          </cell>
          <cell r="L298" t="str">
            <v>NM, TX</v>
          </cell>
          <cell r="M298">
            <v>0</v>
          </cell>
          <cell r="R298">
            <v>7.8270959927931594E-2</v>
          </cell>
        </row>
        <row r="299">
          <cell r="B299">
            <v>4057027</v>
          </cell>
          <cell r="C299" t="str">
            <v>2004Y</v>
          </cell>
          <cell r="L299" t="str">
            <v>NM, TX</v>
          </cell>
          <cell r="M299">
            <v>0</v>
          </cell>
          <cell r="R299">
            <v>6.8826281427697492E-2</v>
          </cell>
        </row>
        <row r="300">
          <cell r="B300">
            <v>4057027</v>
          </cell>
          <cell r="C300" t="str">
            <v>2003Y</v>
          </cell>
          <cell r="L300" t="str">
            <v>NM, TX</v>
          </cell>
          <cell r="M300">
            <v>0</v>
          </cell>
          <cell r="R300">
            <v>0.10016157448401143</v>
          </cell>
        </row>
        <row r="301">
          <cell r="B301">
            <v>4057027</v>
          </cell>
          <cell r="C301" t="str">
            <v>2002Y</v>
          </cell>
          <cell r="L301" t="str">
            <v>NM, TX</v>
          </cell>
          <cell r="M301">
            <v>0</v>
          </cell>
          <cell r="R301">
            <v>8.8230394290658376E-2</v>
          </cell>
        </row>
        <row r="302">
          <cell r="B302">
            <v>4057027</v>
          </cell>
          <cell r="C302" t="str">
            <v>2001Y</v>
          </cell>
          <cell r="L302" t="str">
            <v>NM, TX</v>
          </cell>
          <cell r="M302">
            <v>0</v>
          </cell>
          <cell r="R302" t="str">
            <v>n/a</v>
          </cell>
        </row>
        <row r="303">
          <cell r="B303">
            <v>4057094</v>
          </cell>
          <cell r="C303" t="str">
            <v>2011Y</v>
          </cell>
          <cell r="L303" t="str">
            <v>CO</v>
          </cell>
          <cell r="M303" t="str">
            <v>CO</v>
          </cell>
          <cell r="R303">
            <v>9.3985572802562034E-2</v>
          </cell>
        </row>
        <row r="304">
          <cell r="B304">
            <v>4057094</v>
          </cell>
          <cell r="C304" t="str">
            <v>2010Y</v>
          </cell>
          <cell r="L304" t="str">
            <v>CO</v>
          </cell>
          <cell r="M304" t="str">
            <v>CO</v>
          </cell>
          <cell r="R304">
            <v>0.10140020152186553</v>
          </cell>
        </row>
        <row r="305">
          <cell r="B305">
            <v>4057094</v>
          </cell>
          <cell r="C305" t="str">
            <v>2009Y</v>
          </cell>
          <cell r="L305" t="str">
            <v>CO</v>
          </cell>
          <cell r="M305" t="str">
            <v>CO</v>
          </cell>
          <cell r="R305">
            <v>8.8295193016017362E-2</v>
          </cell>
        </row>
        <row r="306">
          <cell r="B306">
            <v>4057094</v>
          </cell>
          <cell r="C306" t="str">
            <v>2008Y</v>
          </cell>
          <cell r="L306" t="str">
            <v>CO</v>
          </cell>
          <cell r="M306" t="str">
            <v>CO</v>
          </cell>
          <cell r="R306">
            <v>9.7591461479495933E-2</v>
          </cell>
        </row>
        <row r="307">
          <cell r="B307">
            <v>4057094</v>
          </cell>
          <cell r="C307" t="str">
            <v>2007Y</v>
          </cell>
          <cell r="L307" t="str">
            <v>CO</v>
          </cell>
          <cell r="M307" t="str">
            <v>CO</v>
          </cell>
          <cell r="R307">
            <v>9.2853686966350255E-2</v>
          </cell>
        </row>
        <row r="308">
          <cell r="B308">
            <v>4057094</v>
          </cell>
          <cell r="C308" t="str">
            <v>2006Y</v>
          </cell>
          <cell r="L308" t="str">
            <v>CO</v>
          </cell>
          <cell r="M308" t="str">
            <v>CO</v>
          </cell>
          <cell r="R308">
            <v>8.4855700887678256E-2</v>
          </cell>
        </row>
        <row r="309">
          <cell r="B309">
            <v>4057094</v>
          </cell>
          <cell r="C309" t="str">
            <v>2005Y</v>
          </cell>
          <cell r="L309" t="str">
            <v>CO</v>
          </cell>
          <cell r="M309" t="str">
            <v>CO</v>
          </cell>
          <cell r="R309">
            <v>8.5102246313354363E-2</v>
          </cell>
        </row>
        <row r="310">
          <cell r="B310">
            <v>4057094</v>
          </cell>
          <cell r="C310" t="str">
            <v>2004Y</v>
          </cell>
          <cell r="L310" t="str">
            <v>CO</v>
          </cell>
          <cell r="M310" t="str">
            <v>CO</v>
          </cell>
          <cell r="R310">
            <v>9.8499498477359185E-2</v>
          </cell>
        </row>
        <row r="311">
          <cell r="B311">
            <v>4057094</v>
          </cell>
          <cell r="C311" t="str">
            <v>2003Y</v>
          </cell>
          <cell r="L311" t="str">
            <v>CO</v>
          </cell>
          <cell r="M311" t="str">
            <v>CO</v>
          </cell>
          <cell r="R311">
            <v>0.11069846006204821</v>
          </cell>
        </row>
        <row r="312">
          <cell r="B312">
            <v>4057094</v>
          </cell>
          <cell r="C312" t="str">
            <v>2002Y</v>
          </cell>
          <cell r="L312" t="str">
            <v>CO</v>
          </cell>
          <cell r="M312" t="str">
            <v>CO</v>
          </cell>
          <cell r="R312">
            <v>0.13339989551987932</v>
          </cell>
        </row>
        <row r="313">
          <cell r="B313">
            <v>4057094</v>
          </cell>
          <cell r="C313" t="str">
            <v>2001Y</v>
          </cell>
          <cell r="L313" t="str">
            <v>CO</v>
          </cell>
          <cell r="M313" t="str">
            <v>CO</v>
          </cell>
          <cell r="R313" t="str">
            <v>n/a</v>
          </cell>
        </row>
        <row r="314">
          <cell r="B314">
            <v>4057754</v>
          </cell>
          <cell r="C314" t="str">
            <v>2011Y</v>
          </cell>
          <cell r="L314" t="str">
            <v>MN, ND, SD</v>
          </cell>
          <cell r="M314" t="str">
            <v>MN, ND</v>
          </cell>
          <cell r="R314">
            <v>9.7765874134202652E-2</v>
          </cell>
        </row>
        <row r="315">
          <cell r="B315">
            <v>4057754</v>
          </cell>
          <cell r="C315" t="str">
            <v>2010Y</v>
          </cell>
          <cell r="L315" t="str">
            <v>MN, ND, SD</v>
          </cell>
          <cell r="M315" t="str">
            <v>MN, ND</v>
          </cell>
          <cell r="R315">
            <v>8.1404071435505029E-2</v>
          </cell>
        </row>
        <row r="316">
          <cell r="B316">
            <v>4057754</v>
          </cell>
          <cell r="C316" t="str">
            <v>2009Y</v>
          </cell>
          <cell r="L316" t="str">
            <v>MN, ND, SD</v>
          </cell>
          <cell r="M316" t="str">
            <v>MN, ND</v>
          </cell>
          <cell r="R316">
            <v>9.3155140870315789E-2</v>
          </cell>
        </row>
        <row r="317">
          <cell r="B317">
            <v>4057754</v>
          </cell>
          <cell r="C317" t="str">
            <v>2008Y</v>
          </cell>
          <cell r="L317" t="str">
            <v>MN, ND, SD</v>
          </cell>
          <cell r="M317" t="str">
            <v>MN, ND</v>
          </cell>
          <cell r="R317">
            <v>9.6961455457276191E-2</v>
          </cell>
        </row>
        <row r="318">
          <cell r="B318">
            <v>4057754</v>
          </cell>
          <cell r="C318" t="str">
            <v>2007Y</v>
          </cell>
          <cell r="L318" t="str">
            <v>MN, ND, SD</v>
          </cell>
          <cell r="M318" t="str">
            <v>MN, ND</v>
          </cell>
          <cell r="R318">
            <v>9.8285772696570253E-2</v>
          </cell>
        </row>
        <row r="319">
          <cell r="B319">
            <v>4057754</v>
          </cell>
          <cell r="C319" t="str">
            <v>2006Y</v>
          </cell>
          <cell r="L319" t="str">
            <v>MN, ND, SD</v>
          </cell>
          <cell r="M319" t="str">
            <v>MN, ND</v>
          </cell>
          <cell r="R319">
            <v>0.11169240802531546</v>
          </cell>
        </row>
        <row r="320">
          <cell r="B320">
            <v>4057754</v>
          </cell>
          <cell r="C320" t="str">
            <v>2005Y</v>
          </cell>
          <cell r="L320" t="str">
            <v>MN, ND, SD</v>
          </cell>
          <cell r="M320" t="str">
            <v>MN, ND</v>
          </cell>
          <cell r="R320">
            <v>0.11162413339455796</v>
          </cell>
        </row>
        <row r="321">
          <cell r="B321">
            <v>4057754</v>
          </cell>
          <cell r="C321" t="str">
            <v>2004Y</v>
          </cell>
          <cell r="L321" t="str">
            <v>MN, ND, SD</v>
          </cell>
          <cell r="M321" t="str">
            <v>MN, ND</v>
          </cell>
          <cell r="R321">
            <v>0.12068292340354836</v>
          </cell>
        </row>
        <row r="322">
          <cell r="B322">
            <v>4057754</v>
          </cell>
          <cell r="C322" t="str">
            <v>2003Y</v>
          </cell>
          <cell r="L322" t="str">
            <v>MN, ND, SD</v>
          </cell>
          <cell r="M322" t="str">
            <v>MN, ND</v>
          </cell>
          <cell r="R322">
            <v>0.10689653930612156</v>
          </cell>
        </row>
        <row r="323">
          <cell r="B323">
            <v>4057754</v>
          </cell>
          <cell r="C323" t="str">
            <v>2002Y</v>
          </cell>
          <cell r="L323" t="str">
            <v>MN, ND, SD</v>
          </cell>
          <cell r="M323" t="str">
            <v>MN, ND</v>
          </cell>
          <cell r="R323">
            <v>0.11327324785739704</v>
          </cell>
        </row>
        <row r="324">
          <cell r="B324">
            <v>4057754</v>
          </cell>
          <cell r="C324" t="str">
            <v>2001Y</v>
          </cell>
          <cell r="L324" t="str">
            <v>MN, ND, SD</v>
          </cell>
          <cell r="M324" t="str">
            <v>MN, ND</v>
          </cell>
          <cell r="R324" t="str">
            <v>n/a</v>
          </cell>
        </row>
        <row r="325">
          <cell r="B325">
            <v>4061925</v>
          </cell>
          <cell r="C325" t="str">
            <v>2011Y</v>
          </cell>
          <cell r="L325" t="str">
            <v>MI, WI</v>
          </cell>
          <cell r="M325" t="str">
            <v>MI, WI</v>
          </cell>
          <cell r="R325">
            <v>9.9637537835834233E-2</v>
          </cell>
        </row>
        <row r="326">
          <cell r="B326">
            <v>4061925</v>
          </cell>
          <cell r="C326" t="str">
            <v>2010Y</v>
          </cell>
          <cell r="L326" t="str">
            <v>MI, WI</v>
          </cell>
          <cell r="M326" t="str">
            <v>MI, WI</v>
          </cell>
          <cell r="R326">
            <v>8.5862744940507274E-2</v>
          </cell>
        </row>
        <row r="327">
          <cell r="B327">
            <v>4061925</v>
          </cell>
          <cell r="C327" t="str">
            <v>2009Y</v>
          </cell>
          <cell r="L327" t="str">
            <v>MI, WI</v>
          </cell>
          <cell r="M327" t="str">
            <v>MI, WI</v>
          </cell>
          <cell r="R327">
            <v>9.9595209807488094E-2</v>
          </cell>
        </row>
        <row r="328">
          <cell r="B328">
            <v>4061925</v>
          </cell>
          <cell r="C328" t="str">
            <v>2008Y</v>
          </cell>
          <cell r="L328" t="str">
            <v>MI, WI</v>
          </cell>
          <cell r="M328" t="str">
            <v>MI, WI</v>
          </cell>
          <cell r="R328">
            <v>9.8591762830509064E-2</v>
          </cell>
        </row>
        <row r="329">
          <cell r="B329">
            <v>4061925</v>
          </cell>
          <cell r="C329" t="str">
            <v>2007Y</v>
          </cell>
          <cell r="L329" t="str">
            <v>MI, WI</v>
          </cell>
          <cell r="M329" t="str">
            <v>MI, WI</v>
          </cell>
          <cell r="R329">
            <v>8.1724974073806286E-2</v>
          </cell>
        </row>
        <row r="330">
          <cell r="B330">
            <v>4061925</v>
          </cell>
          <cell r="C330" t="str">
            <v>2006Y</v>
          </cell>
          <cell r="L330" t="str">
            <v>MI, WI</v>
          </cell>
          <cell r="M330" t="str">
            <v>MI, WI</v>
          </cell>
          <cell r="R330">
            <v>9.7186803209741379E-2</v>
          </cell>
        </row>
        <row r="331">
          <cell r="B331">
            <v>4061925</v>
          </cell>
          <cell r="C331" t="str">
            <v>2005Y</v>
          </cell>
          <cell r="L331" t="str">
            <v>MI, WI</v>
          </cell>
          <cell r="M331" t="str">
            <v>MI, WI</v>
          </cell>
          <cell r="R331">
            <v>6.1079984599559822E-2</v>
          </cell>
        </row>
        <row r="332">
          <cell r="B332">
            <v>4061925</v>
          </cell>
          <cell r="C332" t="str">
            <v>2004Y</v>
          </cell>
          <cell r="L332" t="str">
            <v>MI, WI</v>
          </cell>
          <cell r="M332" t="str">
            <v>MI, WI</v>
          </cell>
          <cell r="R332">
            <v>0.12680511044297268</v>
          </cell>
        </row>
        <row r="333">
          <cell r="B333">
            <v>4061925</v>
          </cell>
          <cell r="C333" t="str">
            <v>2003Y</v>
          </cell>
          <cell r="L333" t="str">
            <v>MI, WI</v>
          </cell>
          <cell r="M333" t="str">
            <v>MI, WI</v>
          </cell>
          <cell r="R333">
            <v>0.13620274704374627</v>
          </cell>
        </row>
        <row r="334">
          <cell r="B334">
            <v>4061925</v>
          </cell>
          <cell r="C334" t="str">
            <v>2002Y</v>
          </cell>
          <cell r="L334" t="str">
            <v>MI, WI</v>
          </cell>
          <cell r="M334" t="str">
            <v>MI, WI</v>
          </cell>
          <cell r="R334">
            <v>0.13129071671069342</v>
          </cell>
        </row>
        <row r="335">
          <cell r="B335">
            <v>4061925</v>
          </cell>
          <cell r="C335" t="str">
            <v>2001Y</v>
          </cell>
          <cell r="L335" t="str">
            <v>MI, WI</v>
          </cell>
          <cell r="M335" t="str">
            <v>MI, WI</v>
          </cell>
          <cell r="R335" t="str">
            <v>n/a</v>
          </cell>
        </row>
      </sheetData>
      <sheetData sheetId="16"/>
      <sheetData sheetId="17"/>
      <sheetData sheetId="18"/>
      <sheetData sheetId="19">
        <row r="1">
          <cell r="A1" t="str">
            <v>StateName</v>
          </cell>
          <cell r="B1" t="str">
            <v>StateCode</v>
          </cell>
        </row>
        <row r="2">
          <cell r="A2" t="str">
            <v>Alabama</v>
          </cell>
          <cell r="B2" t="str">
            <v>AL</v>
          </cell>
        </row>
        <row r="3">
          <cell r="A3" t="str">
            <v>Alaska</v>
          </cell>
          <cell r="B3" t="str">
            <v>AK</v>
          </cell>
        </row>
        <row r="4">
          <cell r="A4" t="str">
            <v>Arizona</v>
          </cell>
          <cell r="B4" t="str">
            <v>AZ</v>
          </cell>
        </row>
        <row r="5">
          <cell r="A5" t="str">
            <v>Arkansas</v>
          </cell>
          <cell r="B5" t="str">
            <v>AR</v>
          </cell>
        </row>
        <row r="6">
          <cell r="A6" t="str">
            <v>California</v>
          </cell>
          <cell r="B6" t="str">
            <v>CA</v>
          </cell>
        </row>
        <row r="7">
          <cell r="A7" t="str">
            <v>Colorado</v>
          </cell>
          <cell r="B7" t="str">
            <v>CO</v>
          </cell>
        </row>
        <row r="8">
          <cell r="A8" t="str">
            <v>Connecticut</v>
          </cell>
          <cell r="B8" t="str">
            <v>CT</v>
          </cell>
        </row>
        <row r="9">
          <cell r="A9" t="str">
            <v>Delaware</v>
          </cell>
          <cell r="B9" t="str">
            <v>DE</v>
          </cell>
        </row>
        <row r="10">
          <cell r="A10" t="str">
            <v>District of Columbia</v>
          </cell>
          <cell r="B10" t="str">
            <v>DC</v>
          </cell>
        </row>
        <row r="11">
          <cell r="A11" t="str">
            <v>Florida</v>
          </cell>
          <cell r="B11" t="str">
            <v>FL</v>
          </cell>
        </row>
        <row r="12">
          <cell r="A12" t="str">
            <v>Georgia</v>
          </cell>
          <cell r="B12" t="str">
            <v>GA</v>
          </cell>
        </row>
        <row r="13">
          <cell r="A13" t="str">
            <v>Hawaii</v>
          </cell>
          <cell r="B13" t="str">
            <v>HI</v>
          </cell>
        </row>
        <row r="14">
          <cell r="A14" t="str">
            <v>Idaho</v>
          </cell>
          <cell r="B14" t="str">
            <v>ID</v>
          </cell>
        </row>
        <row r="15">
          <cell r="A15" t="str">
            <v>Illinois</v>
          </cell>
          <cell r="B15" t="str">
            <v>IL</v>
          </cell>
        </row>
        <row r="16">
          <cell r="A16" t="str">
            <v>Indiana</v>
          </cell>
          <cell r="B16" t="str">
            <v>IN</v>
          </cell>
        </row>
        <row r="17">
          <cell r="A17" t="str">
            <v>Iowa</v>
          </cell>
          <cell r="B17" t="str">
            <v>IA</v>
          </cell>
        </row>
        <row r="18">
          <cell r="A18" t="str">
            <v>Kansas</v>
          </cell>
          <cell r="B18" t="str">
            <v>KS</v>
          </cell>
        </row>
        <row r="19">
          <cell r="A19" t="str">
            <v>Kentucky</v>
          </cell>
          <cell r="B19" t="str">
            <v>KY</v>
          </cell>
        </row>
        <row r="20">
          <cell r="A20" t="str">
            <v>Louisiana</v>
          </cell>
          <cell r="B20" t="str">
            <v>LA</v>
          </cell>
        </row>
        <row r="21">
          <cell r="A21" t="str">
            <v>Maine</v>
          </cell>
          <cell r="B21" t="str">
            <v>ME</v>
          </cell>
        </row>
        <row r="22">
          <cell r="A22" t="str">
            <v>Maryland</v>
          </cell>
          <cell r="B22" t="str">
            <v>MD</v>
          </cell>
        </row>
        <row r="23">
          <cell r="A23" t="str">
            <v>Massachusetts</v>
          </cell>
          <cell r="B23" t="str">
            <v>MA</v>
          </cell>
        </row>
        <row r="24">
          <cell r="A24" t="str">
            <v>Michigan</v>
          </cell>
          <cell r="B24" t="str">
            <v>MI</v>
          </cell>
        </row>
        <row r="25">
          <cell r="A25" t="str">
            <v>Minnesota</v>
          </cell>
          <cell r="B25" t="str">
            <v>MN</v>
          </cell>
        </row>
        <row r="26">
          <cell r="A26" t="str">
            <v>Mississippi</v>
          </cell>
          <cell r="B26" t="str">
            <v>MS</v>
          </cell>
        </row>
        <row r="27">
          <cell r="A27" t="str">
            <v>Missouri</v>
          </cell>
          <cell r="B27" t="str">
            <v>MO</v>
          </cell>
        </row>
        <row r="28">
          <cell r="A28" t="str">
            <v>Montana</v>
          </cell>
          <cell r="B28" t="str">
            <v>MT</v>
          </cell>
        </row>
        <row r="29">
          <cell r="A29" t="str">
            <v>Nebraska</v>
          </cell>
          <cell r="B29" t="str">
            <v>NE</v>
          </cell>
        </row>
        <row r="30">
          <cell r="A30" t="str">
            <v>Nevada</v>
          </cell>
          <cell r="B30" t="str">
            <v>NV</v>
          </cell>
        </row>
        <row r="31">
          <cell r="A31" t="str">
            <v>New Hampshire</v>
          </cell>
          <cell r="B31" t="str">
            <v>NH</v>
          </cell>
        </row>
        <row r="32">
          <cell r="A32" t="str">
            <v>New Jersey</v>
          </cell>
          <cell r="B32" t="str">
            <v>NJ</v>
          </cell>
        </row>
        <row r="33">
          <cell r="A33" t="str">
            <v>New Mexico</v>
          </cell>
          <cell r="B33" t="str">
            <v>NM</v>
          </cell>
        </row>
        <row r="34">
          <cell r="A34" t="str">
            <v>New York</v>
          </cell>
          <cell r="B34" t="str">
            <v>NY</v>
          </cell>
        </row>
        <row r="35">
          <cell r="A35" t="str">
            <v>North Carolina</v>
          </cell>
          <cell r="B35" t="str">
            <v>NC</v>
          </cell>
        </row>
        <row r="36">
          <cell r="A36" t="str">
            <v>North Dakota</v>
          </cell>
          <cell r="B36" t="str">
            <v>ND</v>
          </cell>
        </row>
        <row r="37">
          <cell r="A37" t="str">
            <v>Ohio</v>
          </cell>
          <cell r="B37" t="str">
            <v>OH</v>
          </cell>
        </row>
        <row r="38">
          <cell r="A38" t="str">
            <v>Oklahoma</v>
          </cell>
          <cell r="B38" t="str">
            <v>OK</v>
          </cell>
        </row>
        <row r="39">
          <cell r="A39" t="str">
            <v>Oregon</v>
          </cell>
          <cell r="B39" t="str">
            <v>OR</v>
          </cell>
        </row>
        <row r="40">
          <cell r="A40" t="str">
            <v>Pennsylvania</v>
          </cell>
          <cell r="B40" t="str">
            <v>PA</v>
          </cell>
        </row>
        <row r="41">
          <cell r="A41" t="str">
            <v>Rhode Island</v>
          </cell>
          <cell r="B41" t="str">
            <v>RI</v>
          </cell>
        </row>
        <row r="42">
          <cell r="A42" t="str">
            <v>South Carolina</v>
          </cell>
          <cell r="B42" t="str">
            <v>SC</v>
          </cell>
        </row>
        <row r="43">
          <cell r="A43" t="str">
            <v>South Dakota</v>
          </cell>
          <cell r="B43" t="str">
            <v>SD</v>
          </cell>
        </row>
        <row r="44">
          <cell r="A44" t="str">
            <v>Tennessee</v>
          </cell>
          <cell r="B44" t="str">
            <v>TN</v>
          </cell>
        </row>
        <row r="45">
          <cell r="A45" t="str">
            <v>Texas</v>
          </cell>
          <cell r="B45" t="str">
            <v>TX</v>
          </cell>
        </row>
        <row r="46">
          <cell r="A46" t="str">
            <v>Utah</v>
          </cell>
          <cell r="B46" t="str">
            <v>UT</v>
          </cell>
        </row>
        <row r="47">
          <cell r="A47" t="str">
            <v>Vermont</v>
          </cell>
          <cell r="B47" t="str">
            <v>VT</v>
          </cell>
        </row>
        <row r="48">
          <cell r="A48" t="str">
            <v>Virginia</v>
          </cell>
          <cell r="B48" t="str">
            <v>VA</v>
          </cell>
        </row>
        <row r="49">
          <cell r="A49" t="str">
            <v>Washington</v>
          </cell>
          <cell r="B49" t="str">
            <v>WA</v>
          </cell>
        </row>
        <row r="50">
          <cell r="A50" t="str">
            <v>West Virginia</v>
          </cell>
          <cell r="B50" t="str">
            <v>WV</v>
          </cell>
        </row>
        <row r="51">
          <cell r="A51" t="str">
            <v>Wisconsin</v>
          </cell>
          <cell r="B51" t="str">
            <v>WI</v>
          </cell>
        </row>
        <row r="52">
          <cell r="A52" t="str">
            <v>Wyoming</v>
          </cell>
          <cell r="B52" t="str">
            <v>WY</v>
          </cell>
        </row>
      </sheetData>
      <sheetData sheetId="20"/>
      <sheetData sheetId="21"/>
      <sheetData sheetId="2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Utility 20 Year Debt"/>
      <sheetName val="Industrial 20 Year Debt"/>
      <sheetName val="Sheet3"/>
      <sheetName val="Utility and Industrial 20 Year "/>
    </sheetNames>
    <sheetDataSet>
      <sheetData sheetId="0" refreshError="1"/>
      <sheetData sheetId="1"/>
      <sheetData sheetId="2">
        <row r="1">
          <cell r="E1" t="str">
            <v>AAA</v>
          </cell>
          <cell r="F1" t="str">
            <v>Aaa</v>
          </cell>
          <cell r="H1" t="str">
            <v>AA</v>
          </cell>
          <cell r="I1" t="str">
            <v>Aa</v>
          </cell>
          <cell r="K1" t="str">
            <v>A+</v>
          </cell>
          <cell r="L1" t="str">
            <v>A1</v>
          </cell>
          <cell r="N1" t="str">
            <v>A</v>
          </cell>
          <cell r="O1" t="str">
            <v>A2</v>
          </cell>
          <cell r="Q1" t="str">
            <v>A-</v>
          </cell>
          <cell r="R1" t="str">
            <v>A3</v>
          </cell>
          <cell r="T1" t="str">
            <v>BBB+</v>
          </cell>
          <cell r="U1" t="str">
            <v>Baa1</v>
          </cell>
          <cell r="W1" t="str">
            <v>BBB</v>
          </cell>
          <cell r="X1" t="str">
            <v>Baa2</v>
          </cell>
          <cell r="Z1" t="str">
            <v>BBB-</v>
          </cell>
          <cell r="AA1" t="str">
            <v>Baa3</v>
          </cell>
          <cell r="AC1" t="str">
            <v>BB+</v>
          </cell>
          <cell r="AD1" t="str">
            <v>Ba1</v>
          </cell>
          <cell r="AF1" t="str">
            <v>BB</v>
          </cell>
          <cell r="AG1" t="str">
            <v>Ba2</v>
          </cell>
          <cell r="AI1" t="str">
            <v>BB-</v>
          </cell>
          <cell r="AJ1" t="str">
            <v>Ba3</v>
          </cell>
          <cell r="AL1" t="str">
            <v>B+</v>
          </cell>
          <cell r="AM1" t="str">
            <v>B1</v>
          </cell>
          <cell r="AO1" t="str">
            <v>B</v>
          </cell>
          <cell r="AP1" t="str">
            <v>B2</v>
          </cell>
          <cell r="AR1" t="str">
            <v>B-</v>
          </cell>
          <cell r="AS1" t="str">
            <v>B3</v>
          </cell>
        </row>
        <row r="2">
          <cell r="E2" t="str">
            <v>C00120Y Index</v>
          </cell>
          <cell r="H2" t="str">
            <v>C00320Y Index</v>
          </cell>
          <cell r="K2" t="str">
            <v>C00520Y Index</v>
          </cell>
          <cell r="N2" t="str">
            <v>C00620Y Index</v>
          </cell>
          <cell r="Q2" t="str">
            <v>C00720Y Index</v>
          </cell>
          <cell r="T2" t="str">
            <v>C00820Y Index</v>
          </cell>
          <cell r="W2" t="str">
            <v>C00920Y Index</v>
          </cell>
          <cell r="Z2" t="str">
            <v>C01020Y Index</v>
          </cell>
          <cell r="AC2" t="str">
            <v>C50620Y Index</v>
          </cell>
          <cell r="AF2" t="str">
            <v>C50720Y Index</v>
          </cell>
          <cell r="AI2" t="str">
            <v>C50820Y Index</v>
          </cell>
          <cell r="AL2" t="str">
            <v>C50920Y Index</v>
          </cell>
          <cell r="AO2" t="str">
            <v>C51020Y Index</v>
          </cell>
          <cell r="AR2" t="str">
            <v>C51120Y Index</v>
          </cell>
        </row>
        <row r="3">
          <cell r="E3" t="str">
            <v>Date</v>
          </cell>
          <cell r="F3" t="str">
            <v>PX_LAST</v>
          </cell>
          <cell r="H3" t="str">
            <v>Date</v>
          </cell>
          <cell r="I3" t="str">
            <v>PX_LAST</v>
          </cell>
          <cell r="K3" t="str">
            <v>Date</v>
          </cell>
          <cell r="L3" t="str">
            <v>PX_LAST</v>
          </cell>
          <cell r="N3" t="str">
            <v>Date</v>
          </cell>
          <cell r="O3" t="str">
            <v>PX_LAST</v>
          </cell>
          <cell r="Q3" t="str">
            <v>Date</v>
          </cell>
          <cell r="R3" t="str">
            <v>PX_LAST</v>
          </cell>
          <cell r="T3" t="str">
            <v>Date</v>
          </cell>
          <cell r="U3" t="str">
            <v>PX_LAST</v>
          </cell>
          <cell r="W3" t="str">
            <v>Date</v>
          </cell>
          <cell r="X3" t="str">
            <v>PX_LAST</v>
          </cell>
          <cell r="Z3" t="str">
            <v>Date</v>
          </cell>
          <cell r="AA3" t="str">
            <v>PX_LAST</v>
          </cell>
          <cell r="AC3" t="str">
            <v>Date</v>
          </cell>
          <cell r="AD3" t="str">
            <v>PX_LAST</v>
          </cell>
          <cell r="AF3" t="str">
            <v>Date</v>
          </cell>
          <cell r="AG3" t="str">
            <v>PX_LAST</v>
          </cell>
          <cell r="AI3" t="str">
            <v>Date</v>
          </cell>
          <cell r="AJ3" t="str">
            <v>PX_LAST</v>
          </cell>
          <cell r="AL3" t="str">
            <v>Date</v>
          </cell>
          <cell r="AM3" t="str">
            <v>PX_LAST</v>
          </cell>
          <cell r="AO3" t="str">
            <v>Date</v>
          </cell>
          <cell r="AP3" t="str">
            <v>PX_LAST</v>
          </cell>
          <cell r="AR3" t="str">
            <v>Date</v>
          </cell>
          <cell r="AS3" t="str">
            <v>PX_LAST</v>
          </cell>
        </row>
        <row r="4">
          <cell r="E4">
            <v>38383</v>
          </cell>
          <cell r="F4">
            <v>5.2641</v>
          </cell>
          <cell r="H4">
            <v>38383</v>
          </cell>
          <cell r="I4">
            <v>5.3141999999999996</v>
          </cell>
          <cell r="K4">
            <v>38383</v>
          </cell>
          <cell r="L4">
            <v>5.3567999999999998</v>
          </cell>
          <cell r="N4">
            <v>38383</v>
          </cell>
          <cell r="O4">
            <v>5.4059999999999997</v>
          </cell>
          <cell r="Q4">
            <v>38383</v>
          </cell>
          <cell r="R4">
            <v>5.4718999999999998</v>
          </cell>
          <cell r="T4">
            <v>38383</v>
          </cell>
          <cell r="U4">
            <v>5.7526000000000002</v>
          </cell>
          <cell r="W4">
            <v>38383</v>
          </cell>
          <cell r="X4">
            <v>5.7599</v>
          </cell>
          <cell r="Z4">
            <v>38383</v>
          </cell>
          <cell r="AA4">
            <v>5.9691000000000001</v>
          </cell>
          <cell r="AC4">
            <v>38383</v>
          </cell>
          <cell r="AD4">
            <v>6.2416999999999998</v>
          </cell>
          <cell r="AF4">
            <v>38383</v>
          </cell>
          <cell r="AG4">
            <v>6.649</v>
          </cell>
          <cell r="AI4">
            <v>38383</v>
          </cell>
          <cell r="AJ4">
            <v>6.9401000000000002</v>
          </cell>
          <cell r="AL4">
            <v>38383</v>
          </cell>
          <cell r="AM4">
            <v>7.2637999999999998</v>
          </cell>
          <cell r="AO4">
            <v>38383</v>
          </cell>
          <cell r="AP4">
            <v>7.3628</v>
          </cell>
          <cell r="AR4">
            <v>38383</v>
          </cell>
          <cell r="AS4">
            <v>7.5119999999999996</v>
          </cell>
        </row>
        <row r="5">
          <cell r="E5">
            <v>38411</v>
          </cell>
          <cell r="F5">
            <v>5.3522999999999996</v>
          </cell>
          <cell r="H5">
            <v>38411</v>
          </cell>
          <cell r="I5">
            <v>5.4211</v>
          </cell>
          <cell r="K5">
            <v>38411</v>
          </cell>
          <cell r="L5">
            <v>5.4739000000000004</v>
          </cell>
          <cell r="N5">
            <v>38411</v>
          </cell>
          <cell r="O5">
            <v>5.5369000000000002</v>
          </cell>
          <cell r="Q5">
            <v>38411</v>
          </cell>
          <cell r="R5">
            <v>5.6193</v>
          </cell>
          <cell r="T5">
            <v>38411</v>
          </cell>
          <cell r="U5">
            <v>5.8106999999999998</v>
          </cell>
          <cell r="W5">
            <v>38411</v>
          </cell>
          <cell r="X5">
            <v>5.8324999999999996</v>
          </cell>
          <cell r="Z5">
            <v>38411</v>
          </cell>
          <cell r="AA5">
            <v>5.9744999999999999</v>
          </cell>
          <cell r="AC5">
            <v>38411</v>
          </cell>
          <cell r="AD5">
            <v>6.2849000000000004</v>
          </cell>
          <cell r="AF5">
            <v>38411</v>
          </cell>
          <cell r="AG5">
            <v>6.6525999999999996</v>
          </cell>
          <cell r="AI5">
            <v>38411</v>
          </cell>
          <cell r="AJ5">
            <v>6.7276999999999996</v>
          </cell>
          <cell r="AL5">
            <v>38411</v>
          </cell>
          <cell r="AM5">
            <v>7.2270000000000003</v>
          </cell>
          <cell r="AO5">
            <v>38411</v>
          </cell>
          <cell r="AP5">
            <v>7.2693000000000003</v>
          </cell>
          <cell r="AR5">
            <v>38411</v>
          </cell>
          <cell r="AS5">
            <v>7.4512999999999998</v>
          </cell>
        </row>
        <row r="6">
          <cell r="E6">
            <v>38442</v>
          </cell>
          <cell r="F6">
            <v>5.3926999999999996</v>
          </cell>
          <cell r="H6">
            <v>38442</v>
          </cell>
          <cell r="I6">
            <v>5.4588999999999999</v>
          </cell>
          <cell r="K6">
            <v>38442</v>
          </cell>
          <cell r="L6">
            <v>5.5278</v>
          </cell>
          <cell r="N6">
            <v>38442</v>
          </cell>
          <cell r="O6">
            <v>5.5575000000000001</v>
          </cell>
          <cell r="Q6">
            <v>38442</v>
          </cell>
          <cell r="R6">
            <v>5.7039</v>
          </cell>
          <cell r="T6">
            <v>38442</v>
          </cell>
          <cell r="U6">
            <v>5.9055999999999997</v>
          </cell>
          <cell r="W6">
            <v>38442</v>
          </cell>
          <cell r="X6">
            <v>5.9245000000000001</v>
          </cell>
          <cell r="Z6">
            <v>38442</v>
          </cell>
          <cell r="AA6">
            <v>6.1761999999999997</v>
          </cell>
          <cell r="AC6">
            <v>38442</v>
          </cell>
          <cell r="AD6">
            <v>6.5217000000000001</v>
          </cell>
          <cell r="AF6">
            <v>38442</v>
          </cell>
          <cell r="AG6">
            <v>7.1003999999999996</v>
          </cell>
          <cell r="AI6">
            <v>38442</v>
          </cell>
          <cell r="AJ6">
            <v>7.3526999999999996</v>
          </cell>
          <cell r="AL6">
            <v>38442</v>
          </cell>
          <cell r="AM6">
            <v>7.4893999999999998</v>
          </cell>
          <cell r="AO6">
            <v>38442</v>
          </cell>
          <cell r="AP6">
            <v>7.5848000000000004</v>
          </cell>
          <cell r="AR6">
            <v>38442</v>
          </cell>
          <cell r="AS6">
            <v>7.7615999999999996</v>
          </cell>
        </row>
        <row r="7">
          <cell r="E7">
            <v>38471</v>
          </cell>
          <cell r="F7">
            <v>5.1234999999999999</v>
          </cell>
          <cell r="H7">
            <v>38471</v>
          </cell>
          <cell r="I7">
            <v>5.1375999999999999</v>
          </cell>
          <cell r="K7">
            <v>38471</v>
          </cell>
          <cell r="L7">
            <v>5.2398999999999996</v>
          </cell>
          <cell r="N7">
            <v>38471</v>
          </cell>
          <cell r="O7">
            <v>5.3650000000000002</v>
          </cell>
          <cell r="Q7">
            <v>38471</v>
          </cell>
          <cell r="R7">
            <v>5.4096000000000002</v>
          </cell>
          <cell r="T7">
            <v>38471</v>
          </cell>
          <cell r="U7">
            <v>5.6565000000000003</v>
          </cell>
          <cell r="W7">
            <v>38471</v>
          </cell>
          <cell r="X7">
            <v>5.7488000000000001</v>
          </cell>
          <cell r="Z7">
            <v>38471</v>
          </cell>
          <cell r="AA7">
            <v>5.9871999999999996</v>
          </cell>
          <cell r="AC7">
            <v>38471</v>
          </cell>
          <cell r="AD7">
            <v>6.5084</v>
          </cell>
          <cell r="AF7">
            <v>38471</v>
          </cell>
          <cell r="AG7">
            <v>7.1649000000000003</v>
          </cell>
          <cell r="AI7">
            <v>38471</v>
          </cell>
          <cell r="AJ7">
            <v>7.2450999999999999</v>
          </cell>
          <cell r="AL7">
            <v>38471</v>
          </cell>
          <cell r="AM7">
            <v>7.6631</v>
          </cell>
          <cell r="AO7">
            <v>38471</v>
          </cell>
          <cell r="AP7">
            <v>7.7416</v>
          </cell>
          <cell r="AR7">
            <v>38471</v>
          </cell>
          <cell r="AS7">
            <v>8.3902000000000001</v>
          </cell>
        </row>
        <row r="8">
          <cell r="E8">
            <v>38503</v>
          </cell>
          <cell r="F8">
            <v>4.8574999999999999</v>
          </cell>
          <cell r="H8">
            <v>38503</v>
          </cell>
          <cell r="I8">
            <v>4.9516</v>
          </cell>
          <cell r="K8">
            <v>38503</v>
          </cell>
          <cell r="L8">
            <v>5.0688000000000004</v>
          </cell>
          <cell r="N8">
            <v>38503</v>
          </cell>
          <cell r="O8">
            <v>5.1246999999999998</v>
          </cell>
          <cell r="Q8">
            <v>38503</v>
          </cell>
          <cell r="R8">
            <v>5.1989000000000001</v>
          </cell>
          <cell r="T8">
            <v>38503</v>
          </cell>
          <cell r="U8">
            <v>5.4767000000000001</v>
          </cell>
          <cell r="W8">
            <v>38503</v>
          </cell>
          <cell r="X8">
            <v>5.6772</v>
          </cell>
          <cell r="Z8">
            <v>38503</v>
          </cell>
          <cell r="AA8">
            <v>5.8634000000000004</v>
          </cell>
          <cell r="AC8">
            <v>38503</v>
          </cell>
          <cell r="AD8">
            <v>6.4783999999999997</v>
          </cell>
          <cell r="AF8">
            <v>38503</v>
          </cell>
          <cell r="AG8">
            <v>6.8891</v>
          </cell>
          <cell r="AI8">
            <v>38503</v>
          </cell>
          <cell r="AJ8">
            <v>7.0632999999999999</v>
          </cell>
          <cell r="AL8">
            <v>38503</v>
          </cell>
          <cell r="AM8">
            <v>7.4877000000000002</v>
          </cell>
          <cell r="AO8">
            <v>38503</v>
          </cell>
          <cell r="AP8">
            <v>7.7004999999999999</v>
          </cell>
          <cell r="AR8">
            <v>38503</v>
          </cell>
          <cell r="AS8">
            <v>8.2896999999999998</v>
          </cell>
        </row>
        <row r="9">
          <cell r="E9">
            <v>38533</v>
          </cell>
          <cell r="F9">
            <v>4.8853999999999997</v>
          </cell>
          <cell r="H9">
            <v>38533</v>
          </cell>
          <cell r="I9">
            <v>4.9000000000000004</v>
          </cell>
          <cell r="K9">
            <v>38533</v>
          </cell>
          <cell r="L9">
            <v>5.0091000000000001</v>
          </cell>
          <cell r="N9">
            <v>38533</v>
          </cell>
          <cell r="O9">
            <v>5.0670000000000002</v>
          </cell>
          <cell r="Q9">
            <v>38533</v>
          </cell>
          <cell r="R9">
            <v>5.1272000000000002</v>
          </cell>
          <cell r="T9">
            <v>38533</v>
          </cell>
          <cell r="U9">
            <v>5.4420999999999999</v>
          </cell>
          <cell r="W9">
            <v>38533</v>
          </cell>
          <cell r="X9">
            <v>5.4813999999999998</v>
          </cell>
          <cell r="Z9">
            <v>38533</v>
          </cell>
          <cell r="AA9">
            <v>5.6555999999999997</v>
          </cell>
          <cell r="AC9">
            <v>38533</v>
          </cell>
          <cell r="AD9">
            <v>6.4157999999999999</v>
          </cell>
          <cell r="AF9">
            <v>38533</v>
          </cell>
          <cell r="AG9">
            <v>6.6849999999999996</v>
          </cell>
          <cell r="AI9">
            <v>38533</v>
          </cell>
          <cell r="AJ9">
            <v>6.8114999999999997</v>
          </cell>
          <cell r="AL9">
            <v>38533</v>
          </cell>
          <cell r="AM9">
            <v>7.0850999999999997</v>
          </cell>
          <cell r="AO9">
            <v>38533</v>
          </cell>
          <cell r="AP9">
            <v>7.3259999999999996</v>
          </cell>
          <cell r="AR9">
            <v>38533</v>
          </cell>
          <cell r="AS9">
            <v>7.8662000000000001</v>
          </cell>
        </row>
        <row r="10">
          <cell r="E10">
            <v>38562</v>
          </cell>
          <cell r="F10">
            <v>5.0190000000000001</v>
          </cell>
          <cell r="H10">
            <v>38562</v>
          </cell>
          <cell r="I10">
            <v>5.1957000000000004</v>
          </cell>
          <cell r="K10">
            <v>38562</v>
          </cell>
          <cell r="L10">
            <v>5.3010000000000002</v>
          </cell>
          <cell r="N10">
            <v>38562</v>
          </cell>
          <cell r="O10">
            <v>5.3714000000000004</v>
          </cell>
          <cell r="Q10">
            <v>38562</v>
          </cell>
          <cell r="R10">
            <v>5.4424999999999999</v>
          </cell>
          <cell r="T10">
            <v>38562</v>
          </cell>
          <cell r="U10">
            <v>5.6882000000000001</v>
          </cell>
          <cell r="W10">
            <v>38562</v>
          </cell>
          <cell r="X10">
            <v>5.8524000000000003</v>
          </cell>
          <cell r="Z10">
            <v>38562</v>
          </cell>
          <cell r="AA10">
            <v>6.0232999999999999</v>
          </cell>
          <cell r="AC10">
            <v>38562</v>
          </cell>
          <cell r="AD10">
            <v>6.36</v>
          </cell>
          <cell r="AF10">
            <v>38562</v>
          </cell>
          <cell r="AG10">
            <v>6.6867999999999999</v>
          </cell>
          <cell r="AI10">
            <v>38562</v>
          </cell>
          <cell r="AJ10">
            <v>6.7232000000000003</v>
          </cell>
          <cell r="AL10">
            <v>38562</v>
          </cell>
          <cell r="AM10">
            <v>7.4298000000000002</v>
          </cell>
          <cell r="AO10">
            <v>38562</v>
          </cell>
          <cell r="AP10">
            <v>7.4694000000000003</v>
          </cell>
          <cell r="AR10">
            <v>38562</v>
          </cell>
          <cell r="AS10">
            <v>7.8186</v>
          </cell>
        </row>
        <row r="11">
          <cell r="E11">
            <v>38595</v>
          </cell>
          <cell r="F11">
            <v>4.8064999999999998</v>
          </cell>
          <cell r="H11">
            <v>38595</v>
          </cell>
          <cell r="I11">
            <v>4.9687999999999999</v>
          </cell>
          <cell r="K11">
            <v>38595</v>
          </cell>
          <cell r="L11">
            <v>5.0648</v>
          </cell>
          <cell r="N11">
            <v>38595</v>
          </cell>
          <cell r="O11">
            <v>5.1173999999999999</v>
          </cell>
          <cell r="Q11">
            <v>38595</v>
          </cell>
          <cell r="R11">
            <v>5.2001999999999997</v>
          </cell>
          <cell r="T11">
            <v>38595</v>
          </cell>
          <cell r="U11">
            <v>5.4827000000000004</v>
          </cell>
          <cell r="W11">
            <v>38595</v>
          </cell>
          <cell r="X11">
            <v>5.6055999999999999</v>
          </cell>
          <cell r="Z11">
            <v>38595</v>
          </cell>
          <cell r="AA11">
            <v>5.7866</v>
          </cell>
          <cell r="AC11">
            <v>38595</v>
          </cell>
          <cell r="AD11">
            <v>6.2221000000000002</v>
          </cell>
          <cell r="AF11">
            <v>38595</v>
          </cell>
          <cell r="AG11">
            <v>6.6957000000000004</v>
          </cell>
          <cell r="AI11">
            <v>38595</v>
          </cell>
          <cell r="AJ11">
            <v>6.8498000000000001</v>
          </cell>
          <cell r="AL11">
            <v>38595</v>
          </cell>
          <cell r="AM11">
            <v>7.3023999999999996</v>
          </cell>
          <cell r="AO11">
            <v>38595</v>
          </cell>
          <cell r="AP11">
            <v>7.3747999999999996</v>
          </cell>
          <cell r="AR11">
            <v>38595</v>
          </cell>
          <cell r="AS11">
            <v>7.5797999999999996</v>
          </cell>
        </row>
        <row r="12">
          <cell r="E12">
            <v>38625</v>
          </cell>
          <cell r="F12">
            <v>5.2469999999999999</v>
          </cell>
          <cell r="H12">
            <v>38625</v>
          </cell>
          <cell r="I12">
            <v>5.3209999999999997</v>
          </cell>
          <cell r="K12">
            <v>38625</v>
          </cell>
          <cell r="L12">
            <v>5.4001000000000001</v>
          </cell>
          <cell r="N12">
            <v>38625</v>
          </cell>
          <cell r="O12">
            <v>5.4931999999999999</v>
          </cell>
          <cell r="Q12">
            <v>38625</v>
          </cell>
          <cell r="R12">
            <v>5.5079000000000002</v>
          </cell>
          <cell r="T12">
            <v>38625</v>
          </cell>
          <cell r="U12">
            <v>5.7762000000000002</v>
          </cell>
          <cell r="W12">
            <v>38625</v>
          </cell>
          <cell r="X12">
            <v>5.9941000000000004</v>
          </cell>
          <cell r="Z12">
            <v>38625</v>
          </cell>
          <cell r="AA12">
            <v>6.1931000000000003</v>
          </cell>
          <cell r="AC12">
            <v>38625</v>
          </cell>
          <cell r="AD12">
            <v>6.5324</v>
          </cell>
          <cell r="AF12">
            <v>38625</v>
          </cell>
          <cell r="AG12">
            <v>7.1237000000000004</v>
          </cell>
          <cell r="AI12">
            <v>38625</v>
          </cell>
          <cell r="AJ12">
            <v>7.2408999999999999</v>
          </cell>
          <cell r="AL12">
            <v>38625</v>
          </cell>
          <cell r="AM12">
            <v>7.7319000000000004</v>
          </cell>
          <cell r="AO12">
            <v>38625</v>
          </cell>
          <cell r="AP12">
            <v>7.8796999999999997</v>
          </cell>
          <cell r="AR12">
            <v>38625</v>
          </cell>
          <cell r="AS12">
            <v>8.1900999999999993</v>
          </cell>
        </row>
        <row r="13">
          <cell r="E13">
            <v>38656</v>
          </cell>
          <cell r="F13">
            <v>5.4782000000000002</v>
          </cell>
          <cell r="H13">
            <v>38656</v>
          </cell>
          <cell r="I13">
            <v>5.5092999999999996</v>
          </cell>
          <cell r="K13">
            <v>38656</v>
          </cell>
          <cell r="L13">
            <v>5.6261999999999999</v>
          </cell>
          <cell r="N13">
            <v>38656</v>
          </cell>
          <cell r="O13">
            <v>5.6763000000000003</v>
          </cell>
          <cell r="Q13">
            <v>38656</v>
          </cell>
          <cell r="R13">
            <v>5.7115</v>
          </cell>
          <cell r="T13">
            <v>38656</v>
          </cell>
          <cell r="U13">
            <v>6.0484999999999998</v>
          </cell>
          <cell r="W13">
            <v>38656</v>
          </cell>
          <cell r="X13">
            <v>6.2055999999999996</v>
          </cell>
          <cell r="Z13">
            <v>38656</v>
          </cell>
          <cell r="AA13">
            <v>6.4466000000000001</v>
          </cell>
          <cell r="AC13">
            <v>38656</v>
          </cell>
          <cell r="AD13">
            <v>6.9177999999999997</v>
          </cell>
          <cell r="AF13">
            <v>38656</v>
          </cell>
          <cell r="AG13">
            <v>7.3807</v>
          </cell>
          <cell r="AI13">
            <v>38656</v>
          </cell>
          <cell r="AJ13">
            <v>7.7981999999999996</v>
          </cell>
          <cell r="AL13">
            <v>38656</v>
          </cell>
          <cell r="AM13">
            <v>7.9309000000000003</v>
          </cell>
          <cell r="AO13">
            <v>38656</v>
          </cell>
          <cell r="AP13">
            <v>7.9934000000000003</v>
          </cell>
          <cell r="AR13">
            <v>38656</v>
          </cell>
          <cell r="AS13">
            <v>8.6669</v>
          </cell>
        </row>
        <row r="14">
          <cell r="E14">
            <v>38686</v>
          </cell>
          <cell r="F14">
            <v>5.5254000000000003</v>
          </cell>
          <cell r="H14">
            <v>38686</v>
          </cell>
          <cell r="I14">
            <v>5.5515999999999996</v>
          </cell>
          <cell r="K14">
            <v>38686</v>
          </cell>
          <cell r="L14">
            <v>5.5621</v>
          </cell>
          <cell r="N14">
            <v>38686</v>
          </cell>
          <cell r="O14">
            <v>5.6276000000000002</v>
          </cell>
          <cell r="Q14">
            <v>38686</v>
          </cell>
          <cell r="R14">
            <v>5.6635</v>
          </cell>
          <cell r="T14">
            <v>38686</v>
          </cell>
          <cell r="U14">
            <v>6.0129000000000001</v>
          </cell>
          <cell r="W14">
            <v>38686</v>
          </cell>
          <cell r="X14">
            <v>6.2061000000000002</v>
          </cell>
          <cell r="Z14">
            <v>38686</v>
          </cell>
          <cell r="AA14">
            <v>6.4302000000000001</v>
          </cell>
          <cell r="AC14">
            <v>38686</v>
          </cell>
          <cell r="AD14">
            <v>6.8080999999999996</v>
          </cell>
          <cell r="AF14">
            <v>38686</v>
          </cell>
          <cell r="AG14">
            <v>7.5689000000000002</v>
          </cell>
          <cell r="AI14">
            <v>38686</v>
          </cell>
          <cell r="AJ14">
            <v>7.7416</v>
          </cell>
          <cell r="AL14">
            <v>38686</v>
          </cell>
          <cell r="AM14">
            <v>7.8186999999999998</v>
          </cell>
          <cell r="AO14">
            <v>38686</v>
          </cell>
          <cell r="AP14">
            <v>8.0717999999999996</v>
          </cell>
          <cell r="AR14">
            <v>38686</v>
          </cell>
          <cell r="AS14">
            <v>8.4811999999999994</v>
          </cell>
        </row>
        <row r="15">
          <cell r="E15">
            <v>38716</v>
          </cell>
          <cell r="F15">
            <v>5.2343999999999999</v>
          </cell>
          <cell r="H15">
            <v>38716</v>
          </cell>
          <cell r="I15">
            <v>5.3193000000000001</v>
          </cell>
          <cell r="K15">
            <v>38716</v>
          </cell>
          <cell r="L15">
            <v>5.4687000000000001</v>
          </cell>
          <cell r="N15">
            <v>38716</v>
          </cell>
          <cell r="O15">
            <v>5.4886999999999997</v>
          </cell>
          <cell r="Q15">
            <v>38716</v>
          </cell>
          <cell r="R15">
            <v>5.5277000000000003</v>
          </cell>
          <cell r="T15">
            <v>38716</v>
          </cell>
          <cell r="U15">
            <v>5.7401999999999997</v>
          </cell>
          <cell r="W15">
            <v>38716</v>
          </cell>
          <cell r="X15">
            <v>5.883</v>
          </cell>
          <cell r="Z15">
            <v>38716</v>
          </cell>
          <cell r="AA15">
            <v>6.1929999999999996</v>
          </cell>
          <cell r="AC15">
            <v>38716</v>
          </cell>
          <cell r="AD15">
            <v>6.6753999999999998</v>
          </cell>
          <cell r="AF15">
            <v>38716</v>
          </cell>
          <cell r="AG15">
            <v>7.2811000000000003</v>
          </cell>
          <cell r="AI15">
            <v>38716</v>
          </cell>
          <cell r="AJ15">
            <v>7.8947000000000003</v>
          </cell>
          <cell r="AL15">
            <v>38716</v>
          </cell>
          <cell r="AM15">
            <v>7.9074999999999998</v>
          </cell>
          <cell r="AO15">
            <v>38716</v>
          </cell>
          <cell r="AP15">
            <v>7.9161000000000001</v>
          </cell>
          <cell r="AR15">
            <v>38716</v>
          </cell>
          <cell r="AS15">
            <v>8.2889999999999997</v>
          </cell>
        </row>
        <row r="16">
          <cell r="E16">
            <v>38748</v>
          </cell>
          <cell r="F16">
            <v>5.4089999999999998</v>
          </cell>
          <cell r="H16">
            <v>38748</v>
          </cell>
          <cell r="I16">
            <v>5.4626000000000001</v>
          </cell>
          <cell r="K16">
            <v>38748</v>
          </cell>
          <cell r="L16">
            <v>5.6280999999999999</v>
          </cell>
          <cell r="N16">
            <v>38748</v>
          </cell>
          <cell r="O16">
            <v>5.6639999999999997</v>
          </cell>
          <cell r="Q16">
            <v>38748</v>
          </cell>
          <cell r="R16">
            <v>5.6999000000000004</v>
          </cell>
          <cell r="T16">
            <v>38748</v>
          </cell>
          <cell r="U16">
            <v>5.9233000000000002</v>
          </cell>
          <cell r="W16">
            <v>38748</v>
          </cell>
          <cell r="X16">
            <v>6.0951000000000004</v>
          </cell>
          <cell r="Z16">
            <v>38748</v>
          </cell>
          <cell r="AA16">
            <v>6.3249000000000004</v>
          </cell>
          <cell r="AC16">
            <v>38748</v>
          </cell>
          <cell r="AD16">
            <v>6.6595000000000004</v>
          </cell>
          <cell r="AF16">
            <v>38748</v>
          </cell>
          <cell r="AG16">
            <v>7.3109000000000002</v>
          </cell>
          <cell r="AI16">
            <v>38748</v>
          </cell>
          <cell r="AJ16">
            <v>7.3532999999999999</v>
          </cell>
          <cell r="AL16">
            <v>38748</v>
          </cell>
          <cell r="AM16">
            <v>7.8509000000000002</v>
          </cell>
          <cell r="AO16">
            <v>38748</v>
          </cell>
          <cell r="AP16">
            <v>8.0111000000000008</v>
          </cell>
          <cell r="AR16">
            <v>38748</v>
          </cell>
          <cell r="AS16">
            <v>8.1417000000000002</v>
          </cell>
        </row>
        <row r="17">
          <cell r="E17">
            <v>38776</v>
          </cell>
          <cell r="F17">
            <v>5.3106</v>
          </cell>
          <cell r="H17">
            <v>38776</v>
          </cell>
          <cell r="I17">
            <v>5.3800999999999997</v>
          </cell>
          <cell r="K17">
            <v>38776</v>
          </cell>
          <cell r="L17">
            <v>5.5209999999999999</v>
          </cell>
          <cell r="N17">
            <v>38776</v>
          </cell>
          <cell r="O17">
            <v>5.5917000000000003</v>
          </cell>
          <cell r="Q17">
            <v>38776</v>
          </cell>
          <cell r="R17">
            <v>5.6611000000000002</v>
          </cell>
          <cell r="T17">
            <v>38776</v>
          </cell>
          <cell r="U17">
            <v>5.8570000000000002</v>
          </cell>
          <cell r="W17">
            <v>38776</v>
          </cell>
          <cell r="X17">
            <v>6.0460000000000003</v>
          </cell>
          <cell r="Z17">
            <v>38776</v>
          </cell>
          <cell r="AA17">
            <v>6.2560000000000002</v>
          </cell>
          <cell r="AC17">
            <v>38776</v>
          </cell>
          <cell r="AD17">
            <v>6.7018000000000004</v>
          </cell>
          <cell r="AF17">
            <v>38776</v>
          </cell>
          <cell r="AG17">
            <v>6.9771000000000001</v>
          </cell>
          <cell r="AI17">
            <v>38776</v>
          </cell>
          <cell r="AJ17">
            <v>6.9463999999999997</v>
          </cell>
          <cell r="AL17">
            <v>38776</v>
          </cell>
          <cell r="AM17">
            <v>7.6420000000000003</v>
          </cell>
          <cell r="AO17">
            <v>38776</v>
          </cell>
          <cell r="AP17">
            <v>7.6692</v>
          </cell>
          <cell r="AR17">
            <v>38776</v>
          </cell>
          <cell r="AS17">
            <v>7.7968000000000002</v>
          </cell>
        </row>
        <row r="18">
          <cell r="E18">
            <v>38807</v>
          </cell>
          <cell r="F18">
            <v>5.6787000000000001</v>
          </cell>
          <cell r="H18">
            <v>38807</v>
          </cell>
          <cell r="I18">
            <v>5.7788000000000004</v>
          </cell>
          <cell r="K18">
            <v>38807</v>
          </cell>
          <cell r="L18">
            <v>5.9017999999999997</v>
          </cell>
          <cell r="N18">
            <v>38807</v>
          </cell>
          <cell r="O18">
            <v>5.9333999999999998</v>
          </cell>
          <cell r="Q18">
            <v>38807</v>
          </cell>
          <cell r="R18">
            <v>6.0396999999999998</v>
          </cell>
          <cell r="T18">
            <v>38807</v>
          </cell>
          <cell r="U18">
            <v>6.1976000000000004</v>
          </cell>
          <cell r="W18">
            <v>38807</v>
          </cell>
          <cell r="X18">
            <v>6.4874000000000001</v>
          </cell>
          <cell r="Z18">
            <v>38807</v>
          </cell>
          <cell r="AA18">
            <v>6.6108000000000002</v>
          </cell>
          <cell r="AC18">
            <v>38807</v>
          </cell>
          <cell r="AD18">
            <v>6.9569000000000001</v>
          </cell>
          <cell r="AF18">
            <v>38807</v>
          </cell>
          <cell r="AG18">
            <v>7.7283999999999997</v>
          </cell>
          <cell r="AI18">
            <v>38807</v>
          </cell>
          <cell r="AJ18">
            <v>7.8272000000000004</v>
          </cell>
          <cell r="AL18">
            <v>38807</v>
          </cell>
          <cell r="AM18">
            <v>7.9798</v>
          </cell>
          <cell r="AO18">
            <v>38807</v>
          </cell>
          <cell r="AP18">
            <v>7.8890000000000002</v>
          </cell>
          <cell r="AR18">
            <v>38807</v>
          </cell>
          <cell r="AS18">
            <v>8.1837</v>
          </cell>
        </row>
        <row r="19">
          <cell r="E19">
            <v>38835</v>
          </cell>
          <cell r="F19">
            <v>5.9843999999999999</v>
          </cell>
          <cell r="H19">
            <v>38835</v>
          </cell>
          <cell r="I19">
            <v>6.0446999999999997</v>
          </cell>
          <cell r="K19">
            <v>38835</v>
          </cell>
          <cell r="L19">
            <v>6.1677999999999997</v>
          </cell>
          <cell r="N19">
            <v>38835</v>
          </cell>
          <cell r="O19">
            <v>6.2092000000000001</v>
          </cell>
          <cell r="Q19">
            <v>38835</v>
          </cell>
          <cell r="R19">
            <v>6.3103999999999996</v>
          </cell>
          <cell r="T19">
            <v>38835</v>
          </cell>
          <cell r="U19">
            <v>6.4454000000000002</v>
          </cell>
          <cell r="W19">
            <v>38835</v>
          </cell>
          <cell r="X19">
            <v>6.6971999999999996</v>
          </cell>
          <cell r="Z19">
            <v>38835</v>
          </cell>
          <cell r="AA19">
            <v>6.8613</v>
          </cell>
          <cell r="AC19">
            <v>38835</v>
          </cell>
          <cell r="AD19">
            <v>7.2434000000000003</v>
          </cell>
          <cell r="AF19">
            <v>38835</v>
          </cell>
          <cell r="AG19">
            <v>7.9076000000000004</v>
          </cell>
          <cell r="AI19">
            <v>38835</v>
          </cell>
          <cell r="AJ19">
            <v>8.1351999999999993</v>
          </cell>
          <cell r="AL19">
            <v>38835</v>
          </cell>
          <cell r="AM19">
            <v>8.1384000000000007</v>
          </cell>
          <cell r="AO19">
            <v>38835</v>
          </cell>
          <cell r="AP19">
            <v>8.1660000000000004</v>
          </cell>
          <cell r="AR19">
            <v>38835</v>
          </cell>
          <cell r="AS19">
            <v>8.3515999999999995</v>
          </cell>
        </row>
        <row r="20">
          <cell r="E20">
            <v>38868</v>
          </cell>
          <cell r="F20">
            <v>6.0431999999999997</v>
          </cell>
          <cell r="H20">
            <v>38868</v>
          </cell>
          <cell r="I20">
            <v>6.0993000000000004</v>
          </cell>
          <cell r="K20">
            <v>38868</v>
          </cell>
          <cell r="L20">
            <v>6.2237</v>
          </cell>
          <cell r="N20">
            <v>38868</v>
          </cell>
          <cell r="O20">
            <v>6.2533000000000003</v>
          </cell>
          <cell r="Q20">
            <v>38868</v>
          </cell>
          <cell r="R20">
            <v>6.3856000000000002</v>
          </cell>
          <cell r="T20">
            <v>38868</v>
          </cell>
          <cell r="U20">
            <v>6.5065999999999997</v>
          </cell>
          <cell r="W20">
            <v>38868</v>
          </cell>
          <cell r="X20">
            <v>6.7201000000000004</v>
          </cell>
          <cell r="Z20">
            <v>38868</v>
          </cell>
          <cell r="AA20">
            <v>6.9341999999999997</v>
          </cell>
          <cell r="AC20">
            <v>38868</v>
          </cell>
          <cell r="AD20">
            <v>7.3963999999999999</v>
          </cell>
          <cell r="AF20">
            <v>38868</v>
          </cell>
          <cell r="AG20">
            <v>8.0670999999999999</v>
          </cell>
          <cell r="AI20">
            <v>38868</v>
          </cell>
          <cell r="AJ20">
            <v>8.2199000000000009</v>
          </cell>
          <cell r="AL20">
            <v>38868</v>
          </cell>
          <cell r="AM20">
            <v>8.2471999999999994</v>
          </cell>
          <cell r="AO20">
            <v>38868</v>
          </cell>
          <cell r="AP20">
            <v>8.5317000000000007</v>
          </cell>
          <cell r="AR20">
            <v>38868</v>
          </cell>
          <cell r="AS20">
            <v>8.5402000000000005</v>
          </cell>
        </row>
        <row r="21">
          <cell r="E21">
            <v>38898</v>
          </cell>
          <cell r="F21">
            <v>6.0060000000000002</v>
          </cell>
          <cell r="H21">
            <v>38898</v>
          </cell>
          <cell r="I21">
            <v>6.0892999999999997</v>
          </cell>
          <cell r="K21">
            <v>38898</v>
          </cell>
          <cell r="L21">
            <v>6.2306999999999997</v>
          </cell>
          <cell r="N21">
            <v>38898</v>
          </cell>
          <cell r="O21">
            <v>6.2321999999999997</v>
          </cell>
          <cell r="Q21">
            <v>38898</v>
          </cell>
          <cell r="R21">
            <v>6.3742000000000001</v>
          </cell>
          <cell r="T21">
            <v>38898</v>
          </cell>
          <cell r="U21">
            <v>6.4457000000000004</v>
          </cell>
          <cell r="W21">
            <v>38898</v>
          </cell>
          <cell r="X21">
            <v>6.7077</v>
          </cell>
          <cell r="Z21">
            <v>38898</v>
          </cell>
          <cell r="AA21">
            <v>6.9596</v>
          </cell>
          <cell r="AC21">
            <v>38898</v>
          </cell>
          <cell r="AD21">
            <v>7.3646000000000003</v>
          </cell>
          <cell r="AF21">
            <v>38898</v>
          </cell>
          <cell r="AG21">
            <v>8.1926000000000005</v>
          </cell>
          <cell r="AI21">
            <v>38898</v>
          </cell>
          <cell r="AJ21">
            <v>8.3150999999999993</v>
          </cell>
          <cell r="AL21">
            <v>38898</v>
          </cell>
          <cell r="AM21">
            <v>8.4518000000000004</v>
          </cell>
          <cell r="AO21">
            <v>38898</v>
          </cell>
          <cell r="AP21">
            <v>8.6475000000000009</v>
          </cell>
          <cell r="AR21">
            <v>38898</v>
          </cell>
          <cell r="AS21">
            <v>8.8750999999999998</v>
          </cell>
        </row>
        <row r="22">
          <cell r="E22">
            <v>38929</v>
          </cell>
          <cell r="F22">
            <v>5.8380999999999998</v>
          </cell>
          <cell r="H22">
            <v>38929</v>
          </cell>
          <cell r="I22">
            <v>5.9310999999999998</v>
          </cell>
          <cell r="K22">
            <v>38929</v>
          </cell>
          <cell r="L22">
            <v>6.0946999999999996</v>
          </cell>
          <cell r="N22">
            <v>38929</v>
          </cell>
          <cell r="O22">
            <v>6.1288999999999998</v>
          </cell>
          <cell r="Q22">
            <v>38929</v>
          </cell>
          <cell r="R22">
            <v>6.1976000000000004</v>
          </cell>
          <cell r="T22">
            <v>38929</v>
          </cell>
          <cell r="U22">
            <v>6.4191000000000003</v>
          </cell>
          <cell r="W22">
            <v>38929</v>
          </cell>
          <cell r="X22">
            <v>6.5964999999999998</v>
          </cell>
          <cell r="Z22">
            <v>38929</v>
          </cell>
          <cell r="AA22">
            <v>6.8156999999999996</v>
          </cell>
          <cell r="AC22">
            <v>38929</v>
          </cell>
          <cell r="AD22">
            <v>7.2884000000000002</v>
          </cell>
          <cell r="AF22">
            <v>38929</v>
          </cell>
          <cell r="AG22">
            <v>8.0075000000000003</v>
          </cell>
          <cell r="AI22">
            <v>38929</v>
          </cell>
          <cell r="AJ22">
            <v>8.048</v>
          </cell>
          <cell r="AL22">
            <v>38929</v>
          </cell>
          <cell r="AM22">
            <v>8.5077999999999996</v>
          </cell>
          <cell r="AO22">
            <v>38929</v>
          </cell>
          <cell r="AP22">
            <v>8.6427999999999994</v>
          </cell>
          <cell r="AR22">
            <v>38929</v>
          </cell>
          <cell r="AS22">
            <v>8.7360000000000007</v>
          </cell>
        </row>
        <row r="23">
          <cell r="E23">
            <v>38960</v>
          </cell>
          <cell r="F23">
            <v>5.6501999999999999</v>
          </cell>
          <cell r="H23">
            <v>38960</v>
          </cell>
          <cell r="I23">
            <v>5.7039999999999997</v>
          </cell>
          <cell r="K23">
            <v>38960</v>
          </cell>
          <cell r="L23">
            <v>5.8780000000000001</v>
          </cell>
          <cell r="N23">
            <v>38960</v>
          </cell>
          <cell r="O23">
            <v>5.8935000000000004</v>
          </cell>
          <cell r="Q23">
            <v>38960</v>
          </cell>
          <cell r="R23">
            <v>5.9722999999999997</v>
          </cell>
          <cell r="T23">
            <v>38960</v>
          </cell>
          <cell r="U23">
            <v>6.1432000000000002</v>
          </cell>
          <cell r="W23">
            <v>38960</v>
          </cell>
          <cell r="X23">
            <v>6.4535</v>
          </cell>
          <cell r="Z23">
            <v>38960</v>
          </cell>
          <cell r="AA23">
            <v>6.5914999999999999</v>
          </cell>
          <cell r="AC23">
            <v>38960</v>
          </cell>
          <cell r="AD23">
            <v>7.3080999999999996</v>
          </cell>
          <cell r="AF23">
            <v>38960</v>
          </cell>
          <cell r="AG23">
            <v>7.8159000000000001</v>
          </cell>
          <cell r="AI23">
            <v>38960</v>
          </cell>
          <cell r="AJ23">
            <v>8.1770999999999994</v>
          </cell>
          <cell r="AL23">
            <v>38960</v>
          </cell>
          <cell r="AM23">
            <v>8.5190999999999999</v>
          </cell>
          <cell r="AO23">
            <v>38960</v>
          </cell>
          <cell r="AP23">
            <v>8.6791</v>
          </cell>
          <cell r="AR23">
            <v>38960</v>
          </cell>
          <cell r="AS23">
            <v>8.7414000000000005</v>
          </cell>
        </row>
        <row r="24">
          <cell r="E24">
            <v>38989</v>
          </cell>
          <cell r="F24">
            <v>5.5513000000000003</v>
          </cell>
          <cell r="H24">
            <v>38989</v>
          </cell>
          <cell r="I24">
            <v>5.6086999999999998</v>
          </cell>
          <cell r="K24">
            <v>38989</v>
          </cell>
          <cell r="L24">
            <v>5.7115</v>
          </cell>
          <cell r="N24">
            <v>38989</v>
          </cell>
          <cell r="O24">
            <v>5.7393999999999998</v>
          </cell>
          <cell r="Q24">
            <v>38989</v>
          </cell>
          <cell r="R24">
            <v>5.8643999999999998</v>
          </cell>
          <cell r="T24">
            <v>38989</v>
          </cell>
          <cell r="U24">
            <v>6.0321999999999996</v>
          </cell>
          <cell r="W24">
            <v>38989</v>
          </cell>
          <cell r="X24">
            <v>6.3574000000000002</v>
          </cell>
          <cell r="Z24">
            <v>38989</v>
          </cell>
          <cell r="AA24">
            <v>6.4645999999999999</v>
          </cell>
          <cell r="AC24">
            <v>38989</v>
          </cell>
          <cell r="AD24">
            <v>7.0225999999999997</v>
          </cell>
          <cell r="AF24">
            <v>38989</v>
          </cell>
          <cell r="AG24">
            <v>7.5858999999999996</v>
          </cell>
          <cell r="AI24">
            <v>38989</v>
          </cell>
          <cell r="AJ24">
            <v>7.9505999999999997</v>
          </cell>
          <cell r="AL24">
            <v>38989</v>
          </cell>
          <cell r="AM24">
            <v>8.2398000000000007</v>
          </cell>
          <cell r="AO24">
            <v>38989</v>
          </cell>
          <cell r="AP24">
            <v>8.5444999999999993</v>
          </cell>
          <cell r="AR24">
            <v>38989</v>
          </cell>
          <cell r="AS24">
            <v>8.5634999999999994</v>
          </cell>
        </row>
        <row r="25">
          <cell r="E25">
            <v>39021</v>
          </cell>
          <cell r="F25">
            <v>5.5187999999999997</v>
          </cell>
          <cell r="H25">
            <v>39021</v>
          </cell>
          <cell r="I25">
            <v>5.5580999999999996</v>
          </cell>
          <cell r="K25">
            <v>39021</v>
          </cell>
          <cell r="L25">
            <v>5.7359</v>
          </cell>
          <cell r="N25">
            <v>39021</v>
          </cell>
          <cell r="O25">
            <v>5.7662000000000004</v>
          </cell>
          <cell r="Q25">
            <v>39021</v>
          </cell>
          <cell r="R25">
            <v>5.8456999999999999</v>
          </cell>
          <cell r="T25">
            <v>39021</v>
          </cell>
          <cell r="U25">
            <v>6.0938999999999997</v>
          </cell>
          <cell r="W25">
            <v>39021</v>
          </cell>
          <cell r="X25">
            <v>6.3030999999999997</v>
          </cell>
          <cell r="Z25">
            <v>39021</v>
          </cell>
          <cell r="AA25">
            <v>6.4512</v>
          </cell>
          <cell r="AC25">
            <v>39021</v>
          </cell>
          <cell r="AD25">
            <v>6.9974999999999996</v>
          </cell>
          <cell r="AF25">
            <v>39021</v>
          </cell>
          <cell r="AG25">
            <v>7.5107999999999997</v>
          </cell>
          <cell r="AI25">
            <v>39021</v>
          </cell>
          <cell r="AJ25">
            <v>7.6493000000000002</v>
          </cell>
          <cell r="AL25">
            <v>39021</v>
          </cell>
          <cell r="AM25">
            <v>8.1342999999999996</v>
          </cell>
          <cell r="AO25">
            <v>39021</v>
          </cell>
          <cell r="AP25">
            <v>8.2200000000000006</v>
          </cell>
          <cell r="AR25">
            <v>39021</v>
          </cell>
          <cell r="AS25">
            <v>8.3965999999999994</v>
          </cell>
        </row>
        <row r="26">
          <cell r="E26">
            <v>39051</v>
          </cell>
          <cell r="F26">
            <v>5.3799000000000001</v>
          </cell>
          <cell r="H26">
            <v>39051</v>
          </cell>
          <cell r="I26">
            <v>5.4470999999999998</v>
          </cell>
          <cell r="K26">
            <v>39051</v>
          </cell>
          <cell r="L26">
            <v>5.5743999999999998</v>
          </cell>
          <cell r="N26">
            <v>39051</v>
          </cell>
          <cell r="O26">
            <v>5.6121999999999996</v>
          </cell>
          <cell r="Q26">
            <v>39051</v>
          </cell>
          <cell r="R26">
            <v>5.6971999999999996</v>
          </cell>
          <cell r="T26">
            <v>39051</v>
          </cell>
          <cell r="U26">
            <v>5.8597999999999999</v>
          </cell>
          <cell r="W26">
            <v>39051</v>
          </cell>
          <cell r="X26">
            <v>6.0871000000000004</v>
          </cell>
          <cell r="Z26">
            <v>39051</v>
          </cell>
          <cell r="AA26">
            <v>6.2725999999999997</v>
          </cell>
          <cell r="AC26">
            <v>39051</v>
          </cell>
          <cell r="AD26">
            <v>6.7348999999999997</v>
          </cell>
          <cell r="AF26">
            <v>39051</v>
          </cell>
          <cell r="AG26">
            <v>7.2724000000000002</v>
          </cell>
          <cell r="AI26">
            <v>39051</v>
          </cell>
          <cell r="AJ26">
            <v>7.5347</v>
          </cell>
          <cell r="AL26">
            <v>39051</v>
          </cell>
          <cell r="AM26">
            <v>7.8066000000000004</v>
          </cell>
          <cell r="AO26">
            <v>39051</v>
          </cell>
          <cell r="AP26">
            <v>7.9497999999999998</v>
          </cell>
          <cell r="AR26">
            <v>39051</v>
          </cell>
          <cell r="AS26">
            <v>8.3064</v>
          </cell>
        </row>
        <row r="27">
          <cell r="E27">
            <v>39080</v>
          </cell>
          <cell r="F27">
            <v>5.6348000000000003</v>
          </cell>
          <cell r="H27">
            <v>39080</v>
          </cell>
          <cell r="I27">
            <v>5.6719999999999997</v>
          </cell>
          <cell r="K27">
            <v>39080</v>
          </cell>
          <cell r="L27">
            <v>5.8270999999999997</v>
          </cell>
          <cell r="N27">
            <v>39080</v>
          </cell>
          <cell r="O27">
            <v>5.8381999999999996</v>
          </cell>
          <cell r="Q27">
            <v>39080</v>
          </cell>
          <cell r="R27">
            <v>5.9783999999999997</v>
          </cell>
          <cell r="T27">
            <v>39080</v>
          </cell>
          <cell r="U27">
            <v>6.1055000000000001</v>
          </cell>
          <cell r="W27">
            <v>39080</v>
          </cell>
          <cell r="X27">
            <v>6.3299000000000003</v>
          </cell>
          <cell r="Z27">
            <v>39080</v>
          </cell>
          <cell r="AA27">
            <v>6.5575000000000001</v>
          </cell>
          <cell r="AC27">
            <v>39080</v>
          </cell>
          <cell r="AD27">
            <v>7.1063999999999998</v>
          </cell>
          <cell r="AF27">
            <v>39080</v>
          </cell>
          <cell r="AG27">
            <v>7.6246999999999998</v>
          </cell>
          <cell r="AI27">
            <v>39080</v>
          </cell>
          <cell r="AJ27">
            <v>7.8535000000000004</v>
          </cell>
          <cell r="AL27">
            <v>39080</v>
          </cell>
          <cell r="AM27">
            <v>7.8673000000000002</v>
          </cell>
          <cell r="AO27">
            <v>39080</v>
          </cell>
          <cell r="AP27">
            <v>8.2518999999999991</v>
          </cell>
          <cell r="AR27">
            <v>39080</v>
          </cell>
          <cell r="AS27">
            <v>8.2705000000000002</v>
          </cell>
        </row>
        <row r="28">
          <cell r="E28">
            <v>39113</v>
          </cell>
          <cell r="F28">
            <v>5.6757</v>
          </cell>
          <cell r="H28">
            <v>39113</v>
          </cell>
          <cell r="I28">
            <v>5.7462</v>
          </cell>
          <cell r="K28">
            <v>39113</v>
          </cell>
          <cell r="L28">
            <v>5.8472</v>
          </cell>
          <cell r="N28">
            <v>39113</v>
          </cell>
          <cell r="O28">
            <v>5.9132999999999996</v>
          </cell>
          <cell r="Q28">
            <v>39113</v>
          </cell>
          <cell r="R28">
            <v>6.0117000000000003</v>
          </cell>
          <cell r="T28">
            <v>39113</v>
          </cell>
          <cell r="U28">
            <v>6.1176000000000004</v>
          </cell>
          <cell r="W28">
            <v>39113</v>
          </cell>
          <cell r="X28">
            <v>6.3849999999999998</v>
          </cell>
          <cell r="Z28">
            <v>39113</v>
          </cell>
          <cell r="AA28">
            <v>6.5579999999999998</v>
          </cell>
          <cell r="AC28">
            <v>39113</v>
          </cell>
          <cell r="AD28">
            <v>7.1292999999999997</v>
          </cell>
          <cell r="AF28">
            <v>39113</v>
          </cell>
          <cell r="AG28">
            <v>7.5084</v>
          </cell>
          <cell r="AI28">
            <v>39113</v>
          </cell>
          <cell r="AJ28">
            <v>7.6497000000000002</v>
          </cell>
          <cell r="AL28">
            <v>39113</v>
          </cell>
          <cell r="AM28">
            <v>7.7111999999999998</v>
          </cell>
          <cell r="AO28">
            <v>39113</v>
          </cell>
          <cell r="AP28">
            <v>7.9664999999999999</v>
          </cell>
          <cell r="AR28">
            <v>39113</v>
          </cell>
          <cell r="AS28">
            <v>8.0798000000000005</v>
          </cell>
        </row>
        <row r="29">
          <cell r="E29">
            <v>39141</v>
          </cell>
          <cell r="F29">
            <v>5.3596000000000004</v>
          </cell>
          <cell r="H29">
            <v>39141</v>
          </cell>
          <cell r="I29">
            <v>5.4789000000000003</v>
          </cell>
          <cell r="K29">
            <v>39141</v>
          </cell>
          <cell r="L29">
            <v>5.5732999999999997</v>
          </cell>
          <cell r="N29">
            <v>39141</v>
          </cell>
          <cell r="O29">
            <v>5.6558999999999999</v>
          </cell>
          <cell r="Q29">
            <v>39141</v>
          </cell>
          <cell r="R29">
            <v>5.7541000000000002</v>
          </cell>
          <cell r="T29">
            <v>39141</v>
          </cell>
          <cell r="U29">
            <v>5.8735999999999997</v>
          </cell>
          <cell r="W29">
            <v>39141</v>
          </cell>
          <cell r="X29">
            <v>5.9645999999999999</v>
          </cell>
          <cell r="Z29">
            <v>39141</v>
          </cell>
          <cell r="AA29">
            <v>6.2454000000000001</v>
          </cell>
          <cell r="AC29">
            <v>39141</v>
          </cell>
          <cell r="AD29">
            <v>6.9568000000000003</v>
          </cell>
          <cell r="AF29">
            <v>39141</v>
          </cell>
          <cell r="AG29">
            <v>7.4273999999999996</v>
          </cell>
          <cell r="AI29">
            <v>39141</v>
          </cell>
          <cell r="AJ29">
            <v>7.726</v>
          </cell>
          <cell r="AL29">
            <v>39141</v>
          </cell>
          <cell r="AM29">
            <v>7.8041</v>
          </cell>
          <cell r="AO29">
            <v>39141</v>
          </cell>
          <cell r="AP29">
            <v>7.9218000000000002</v>
          </cell>
          <cell r="AR29">
            <v>39141</v>
          </cell>
          <cell r="AS29">
            <v>8.0289999999999999</v>
          </cell>
        </row>
        <row r="30">
          <cell r="E30">
            <v>39171</v>
          </cell>
          <cell r="F30">
            <v>5.5991999999999997</v>
          </cell>
          <cell r="H30">
            <v>39171</v>
          </cell>
          <cell r="I30">
            <v>5.6634000000000002</v>
          </cell>
          <cell r="K30">
            <v>39171</v>
          </cell>
          <cell r="L30">
            <v>5.7203999999999997</v>
          </cell>
          <cell r="N30">
            <v>39171</v>
          </cell>
          <cell r="O30">
            <v>5.8498999999999999</v>
          </cell>
          <cell r="Q30">
            <v>39171</v>
          </cell>
          <cell r="R30">
            <v>5.9336000000000002</v>
          </cell>
          <cell r="T30">
            <v>39171</v>
          </cell>
          <cell r="U30">
            <v>6.0787000000000004</v>
          </cell>
          <cell r="W30">
            <v>39171</v>
          </cell>
          <cell r="X30">
            <v>6.3076999999999996</v>
          </cell>
          <cell r="Z30">
            <v>39171</v>
          </cell>
          <cell r="AA30">
            <v>6.5951000000000004</v>
          </cell>
          <cell r="AC30">
            <v>39171</v>
          </cell>
          <cell r="AD30">
            <v>7.1151</v>
          </cell>
          <cell r="AF30">
            <v>39171</v>
          </cell>
          <cell r="AG30">
            <v>7.5494000000000003</v>
          </cell>
          <cell r="AI30">
            <v>39171</v>
          </cell>
          <cell r="AJ30">
            <v>8.0386000000000006</v>
          </cell>
          <cell r="AL30">
            <v>39171</v>
          </cell>
          <cell r="AM30">
            <v>8.0724999999999998</v>
          </cell>
          <cell r="AO30">
            <v>39171</v>
          </cell>
          <cell r="AP30">
            <v>8.3254999999999999</v>
          </cell>
          <cell r="AR30">
            <v>39171</v>
          </cell>
          <cell r="AS30">
            <v>8.4156999999999993</v>
          </cell>
        </row>
        <row r="31">
          <cell r="E31">
            <v>39202</v>
          </cell>
          <cell r="F31">
            <v>5.5026999999999999</v>
          </cell>
          <cell r="H31">
            <v>39202</v>
          </cell>
          <cell r="I31">
            <v>5.5656999999999996</v>
          </cell>
          <cell r="K31">
            <v>39202</v>
          </cell>
          <cell r="L31">
            <v>5.7309000000000001</v>
          </cell>
          <cell r="N31">
            <v>39202</v>
          </cell>
          <cell r="O31">
            <v>5.8087999999999997</v>
          </cell>
          <cell r="Q31">
            <v>39202</v>
          </cell>
          <cell r="R31">
            <v>5.9157999999999999</v>
          </cell>
          <cell r="T31">
            <v>39202</v>
          </cell>
          <cell r="U31">
            <v>6.0278</v>
          </cell>
          <cell r="W31">
            <v>39202</v>
          </cell>
          <cell r="X31">
            <v>6.2754000000000003</v>
          </cell>
          <cell r="Z31">
            <v>39202</v>
          </cell>
          <cell r="AA31">
            <v>6.5652999999999997</v>
          </cell>
          <cell r="AC31">
            <v>39202</v>
          </cell>
          <cell r="AD31">
            <v>7.3371000000000004</v>
          </cell>
          <cell r="AF31">
            <v>39202</v>
          </cell>
          <cell r="AG31">
            <v>7.4215999999999998</v>
          </cell>
          <cell r="AI31">
            <v>39202</v>
          </cell>
          <cell r="AJ31">
            <v>7.6802000000000001</v>
          </cell>
          <cell r="AL31">
            <v>39202</v>
          </cell>
          <cell r="AM31">
            <v>7.8832000000000004</v>
          </cell>
          <cell r="AO31">
            <v>39202</v>
          </cell>
          <cell r="AP31">
            <v>8.0980000000000008</v>
          </cell>
          <cell r="AR31">
            <v>39202</v>
          </cell>
          <cell r="AS31">
            <v>8.4945000000000004</v>
          </cell>
        </row>
        <row r="32">
          <cell r="E32">
            <v>39233</v>
          </cell>
          <cell r="F32">
            <v>5.6067999999999998</v>
          </cell>
          <cell r="H32">
            <v>39233</v>
          </cell>
          <cell r="I32">
            <v>5.6765999999999996</v>
          </cell>
          <cell r="K32">
            <v>39233</v>
          </cell>
          <cell r="L32">
            <v>5.7430000000000003</v>
          </cell>
          <cell r="N32">
            <v>39233</v>
          </cell>
          <cell r="O32">
            <v>5.9615</v>
          </cell>
          <cell r="Q32">
            <v>39233</v>
          </cell>
          <cell r="R32">
            <v>6.1989000000000001</v>
          </cell>
          <cell r="T32">
            <v>39233</v>
          </cell>
          <cell r="U32">
            <v>6.2545999999999999</v>
          </cell>
          <cell r="W32">
            <v>39233</v>
          </cell>
          <cell r="X32">
            <v>6.5141</v>
          </cell>
          <cell r="Z32">
            <v>39233</v>
          </cell>
          <cell r="AA32">
            <v>6.7964000000000002</v>
          </cell>
          <cell r="AC32">
            <v>39233</v>
          </cell>
          <cell r="AD32">
            <v>7.4013</v>
          </cell>
          <cell r="AF32">
            <v>39233</v>
          </cell>
          <cell r="AG32">
            <v>7.7172000000000001</v>
          </cell>
          <cell r="AI32">
            <v>39233</v>
          </cell>
          <cell r="AJ32">
            <v>7.7443999999999997</v>
          </cell>
          <cell r="AL32">
            <v>39233</v>
          </cell>
          <cell r="AM32">
            <v>7.7558999999999996</v>
          </cell>
          <cell r="AO32">
            <v>39233</v>
          </cell>
          <cell r="AP32">
            <v>8.2743000000000002</v>
          </cell>
          <cell r="AR32">
            <v>39233</v>
          </cell>
          <cell r="AS32">
            <v>8.9488000000000003</v>
          </cell>
        </row>
        <row r="33">
          <cell r="E33">
            <v>39262</v>
          </cell>
          <cell r="F33">
            <v>5.7633000000000001</v>
          </cell>
          <cell r="H33">
            <v>39262</v>
          </cell>
          <cell r="I33">
            <v>5.9828999999999999</v>
          </cell>
          <cell r="K33">
            <v>39262</v>
          </cell>
          <cell r="L33">
            <v>5.9988999999999999</v>
          </cell>
          <cell r="N33">
            <v>39262</v>
          </cell>
          <cell r="O33">
            <v>6.1349</v>
          </cell>
          <cell r="Q33">
            <v>39262</v>
          </cell>
          <cell r="R33">
            <v>6.3430999999999997</v>
          </cell>
          <cell r="T33">
            <v>39262</v>
          </cell>
          <cell r="U33">
            <v>6.4298000000000002</v>
          </cell>
          <cell r="W33">
            <v>39262</v>
          </cell>
          <cell r="X33">
            <v>6.6676000000000002</v>
          </cell>
          <cell r="Z33">
            <v>39262</v>
          </cell>
          <cell r="AA33">
            <v>6.9077000000000002</v>
          </cell>
          <cell r="AC33">
            <v>39262</v>
          </cell>
          <cell r="AD33">
            <v>7.4339000000000004</v>
          </cell>
          <cell r="AF33">
            <v>39262</v>
          </cell>
          <cell r="AG33">
            <v>7.8011999999999997</v>
          </cell>
          <cell r="AI33">
            <v>39262</v>
          </cell>
          <cell r="AJ33">
            <v>8.0625999999999998</v>
          </cell>
          <cell r="AL33">
            <v>39262</v>
          </cell>
          <cell r="AM33">
            <v>8.18</v>
          </cell>
          <cell r="AO33">
            <v>39262</v>
          </cell>
          <cell r="AP33">
            <v>8.5992999999999995</v>
          </cell>
          <cell r="AR33">
            <v>39262</v>
          </cell>
          <cell r="AS33">
            <v>8.6340000000000003</v>
          </cell>
        </row>
        <row r="34">
          <cell r="E34">
            <v>39294</v>
          </cell>
          <cell r="F34">
            <v>5.5743</v>
          </cell>
          <cell r="H34">
            <v>39294</v>
          </cell>
          <cell r="I34">
            <v>5.8433000000000002</v>
          </cell>
          <cell r="K34">
            <v>39294</v>
          </cell>
          <cell r="L34">
            <v>5.9009999999999998</v>
          </cell>
          <cell r="N34">
            <v>39294</v>
          </cell>
          <cell r="O34">
            <v>6.0075000000000003</v>
          </cell>
          <cell r="Q34">
            <v>39294</v>
          </cell>
          <cell r="R34">
            <v>6.2295999999999996</v>
          </cell>
          <cell r="T34">
            <v>39294</v>
          </cell>
          <cell r="U34">
            <v>6.3620000000000001</v>
          </cell>
          <cell r="W34">
            <v>39294</v>
          </cell>
          <cell r="X34">
            <v>6.5250000000000004</v>
          </cell>
          <cell r="Z34">
            <v>39294</v>
          </cell>
          <cell r="AA34">
            <v>6.7835000000000001</v>
          </cell>
          <cell r="AC34">
            <v>39294</v>
          </cell>
          <cell r="AD34">
            <v>7.2789999999999999</v>
          </cell>
          <cell r="AF34">
            <v>39294</v>
          </cell>
          <cell r="AG34">
            <v>8.3515999999999995</v>
          </cell>
          <cell r="AI34">
            <v>39294</v>
          </cell>
          <cell r="AJ34">
            <v>8.5755999999999997</v>
          </cell>
          <cell r="AL34">
            <v>39294</v>
          </cell>
          <cell r="AM34">
            <v>8.9298000000000002</v>
          </cell>
          <cell r="AO34">
            <v>39294</v>
          </cell>
          <cell r="AP34">
            <v>9.4261999999999997</v>
          </cell>
          <cell r="AR34">
            <v>39294</v>
          </cell>
          <cell r="AS34">
            <v>9.7563999999999993</v>
          </cell>
        </row>
        <row r="35">
          <cell r="E35">
            <v>39325</v>
          </cell>
          <cell r="F35">
            <v>5.7173999999999996</v>
          </cell>
          <cell r="H35">
            <v>39325</v>
          </cell>
          <cell r="I35">
            <v>5.8018999999999998</v>
          </cell>
          <cell r="K35">
            <v>39325</v>
          </cell>
          <cell r="L35">
            <v>5.9432</v>
          </cell>
          <cell r="N35">
            <v>39325</v>
          </cell>
          <cell r="O35">
            <v>6.0194000000000001</v>
          </cell>
          <cell r="Q35">
            <v>39325</v>
          </cell>
          <cell r="R35">
            <v>6.1703000000000001</v>
          </cell>
          <cell r="T35">
            <v>39325</v>
          </cell>
          <cell r="U35">
            <v>6.3913000000000002</v>
          </cell>
          <cell r="W35">
            <v>39325</v>
          </cell>
          <cell r="X35">
            <v>6.5648999999999997</v>
          </cell>
          <cell r="Z35">
            <v>39325</v>
          </cell>
          <cell r="AA35">
            <v>6.7855999999999996</v>
          </cell>
          <cell r="AC35">
            <v>39325</v>
          </cell>
          <cell r="AD35">
            <v>7.9497</v>
          </cell>
          <cell r="AF35">
            <v>39325</v>
          </cell>
          <cell r="AG35">
            <v>8.6754999999999995</v>
          </cell>
          <cell r="AI35">
            <v>39325</v>
          </cell>
          <cell r="AJ35">
            <v>8.7051999999999996</v>
          </cell>
          <cell r="AL35">
            <v>39325</v>
          </cell>
          <cell r="AM35">
            <v>9.0617000000000001</v>
          </cell>
          <cell r="AO35">
            <v>39325</v>
          </cell>
          <cell r="AP35">
            <v>9.8191000000000006</v>
          </cell>
          <cell r="AR35">
            <v>39325</v>
          </cell>
          <cell r="AS35">
            <v>10.093299999999999</v>
          </cell>
        </row>
        <row r="36">
          <cell r="E36">
            <v>39353</v>
          </cell>
          <cell r="F36">
            <v>5.7412999999999998</v>
          </cell>
          <cell r="H36">
            <v>39353</v>
          </cell>
          <cell r="I36">
            <v>5.8518999999999997</v>
          </cell>
          <cell r="K36">
            <v>39353</v>
          </cell>
          <cell r="L36">
            <v>6.0743</v>
          </cell>
          <cell r="N36">
            <v>39353</v>
          </cell>
          <cell r="O36">
            <v>6.0834000000000001</v>
          </cell>
          <cell r="Q36">
            <v>39353</v>
          </cell>
          <cell r="R36">
            <v>6.2808999999999999</v>
          </cell>
          <cell r="T36">
            <v>39353</v>
          </cell>
          <cell r="U36">
            <v>6.4736000000000002</v>
          </cell>
          <cell r="W36">
            <v>39353</v>
          </cell>
          <cell r="X36">
            <v>6.6344000000000003</v>
          </cell>
          <cell r="Z36">
            <v>39353</v>
          </cell>
          <cell r="AA36">
            <v>6.9573</v>
          </cell>
          <cell r="AC36">
            <v>39353</v>
          </cell>
          <cell r="AD36">
            <v>7.8887</v>
          </cell>
          <cell r="AF36">
            <v>39353</v>
          </cell>
          <cell r="AG36">
            <v>8.6067</v>
          </cell>
          <cell r="AI36">
            <v>39353</v>
          </cell>
          <cell r="AJ36">
            <v>8.6080000000000005</v>
          </cell>
          <cell r="AL36">
            <v>39353</v>
          </cell>
          <cell r="AM36">
            <v>8.6294000000000004</v>
          </cell>
          <cell r="AO36">
            <v>39353</v>
          </cell>
          <cell r="AP36">
            <v>9.2393999999999998</v>
          </cell>
          <cell r="AR36">
            <v>39353</v>
          </cell>
          <cell r="AS36">
            <v>9.3298000000000005</v>
          </cell>
        </row>
        <row r="37">
          <cell r="E37">
            <v>39386</v>
          </cell>
          <cell r="F37">
            <v>5.6307999999999998</v>
          </cell>
          <cell r="H37">
            <v>39386</v>
          </cell>
          <cell r="I37">
            <v>5.6961000000000004</v>
          </cell>
          <cell r="K37">
            <v>39386</v>
          </cell>
          <cell r="L37">
            <v>5.9511000000000003</v>
          </cell>
          <cell r="N37">
            <v>39386</v>
          </cell>
          <cell r="O37">
            <v>5.9626999999999999</v>
          </cell>
          <cell r="Q37">
            <v>39386</v>
          </cell>
          <cell r="R37">
            <v>6.1706000000000003</v>
          </cell>
          <cell r="T37">
            <v>39386</v>
          </cell>
          <cell r="U37">
            <v>6.3502999999999998</v>
          </cell>
          <cell r="W37">
            <v>39386</v>
          </cell>
          <cell r="X37">
            <v>6.4923000000000002</v>
          </cell>
          <cell r="Z37">
            <v>39386</v>
          </cell>
          <cell r="AA37">
            <v>6.7008000000000001</v>
          </cell>
          <cell r="AC37">
            <v>39386</v>
          </cell>
          <cell r="AD37">
            <v>7.7114000000000003</v>
          </cell>
          <cell r="AF37">
            <v>39386</v>
          </cell>
          <cell r="AG37">
            <v>8.4925999999999995</v>
          </cell>
          <cell r="AI37">
            <v>39386</v>
          </cell>
          <cell r="AJ37">
            <v>8.5859000000000005</v>
          </cell>
          <cell r="AL37">
            <v>39386</v>
          </cell>
          <cell r="AM37">
            <v>8.6597000000000008</v>
          </cell>
          <cell r="AO37">
            <v>39386</v>
          </cell>
          <cell r="AP37">
            <v>9.2230000000000008</v>
          </cell>
          <cell r="AR37">
            <v>39386</v>
          </cell>
          <cell r="AS37">
            <v>9.3780999999999999</v>
          </cell>
        </row>
        <row r="38">
          <cell r="E38">
            <v>39416</v>
          </cell>
          <cell r="F38">
            <v>5.3228999999999997</v>
          </cell>
          <cell r="H38">
            <v>39416</v>
          </cell>
          <cell r="I38">
            <v>5.5118</v>
          </cell>
          <cell r="K38">
            <v>39416</v>
          </cell>
          <cell r="L38">
            <v>5.8562000000000003</v>
          </cell>
          <cell r="N38">
            <v>39416</v>
          </cell>
          <cell r="O38">
            <v>5.8712</v>
          </cell>
          <cell r="Q38">
            <v>39416</v>
          </cell>
          <cell r="R38">
            <v>6.0103</v>
          </cell>
          <cell r="T38">
            <v>39416</v>
          </cell>
          <cell r="U38">
            <v>6.1862000000000004</v>
          </cell>
          <cell r="W38">
            <v>39416</v>
          </cell>
          <cell r="X38">
            <v>6.3436000000000003</v>
          </cell>
          <cell r="Z38">
            <v>39416</v>
          </cell>
          <cell r="AA38">
            <v>6.5979999999999999</v>
          </cell>
          <cell r="AC38">
            <v>39416</v>
          </cell>
          <cell r="AD38">
            <v>8.5213999999999999</v>
          </cell>
          <cell r="AF38">
            <v>39416</v>
          </cell>
          <cell r="AG38">
            <v>8.7614000000000001</v>
          </cell>
          <cell r="AI38">
            <v>39416</v>
          </cell>
          <cell r="AJ38">
            <v>8.8681999999999999</v>
          </cell>
          <cell r="AL38">
            <v>39416</v>
          </cell>
          <cell r="AM38">
            <v>8.9985999999999997</v>
          </cell>
          <cell r="AO38">
            <v>39416</v>
          </cell>
          <cell r="AP38">
            <v>9.8318999999999992</v>
          </cell>
          <cell r="AR38">
            <v>39416</v>
          </cell>
          <cell r="AS38">
            <v>10.263500000000001</v>
          </cell>
        </row>
        <row r="39">
          <cell r="E39">
            <v>39447</v>
          </cell>
          <cell r="F39">
            <v>5.4542000000000002</v>
          </cell>
          <cell r="H39">
            <v>39447</v>
          </cell>
          <cell r="I39">
            <v>5.4757999999999996</v>
          </cell>
          <cell r="K39">
            <v>39447</v>
          </cell>
          <cell r="L39">
            <v>5.9617000000000004</v>
          </cell>
          <cell r="N39">
            <v>39447</v>
          </cell>
          <cell r="O39">
            <v>5.9641999999999999</v>
          </cell>
          <cell r="Q39">
            <v>39447</v>
          </cell>
          <cell r="R39">
            <v>6.1768999999999998</v>
          </cell>
          <cell r="T39">
            <v>39447</v>
          </cell>
          <cell r="U39">
            <v>6.3150000000000004</v>
          </cell>
          <cell r="W39">
            <v>39447</v>
          </cell>
          <cell r="X39">
            <v>6.5632000000000001</v>
          </cell>
          <cell r="Z39">
            <v>39447</v>
          </cell>
          <cell r="AA39">
            <v>6.6557000000000004</v>
          </cell>
          <cell r="AC39">
            <v>39447</v>
          </cell>
          <cell r="AD39">
            <v>8.7579999999999991</v>
          </cell>
          <cell r="AF39">
            <v>39447</v>
          </cell>
          <cell r="AG39">
            <v>8.782</v>
          </cell>
          <cell r="AI39">
            <v>39447</v>
          </cell>
          <cell r="AJ39">
            <v>9.3755000000000006</v>
          </cell>
          <cell r="AL39">
            <v>39447</v>
          </cell>
          <cell r="AM39">
            <v>9.3775999999999993</v>
          </cell>
          <cell r="AO39">
            <v>39447</v>
          </cell>
          <cell r="AP39">
            <v>10.0413</v>
          </cell>
          <cell r="AR39">
            <v>39447</v>
          </cell>
          <cell r="AS39">
            <v>10.0427</v>
          </cell>
        </row>
        <row r="40">
          <cell r="E40">
            <v>39478</v>
          </cell>
          <cell r="F40">
            <v>5.3045999999999998</v>
          </cell>
          <cell r="H40">
            <v>39478</v>
          </cell>
          <cell r="I40">
            <v>5.4729000000000001</v>
          </cell>
          <cell r="K40">
            <v>39478</v>
          </cell>
          <cell r="L40">
            <v>6.0129999999999999</v>
          </cell>
          <cell r="N40">
            <v>39478</v>
          </cell>
          <cell r="O40">
            <v>6.0137</v>
          </cell>
          <cell r="Q40">
            <v>39478</v>
          </cell>
          <cell r="R40">
            <v>6.1037999999999997</v>
          </cell>
          <cell r="T40">
            <v>39478</v>
          </cell>
          <cell r="U40">
            <v>6.3483999999999998</v>
          </cell>
          <cell r="W40">
            <v>39478</v>
          </cell>
          <cell r="X40">
            <v>6.5758999999999999</v>
          </cell>
          <cell r="Z40">
            <v>39478</v>
          </cell>
          <cell r="AA40">
            <v>6.7244999999999999</v>
          </cell>
          <cell r="AC40">
            <v>39478</v>
          </cell>
          <cell r="AD40">
            <v>8.5495999999999999</v>
          </cell>
          <cell r="AF40">
            <v>39478</v>
          </cell>
          <cell r="AG40">
            <v>8.8553999999999995</v>
          </cell>
          <cell r="AI40">
            <v>39478</v>
          </cell>
          <cell r="AJ40">
            <v>9.9077999999999999</v>
          </cell>
          <cell r="AL40">
            <v>39478</v>
          </cell>
          <cell r="AM40">
            <v>9.9095999999999993</v>
          </cell>
          <cell r="AO40">
            <v>39478</v>
          </cell>
          <cell r="AP40">
            <v>10.5928</v>
          </cell>
          <cell r="AR40">
            <v>39478</v>
          </cell>
          <cell r="AS40">
            <v>10.600899999999999</v>
          </cell>
        </row>
        <row r="41">
          <cell r="E41">
            <v>39507</v>
          </cell>
          <cell r="F41">
            <v>5.2931999999999997</v>
          </cell>
          <cell r="H41">
            <v>39507</v>
          </cell>
          <cell r="I41">
            <v>5.3796999999999997</v>
          </cell>
          <cell r="K41">
            <v>39507</v>
          </cell>
          <cell r="L41">
            <v>5.9626999999999999</v>
          </cell>
          <cell r="N41">
            <v>39507</v>
          </cell>
          <cell r="O41">
            <v>6.0228000000000002</v>
          </cell>
          <cell r="Q41">
            <v>39507</v>
          </cell>
          <cell r="R41">
            <v>6.1779999999999999</v>
          </cell>
          <cell r="T41">
            <v>39507</v>
          </cell>
          <cell r="U41">
            <v>6.3072999999999997</v>
          </cell>
          <cell r="W41">
            <v>39507</v>
          </cell>
          <cell r="X41">
            <v>6.6891999999999996</v>
          </cell>
          <cell r="Z41">
            <v>39507</v>
          </cell>
          <cell r="AA41">
            <v>6.7843</v>
          </cell>
          <cell r="AC41">
            <v>39507</v>
          </cell>
          <cell r="AD41">
            <v>9.5646000000000004</v>
          </cell>
          <cell r="AF41">
            <v>39507</v>
          </cell>
          <cell r="AG41">
            <v>9.5717999999999996</v>
          </cell>
          <cell r="AI41">
            <v>39507</v>
          </cell>
          <cell r="AJ41">
            <v>9.5835000000000008</v>
          </cell>
          <cell r="AL41">
            <v>39507</v>
          </cell>
          <cell r="AM41">
            <v>10.1013</v>
          </cell>
          <cell r="AO41">
            <v>39507</v>
          </cell>
          <cell r="AP41">
            <v>10.6137</v>
          </cell>
          <cell r="AR41">
            <v>39507</v>
          </cell>
          <cell r="AS41">
            <v>10.635199999999999</v>
          </cell>
        </row>
        <row r="42">
          <cell r="E42">
            <v>39538</v>
          </cell>
          <cell r="F42">
            <v>5.3856999999999999</v>
          </cell>
          <cell r="H42">
            <v>39538</v>
          </cell>
          <cell r="I42">
            <v>5.4798999999999998</v>
          </cell>
          <cell r="K42">
            <v>39538</v>
          </cell>
          <cell r="L42">
            <v>5.8244999999999996</v>
          </cell>
          <cell r="N42">
            <v>39538</v>
          </cell>
          <cell r="O42">
            <v>5.8434999999999997</v>
          </cell>
          <cell r="Q42">
            <v>39538</v>
          </cell>
          <cell r="R42">
            <v>6.1269999999999998</v>
          </cell>
          <cell r="T42">
            <v>39538</v>
          </cell>
          <cell r="U42">
            <v>6.3289999999999997</v>
          </cell>
          <cell r="W42">
            <v>39538</v>
          </cell>
          <cell r="X42">
            <v>6.7750000000000004</v>
          </cell>
          <cell r="Z42">
            <v>39538</v>
          </cell>
          <cell r="AA42">
            <v>6.8933</v>
          </cell>
          <cell r="AC42">
            <v>39538</v>
          </cell>
          <cell r="AD42">
            <v>9.7866</v>
          </cell>
          <cell r="AF42">
            <v>39538</v>
          </cell>
          <cell r="AG42">
            <v>9.9207000000000001</v>
          </cell>
          <cell r="AI42">
            <v>39538</v>
          </cell>
          <cell r="AJ42">
            <v>9.9502000000000006</v>
          </cell>
          <cell r="AL42">
            <v>39538</v>
          </cell>
          <cell r="AM42">
            <v>10.4918</v>
          </cell>
          <cell r="AO42">
            <v>39538</v>
          </cell>
          <cell r="AP42">
            <v>10.864100000000001</v>
          </cell>
          <cell r="AR42">
            <v>39538</v>
          </cell>
          <cell r="AS42">
            <v>11.53</v>
          </cell>
        </row>
        <row r="43">
          <cell r="E43">
            <v>39568</v>
          </cell>
          <cell r="F43">
            <v>5.3936000000000002</v>
          </cell>
          <cell r="H43">
            <v>39568</v>
          </cell>
          <cell r="I43">
            <v>5.4539999999999997</v>
          </cell>
          <cell r="K43">
            <v>39568</v>
          </cell>
          <cell r="L43">
            <v>5.7587999999999999</v>
          </cell>
          <cell r="N43">
            <v>39568</v>
          </cell>
          <cell r="O43">
            <v>5.8433000000000002</v>
          </cell>
          <cell r="Q43">
            <v>39568</v>
          </cell>
          <cell r="R43">
            <v>6.2298</v>
          </cell>
          <cell r="T43">
            <v>39568</v>
          </cell>
          <cell r="U43">
            <v>6.4260000000000002</v>
          </cell>
          <cell r="W43">
            <v>39568</v>
          </cell>
          <cell r="X43">
            <v>6.8613</v>
          </cell>
          <cell r="Z43">
            <v>39568</v>
          </cell>
          <cell r="AA43">
            <v>7.0236999999999998</v>
          </cell>
          <cell r="AC43">
            <v>39568</v>
          </cell>
          <cell r="AD43">
            <v>9.2604000000000006</v>
          </cell>
          <cell r="AF43">
            <v>39568</v>
          </cell>
          <cell r="AG43">
            <v>9.5038</v>
          </cell>
          <cell r="AI43">
            <v>39568</v>
          </cell>
          <cell r="AJ43">
            <v>9.6183999999999994</v>
          </cell>
          <cell r="AL43">
            <v>39568</v>
          </cell>
          <cell r="AM43">
            <v>9.9061000000000003</v>
          </cell>
          <cell r="AO43">
            <v>39568</v>
          </cell>
          <cell r="AP43">
            <v>10.8452</v>
          </cell>
          <cell r="AR43">
            <v>39568</v>
          </cell>
          <cell r="AS43">
            <v>10.9848</v>
          </cell>
        </row>
        <row r="44">
          <cell r="E44">
            <v>39598</v>
          </cell>
          <cell r="F44">
            <v>5.6029</v>
          </cell>
          <cell r="H44">
            <v>39598</v>
          </cell>
          <cell r="I44">
            <v>5.6775000000000002</v>
          </cell>
          <cell r="K44">
            <v>39598</v>
          </cell>
          <cell r="L44">
            <v>6.0697000000000001</v>
          </cell>
          <cell r="N44">
            <v>39598</v>
          </cell>
          <cell r="O44">
            <v>6.0918000000000001</v>
          </cell>
          <cell r="Q44">
            <v>39598</v>
          </cell>
          <cell r="R44">
            <v>6.4436</v>
          </cell>
          <cell r="T44">
            <v>39598</v>
          </cell>
          <cell r="U44">
            <v>6.6757999999999997</v>
          </cell>
          <cell r="W44">
            <v>39598</v>
          </cell>
          <cell r="X44">
            <v>7.1645000000000003</v>
          </cell>
          <cell r="Z44">
            <v>39598</v>
          </cell>
          <cell r="AA44">
            <v>7.2709000000000001</v>
          </cell>
          <cell r="AC44">
            <v>39598</v>
          </cell>
          <cell r="AD44">
            <v>8.6304999999999996</v>
          </cell>
          <cell r="AF44">
            <v>39598</v>
          </cell>
          <cell r="AG44">
            <v>9.0959000000000003</v>
          </cell>
          <cell r="AI44">
            <v>39598</v>
          </cell>
          <cell r="AJ44">
            <v>9.16</v>
          </cell>
          <cell r="AL44">
            <v>39598</v>
          </cell>
          <cell r="AM44">
            <v>9.7538</v>
          </cell>
          <cell r="AO44">
            <v>39598</v>
          </cell>
          <cell r="AP44">
            <v>10.6112</v>
          </cell>
          <cell r="AR44">
            <v>39598</v>
          </cell>
          <cell r="AS44">
            <v>11.335699999999999</v>
          </cell>
        </row>
        <row r="45">
          <cell r="E45">
            <v>39629</v>
          </cell>
          <cell r="F45">
            <v>5.4683000000000002</v>
          </cell>
          <cell r="H45">
            <v>39629</v>
          </cell>
          <cell r="I45">
            <v>5.6540999999999997</v>
          </cell>
          <cell r="K45">
            <v>39629</v>
          </cell>
          <cell r="L45">
            <v>5.9579000000000004</v>
          </cell>
          <cell r="N45">
            <v>39629</v>
          </cell>
          <cell r="O45">
            <v>6.0275999999999996</v>
          </cell>
          <cell r="Q45">
            <v>39629</v>
          </cell>
          <cell r="R45">
            <v>6.3446999999999996</v>
          </cell>
          <cell r="T45">
            <v>39629</v>
          </cell>
          <cell r="U45">
            <v>6.6322000000000001</v>
          </cell>
          <cell r="W45">
            <v>39629</v>
          </cell>
          <cell r="X45">
            <v>7.0805999999999996</v>
          </cell>
          <cell r="Z45">
            <v>39629</v>
          </cell>
          <cell r="AA45">
            <v>7.3018999999999998</v>
          </cell>
          <cell r="AC45">
            <v>39629</v>
          </cell>
          <cell r="AD45">
            <v>7.7743000000000002</v>
          </cell>
          <cell r="AF45">
            <v>39629</v>
          </cell>
          <cell r="AG45">
            <v>9.0183999999999997</v>
          </cell>
          <cell r="AI45">
            <v>39629</v>
          </cell>
          <cell r="AJ45">
            <v>9.1039999999999992</v>
          </cell>
          <cell r="AL45">
            <v>39629</v>
          </cell>
          <cell r="AM45">
            <v>9.5550999999999995</v>
          </cell>
          <cell r="AO45">
            <v>39629</v>
          </cell>
          <cell r="AP45">
            <v>9.9239999999999995</v>
          </cell>
          <cell r="AR45">
            <v>39629</v>
          </cell>
          <cell r="AS45">
            <v>10.879300000000001</v>
          </cell>
        </row>
        <row r="46">
          <cell r="E46">
            <v>39660</v>
          </cell>
          <cell r="F46">
            <v>5.7278000000000002</v>
          </cell>
          <cell r="H46">
            <v>39660</v>
          </cell>
          <cell r="I46">
            <v>5.8852000000000002</v>
          </cell>
          <cell r="K46">
            <v>39660</v>
          </cell>
          <cell r="L46">
            <v>6.0850999999999997</v>
          </cell>
          <cell r="N46">
            <v>39660</v>
          </cell>
          <cell r="O46">
            <v>6.1463000000000001</v>
          </cell>
          <cell r="Q46">
            <v>39660</v>
          </cell>
          <cell r="R46">
            <v>6.5434999999999999</v>
          </cell>
          <cell r="T46">
            <v>39660</v>
          </cell>
          <cell r="U46">
            <v>6.7080000000000002</v>
          </cell>
          <cell r="W46">
            <v>39660</v>
          </cell>
          <cell r="X46">
            <v>7.1593999999999998</v>
          </cell>
          <cell r="Z46">
            <v>39660</v>
          </cell>
          <cell r="AA46">
            <v>7.3461999999999996</v>
          </cell>
          <cell r="AC46">
            <v>39660</v>
          </cell>
          <cell r="AD46">
            <v>8.6547000000000001</v>
          </cell>
          <cell r="AF46">
            <v>39660</v>
          </cell>
          <cell r="AG46">
            <v>9.2803000000000004</v>
          </cell>
          <cell r="AI46">
            <v>39660</v>
          </cell>
          <cell r="AJ46">
            <v>9.3150999999999993</v>
          </cell>
          <cell r="AL46">
            <v>39660</v>
          </cell>
          <cell r="AM46">
            <v>9.6163000000000007</v>
          </cell>
          <cell r="AO46">
            <v>39660</v>
          </cell>
          <cell r="AP46">
            <v>10.228899999999999</v>
          </cell>
          <cell r="AR46">
            <v>39660</v>
          </cell>
          <cell r="AS46">
            <v>10.725</v>
          </cell>
        </row>
        <row r="47">
          <cell r="E47">
            <v>39689</v>
          </cell>
          <cell r="F47">
            <v>5.5632999999999999</v>
          </cell>
          <cell r="H47">
            <v>39689</v>
          </cell>
          <cell r="I47">
            <v>5.7647000000000004</v>
          </cell>
          <cell r="K47">
            <v>39689</v>
          </cell>
          <cell r="L47">
            <v>6.0183</v>
          </cell>
          <cell r="N47">
            <v>39689</v>
          </cell>
          <cell r="O47">
            <v>6.0776000000000003</v>
          </cell>
          <cell r="Q47">
            <v>39689</v>
          </cell>
          <cell r="R47">
            <v>6.5000999999999998</v>
          </cell>
          <cell r="T47">
            <v>39689</v>
          </cell>
          <cell r="U47">
            <v>6.5876999999999999</v>
          </cell>
          <cell r="W47">
            <v>39689</v>
          </cell>
          <cell r="X47">
            <v>7.0983999999999998</v>
          </cell>
          <cell r="Z47">
            <v>39689</v>
          </cell>
          <cell r="AA47">
            <v>7.2751000000000001</v>
          </cell>
          <cell r="AC47">
            <v>39689</v>
          </cell>
          <cell r="AD47">
            <v>8.4785000000000004</v>
          </cell>
          <cell r="AF47">
            <v>39689</v>
          </cell>
          <cell r="AG47">
            <v>9.8214000000000006</v>
          </cell>
          <cell r="AI47">
            <v>39689</v>
          </cell>
          <cell r="AJ47">
            <v>9.8313000000000006</v>
          </cell>
          <cell r="AL47">
            <v>39689</v>
          </cell>
          <cell r="AM47">
            <v>9.8348999999999993</v>
          </cell>
          <cell r="AO47">
            <v>39689</v>
          </cell>
          <cell r="AP47">
            <v>10.2486</v>
          </cell>
          <cell r="AR47">
            <v>39689</v>
          </cell>
          <cell r="AS47">
            <v>10.9194</v>
          </cell>
        </row>
        <row r="48">
          <cell r="E48">
            <v>39721</v>
          </cell>
          <cell r="F48">
            <v>5.8074000000000003</v>
          </cell>
          <cell r="H48">
            <v>39721</v>
          </cell>
          <cell r="I48">
            <v>6.0549999999999997</v>
          </cell>
          <cell r="K48">
            <v>39721</v>
          </cell>
          <cell r="L48">
            <v>6.3765000000000001</v>
          </cell>
          <cell r="N48">
            <v>39721</v>
          </cell>
          <cell r="O48">
            <v>6.6337999999999999</v>
          </cell>
          <cell r="Q48">
            <v>39721</v>
          </cell>
          <cell r="R48">
            <v>6.7266000000000004</v>
          </cell>
          <cell r="T48">
            <v>39721</v>
          </cell>
          <cell r="U48">
            <v>6.9172000000000002</v>
          </cell>
          <cell r="W48">
            <v>39721</v>
          </cell>
          <cell r="X48">
            <v>7.4396000000000004</v>
          </cell>
          <cell r="Z48">
            <v>39721</v>
          </cell>
          <cell r="AA48">
            <v>7.5110999999999999</v>
          </cell>
          <cell r="AC48">
            <v>39721</v>
          </cell>
          <cell r="AD48">
            <v>8.9997000000000007</v>
          </cell>
          <cell r="AF48">
            <v>39721</v>
          </cell>
          <cell r="AG48">
            <v>10.65</v>
          </cell>
          <cell r="AI48">
            <v>39721</v>
          </cell>
          <cell r="AJ48">
            <v>10.661</v>
          </cell>
          <cell r="AL48">
            <v>39721</v>
          </cell>
          <cell r="AM48">
            <v>10.679600000000001</v>
          </cell>
          <cell r="AO48">
            <v>39721</v>
          </cell>
          <cell r="AP48">
            <v>10.894</v>
          </cell>
          <cell r="AR48">
            <v>39721</v>
          </cell>
          <cell r="AS48">
            <v>11.2616</v>
          </cell>
        </row>
        <row r="50">
          <cell r="F50">
            <v>5.4819111111111096E-2</v>
          </cell>
          <cell r="I50">
            <v>5.576497777777778E-2</v>
          </cell>
          <cell r="L50">
            <v>5.754702222222223E-2</v>
          </cell>
          <cell r="O50">
            <v>5.8139333333333321E-2</v>
          </cell>
          <cell r="R50">
            <v>5.9556333333333343E-2</v>
          </cell>
          <cell r="U50">
            <v>6.1469844444444463E-2</v>
          </cell>
          <cell r="X50">
            <v>6.3807511111111118E-2</v>
          </cell>
          <cell r="AA50">
            <v>6.5795222222222227E-2</v>
          </cell>
          <cell r="AD50">
            <v>7.4206177777777771E-2</v>
          </cell>
          <cell r="AG50">
            <v>7.9709222222222195E-2</v>
          </cell>
          <cell r="AJ50">
            <v>8.1588955555555565E-2</v>
          </cell>
          <cell r="AM50">
            <v>8.4140999999999994E-2</v>
          </cell>
          <cell r="AP50">
            <v>8.7218133333333336E-2</v>
          </cell>
          <cell r="AS50">
            <v>9.0119466666666662E-2</v>
          </cell>
        </row>
        <row r="52">
          <cell r="I52">
            <v>9.4586666666668373E-4</v>
          </cell>
          <cell r="L52">
            <v>1.78204444444445E-3</v>
          </cell>
          <cell r="O52">
            <v>5.9231111111109069E-4</v>
          </cell>
          <cell r="R52">
            <v>1.4170000000000224E-3</v>
          </cell>
          <cell r="U52">
            <v>1.91351111111112E-3</v>
          </cell>
          <cell r="X52">
            <v>2.3376666666666546E-3</v>
          </cell>
          <cell r="AA52">
            <v>1.9877111111111095E-3</v>
          </cell>
          <cell r="AD52">
            <v>8.4109555555555438E-3</v>
          </cell>
          <cell r="AG52">
            <v>5.5030444444444243E-3</v>
          </cell>
          <cell r="AJ52">
            <v>1.8797333333333693E-3</v>
          </cell>
          <cell r="AM52">
            <v>2.552044444444429E-3</v>
          </cell>
          <cell r="AP52">
            <v>3.0771333333333428E-3</v>
          </cell>
          <cell r="AS52">
            <v>2.9013333333333252E-3</v>
          </cell>
        </row>
        <row r="54">
          <cell r="O54">
            <v>5.8979066666666663E-2</v>
          </cell>
          <cell r="U54">
            <v>6.146515555555556E-2</v>
          </cell>
          <cell r="X54">
            <v>6.2477177777777788E-2</v>
          </cell>
          <cell r="AA54">
            <v>6.4302288888888892E-2</v>
          </cell>
          <cell r="AD54">
            <v>7.2985000000000022E-2</v>
          </cell>
        </row>
      </sheetData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Utility 20 Year Debt"/>
      <sheetName val="Industrial 20 Year Debt"/>
      <sheetName val="Sheet3"/>
      <sheetName val="Utility and Industrial 20 Year "/>
    </sheetNames>
    <sheetDataSet>
      <sheetData sheetId="0" refreshError="1"/>
      <sheetData sheetId="1"/>
      <sheetData sheetId="2">
        <row r="1">
          <cell r="E1" t="str">
            <v>AAA</v>
          </cell>
          <cell r="F1" t="str">
            <v>Aaa</v>
          </cell>
          <cell r="H1" t="str">
            <v>AA</v>
          </cell>
          <cell r="I1" t="str">
            <v>Aa</v>
          </cell>
          <cell r="K1" t="str">
            <v>A+</v>
          </cell>
          <cell r="L1" t="str">
            <v>A1</v>
          </cell>
          <cell r="N1" t="str">
            <v>A</v>
          </cell>
          <cell r="O1" t="str">
            <v>A2</v>
          </cell>
          <cell r="Q1" t="str">
            <v>A-</v>
          </cell>
          <cell r="R1" t="str">
            <v>A3</v>
          </cell>
          <cell r="T1" t="str">
            <v>BBB+</v>
          </cell>
          <cell r="U1" t="str">
            <v>Baa1</v>
          </cell>
          <cell r="W1" t="str">
            <v>BBB</v>
          </cell>
          <cell r="X1" t="str">
            <v>Baa2</v>
          </cell>
          <cell r="Z1" t="str">
            <v>BBB-</v>
          </cell>
          <cell r="AA1" t="str">
            <v>Baa3</v>
          </cell>
          <cell r="AC1" t="str">
            <v>BB+</v>
          </cell>
          <cell r="AD1" t="str">
            <v>Ba1</v>
          </cell>
          <cell r="AF1" t="str">
            <v>BB</v>
          </cell>
          <cell r="AG1" t="str">
            <v>Ba2</v>
          </cell>
          <cell r="AI1" t="str">
            <v>BB-</v>
          </cell>
          <cell r="AJ1" t="str">
            <v>Ba3</v>
          </cell>
          <cell r="AL1" t="str">
            <v>B+</v>
          </cell>
          <cell r="AM1" t="str">
            <v>B1</v>
          </cell>
          <cell r="AO1" t="str">
            <v>B</v>
          </cell>
          <cell r="AP1" t="str">
            <v>B2</v>
          </cell>
          <cell r="AR1" t="str">
            <v>B-</v>
          </cell>
          <cell r="AS1" t="str">
            <v>B3</v>
          </cell>
        </row>
        <row r="2">
          <cell r="E2" t="str">
            <v>C00120Y Index</v>
          </cell>
          <cell r="H2" t="str">
            <v>C00320Y Index</v>
          </cell>
          <cell r="K2" t="str">
            <v>C00520Y Index</v>
          </cell>
          <cell r="N2" t="str">
            <v>C00620Y Index</v>
          </cell>
          <cell r="Q2" t="str">
            <v>C00720Y Index</v>
          </cell>
          <cell r="T2" t="str">
            <v>C00820Y Index</v>
          </cell>
          <cell r="W2" t="str">
            <v>C00920Y Index</v>
          </cell>
          <cell r="Z2" t="str">
            <v>C01020Y Index</v>
          </cell>
          <cell r="AC2" t="str">
            <v>C50620Y Index</v>
          </cell>
          <cell r="AF2" t="str">
            <v>C50720Y Index</v>
          </cell>
          <cell r="AI2" t="str">
            <v>C50820Y Index</v>
          </cell>
          <cell r="AL2" t="str">
            <v>C50920Y Index</v>
          </cell>
          <cell r="AO2" t="str">
            <v>C51020Y Index</v>
          </cell>
          <cell r="AR2" t="str">
            <v>C51120Y Index</v>
          </cell>
        </row>
        <row r="3">
          <cell r="E3" t="str">
            <v>Date</v>
          </cell>
          <cell r="F3" t="str">
            <v>PX_LAST</v>
          </cell>
          <cell r="H3" t="str">
            <v>Date</v>
          </cell>
          <cell r="I3" t="str">
            <v>PX_LAST</v>
          </cell>
          <cell r="K3" t="str">
            <v>Date</v>
          </cell>
          <cell r="L3" t="str">
            <v>PX_LAST</v>
          </cell>
          <cell r="N3" t="str">
            <v>Date</v>
          </cell>
          <cell r="O3" t="str">
            <v>PX_LAST</v>
          </cell>
          <cell r="Q3" t="str">
            <v>Date</v>
          </cell>
          <cell r="R3" t="str">
            <v>PX_LAST</v>
          </cell>
          <cell r="T3" t="str">
            <v>Date</v>
          </cell>
          <cell r="U3" t="str">
            <v>PX_LAST</v>
          </cell>
          <cell r="W3" t="str">
            <v>Date</v>
          </cell>
          <cell r="X3" t="str">
            <v>PX_LAST</v>
          </cell>
          <cell r="Z3" t="str">
            <v>Date</v>
          </cell>
          <cell r="AA3" t="str">
            <v>PX_LAST</v>
          </cell>
          <cell r="AC3" t="str">
            <v>Date</v>
          </cell>
          <cell r="AD3" t="str">
            <v>PX_LAST</v>
          </cell>
          <cell r="AF3" t="str">
            <v>Date</v>
          </cell>
          <cell r="AG3" t="str">
            <v>PX_LAST</v>
          </cell>
          <cell r="AI3" t="str">
            <v>Date</v>
          </cell>
          <cell r="AJ3" t="str">
            <v>PX_LAST</v>
          </cell>
          <cell r="AL3" t="str">
            <v>Date</v>
          </cell>
          <cell r="AM3" t="str">
            <v>PX_LAST</v>
          </cell>
          <cell r="AO3" t="str">
            <v>Date</v>
          </cell>
          <cell r="AP3" t="str">
            <v>PX_LAST</v>
          </cell>
          <cell r="AR3" t="str">
            <v>Date</v>
          </cell>
          <cell r="AS3" t="str">
            <v>PX_LAST</v>
          </cell>
        </row>
        <row r="4">
          <cell r="E4">
            <v>38383</v>
          </cell>
          <cell r="F4">
            <v>5.2641</v>
          </cell>
          <cell r="H4">
            <v>38383</v>
          </cell>
          <cell r="I4">
            <v>5.3141999999999996</v>
          </cell>
          <cell r="K4">
            <v>38383</v>
          </cell>
          <cell r="L4">
            <v>5.3567999999999998</v>
          </cell>
          <cell r="N4">
            <v>38383</v>
          </cell>
          <cell r="O4">
            <v>5.4059999999999997</v>
          </cell>
          <cell r="Q4">
            <v>38383</v>
          </cell>
          <cell r="R4">
            <v>5.4718999999999998</v>
          </cell>
          <cell r="T4">
            <v>38383</v>
          </cell>
          <cell r="U4">
            <v>5.7526000000000002</v>
          </cell>
          <cell r="W4">
            <v>38383</v>
          </cell>
          <cell r="X4">
            <v>5.7599</v>
          </cell>
          <cell r="Z4">
            <v>38383</v>
          </cell>
          <cell r="AA4">
            <v>5.9691000000000001</v>
          </cell>
          <cell r="AC4">
            <v>38383</v>
          </cell>
          <cell r="AD4">
            <v>6.2416999999999998</v>
          </cell>
          <cell r="AF4">
            <v>38383</v>
          </cell>
          <cell r="AG4">
            <v>6.649</v>
          </cell>
          <cell r="AI4">
            <v>38383</v>
          </cell>
          <cell r="AJ4">
            <v>6.9401000000000002</v>
          </cell>
          <cell r="AL4">
            <v>38383</v>
          </cell>
          <cell r="AM4">
            <v>7.2637999999999998</v>
          </cell>
          <cell r="AO4">
            <v>38383</v>
          </cell>
          <cell r="AP4">
            <v>7.3628</v>
          </cell>
          <cell r="AR4">
            <v>38383</v>
          </cell>
          <cell r="AS4">
            <v>7.5119999999999996</v>
          </cell>
        </row>
        <row r="5">
          <cell r="E5">
            <v>38411</v>
          </cell>
          <cell r="F5">
            <v>5.3522999999999996</v>
          </cell>
          <cell r="H5">
            <v>38411</v>
          </cell>
          <cell r="I5">
            <v>5.4211</v>
          </cell>
          <cell r="K5">
            <v>38411</v>
          </cell>
          <cell r="L5">
            <v>5.4739000000000004</v>
          </cell>
          <cell r="N5">
            <v>38411</v>
          </cell>
          <cell r="O5">
            <v>5.5369000000000002</v>
          </cell>
          <cell r="Q5">
            <v>38411</v>
          </cell>
          <cell r="R5">
            <v>5.6193</v>
          </cell>
          <cell r="T5">
            <v>38411</v>
          </cell>
          <cell r="U5">
            <v>5.8106999999999998</v>
          </cell>
          <cell r="W5">
            <v>38411</v>
          </cell>
          <cell r="X5">
            <v>5.8324999999999996</v>
          </cell>
          <cell r="Z5">
            <v>38411</v>
          </cell>
          <cell r="AA5">
            <v>5.9744999999999999</v>
          </cell>
          <cell r="AC5">
            <v>38411</v>
          </cell>
          <cell r="AD5">
            <v>6.2849000000000004</v>
          </cell>
          <cell r="AF5">
            <v>38411</v>
          </cell>
          <cell r="AG5">
            <v>6.6525999999999996</v>
          </cell>
          <cell r="AI5">
            <v>38411</v>
          </cell>
          <cell r="AJ5">
            <v>6.7276999999999996</v>
          </cell>
          <cell r="AL5">
            <v>38411</v>
          </cell>
          <cell r="AM5">
            <v>7.2270000000000003</v>
          </cell>
          <cell r="AO5">
            <v>38411</v>
          </cell>
          <cell r="AP5">
            <v>7.2693000000000003</v>
          </cell>
          <cell r="AR5">
            <v>38411</v>
          </cell>
          <cell r="AS5">
            <v>7.4512999999999998</v>
          </cell>
        </row>
        <row r="6">
          <cell r="E6">
            <v>38442</v>
          </cell>
          <cell r="F6">
            <v>5.3926999999999996</v>
          </cell>
          <cell r="H6">
            <v>38442</v>
          </cell>
          <cell r="I6">
            <v>5.4588999999999999</v>
          </cell>
          <cell r="K6">
            <v>38442</v>
          </cell>
          <cell r="L6">
            <v>5.5278</v>
          </cell>
          <cell r="N6">
            <v>38442</v>
          </cell>
          <cell r="O6">
            <v>5.5575000000000001</v>
          </cell>
          <cell r="Q6">
            <v>38442</v>
          </cell>
          <cell r="R6">
            <v>5.7039</v>
          </cell>
          <cell r="T6">
            <v>38442</v>
          </cell>
          <cell r="U6">
            <v>5.9055999999999997</v>
          </cell>
          <cell r="W6">
            <v>38442</v>
          </cell>
          <cell r="X6">
            <v>5.9245000000000001</v>
          </cell>
          <cell r="Z6">
            <v>38442</v>
          </cell>
          <cell r="AA6">
            <v>6.1761999999999997</v>
          </cell>
          <cell r="AC6">
            <v>38442</v>
          </cell>
          <cell r="AD6">
            <v>6.5217000000000001</v>
          </cell>
          <cell r="AF6">
            <v>38442</v>
          </cell>
          <cell r="AG6">
            <v>7.1003999999999996</v>
          </cell>
          <cell r="AI6">
            <v>38442</v>
          </cell>
          <cell r="AJ6">
            <v>7.3526999999999996</v>
          </cell>
          <cell r="AL6">
            <v>38442</v>
          </cell>
          <cell r="AM6">
            <v>7.4893999999999998</v>
          </cell>
          <cell r="AO6">
            <v>38442</v>
          </cell>
          <cell r="AP6">
            <v>7.5848000000000004</v>
          </cell>
          <cell r="AR6">
            <v>38442</v>
          </cell>
          <cell r="AS6">
            <v>7.7615999999999996</v>
          </cell>
        </row>
        <row r="7">
          <cell r="E7">
            <v>38471</v>
          </cell>
          <cell r="F7">
            <v>5.1234999999999999</v>
          </cell>
          <cell r="H7">
            <v>38471</v>
          </cell>
          <cell r="I7">
            <v>5.1375999999999999</v>
          </cell>
          <cell r="K7">
            <v>38471</v>
          </cell>
          <cell r="L7">
            <v>5.2398999999999996</v>
          </cell>
          <cell r="N7">
            <v>38471</v>
          </cell>
          <cell r="O7">
            <v>5.3650000000000002</v>
          </cell>
          <cell r="Q7">
            <v>38471</v>
          </cell>
          <cell r="R7">
            <v>5.4096000000000002</v>
          </cell>
          <cell r="T7">
            <v>38471</v>
          </cell>
          <cell r="U7">
            <v>5.6565000000000003</v>
          </cell>
          <cell r="W7">
            <v>38471</v>
          </cell>
          <cell r="X7">
            <v>5.7488000000000001</v>
          </cell>
          <cell r="Z7">
            <v>38471</v>
          </cell>
          <cell r="AA7">
            <v>5.9871999999999996</v>
          </cell>
          <cell r="AC7">
            <v>38471</v>
          </cell>
          <cell r="AD7">
            <v>6.5084</v>
          </cell>
          <cell r="AF7">
            <v>38471</v>
          </cell>
          <cell r="AG7">
            <v>7.1649000000000003</v>
          </cell>
          <cell r="AI7">
            <v>38471</v>
          </cell>
          <cell r="AJ7">
            <v>7.2450999999999999</v>
          </cell>
          <cell r="AL7">
            <v>38471</v>
          </cell>
          <cell r="AM7">
            <v>7.6631</v>
          </cell>
          <cell r="AO7">
            <v>38471</v>
          </cell>
          <cell r="AP7">
            <v>7.7416</v>
          </cell>
          <cell r="AR7">
            <v>38471</v>
          </cell>
          <cell r="AS7">
            <v>8.3902000000000001</v>
          </cell>
        </row>
        <row r="8">
          <cell r="E8">
            <v>38503</v>
          </cell>
          <cell r="F8">
            <v>4.8574999999999999</v>
          </cell>
          <cell r="H8">
            <v>38503</v>
          </cell>
          <cell r="I8">
            <v>4.9516</v>
          </cell>
          <cell r="K8">
            <v>38503</v>
          </cell>
          <cell r="L8">
            <v>5.0688000000000004</v>
          </cell>
          <cell r="N8">
            <v>38503</v>
          </cell>
          <cell r="O8">
            <v>5.1246999999999998</v>
          </cell>
          <cell r="Q8">
            <v>38503</v>
          </cell>
          <cell r="R8">
            <v>5.1989000000000001</v>
          </cell>
          <cell r="T8">
            <v>38503</v>
          </cell>
          <cell r="U8">
            <v>5.4767000000000001</v>
          </cell>
          <cell r="W8">
            <v>38503</v>
          </cell>
          <cell r="X8">
            <v>5.6772</v>
          </cell>
          <cell r="Z8">
            <v>38503</v>
          </cell>
          <cell r="AA8">
            <v>5.8634000000000004</v>
          </cell>
          <cell r="AC8">
            <v>38503</v>
          </cell>
          <cell r="AD8">
            <v>6.4783999999999997</v>
          </cell>
          <cell r="AF8">
            <v>38503</v>
          </cell>
          <cell r="AG8">
            <v>6.8891</v>
          </cell>
          <cell r="AI8">
            <v>38503</v>
          </cell>
          <cell r="AJ8">
            <v>7.0632999999999999</v>
          </cell>
          <cell r="AL8">
            <v>38503</v>
          </cell>
          <cell r="AM8">
            <v>7.4877000000000002</v>
          </cell>
          <cell r="AO8">
            <v>38503</v>
          </cell>
          <cell r="AP8">
            <v>7.7004999999999999</v>
          </cell>
          <cell r="AR8">
            <v>38503</v>
          </cell>
          <cell r="AS8">
            <v>8.2896999999999998</v>
          </cell>
        </row>
        <row r="9">
          <cell r="E9">
            <v>38533</v>
          </cell>
          <cell r="F9">
            <v>4.8853999999999997</v>
          </cell>
          <cell r="H9">
            <v>38533</v>
          </cell>
          <cell r="I9">
            <v>4.9000000000000004</v>
          </cell>
          <cell r="K9">
            <v>38533</v>
          </cell>
          <cell r="L9">
            <v>5.0091000000000001</v>
          </cell>
          <cell r="N9">
            <v>38533</v>
          </cell>
          <cell r="O9">
            <v>5.0670000000000002</v>
          </cell>
          <cell r="Q9">
            <v>38533</v>
          </cell>
          <cell r="R9">
            <v>5.1272000000000002</v>
          </cell>
          <cell r="T9">
            <v>38533</v>
          </cell>
          <cell r="U9">
            <v>5.4420999999999999</v>
          </cell>
          <cell r="W9">
            <v>38533</v>
          </cell>
          <cell r="X9">
            <v>5.4813999999999998</v>
          </cell>
          <cell r="Z9">
            <v>38533</v>
          </cell>
          <cell r="AA9">
            <v>5.6555999999999997</v>
          </cell>
          <cell r="AC9">
            <v>38533</v>
          </cell>
          <cell r="AD9">
            <v>6.4157999999999999</v>
          </cell>
          <cell r="AF9">
            <v>38533</v>
          </cell>
          <cell r="AG9">
            <v>6.6849999999999996</v>
          </cell>
          <cell r="AI9">
            <v>38533</v>
          </cell>
          <cell r="AJ9">
            <v>6.8114999999999997</v>
          </cell>
          <cell r="AL9">
            <v>38533</v>
          </cell>
          <cell r="AM9">
            <v>7.0850999999999997</v>
          </cell>
          <cell r="AO9">
            <v>38533</v>
          </cell>
          <cell r="AP9">
            <v>7.3259999999999996</v>
          </cell>
          <cell r="AR9">
            <v>38533</v>
          </cell>
          <cell r="AS9">
            <v>7.8662000000000001</v>
          </cell>
        </row>
        <row r="10">
          <cell r="E10">
            <v>38562</v>
          </cell>
          <cell r="F10">
            <v>5.0190000000000001</v>
          </cell>
          <cell r="H10">
            <v>38562</v>
          </cell>
          <cell r="I10">
            <v>5.1957000000000004</v>
          </cell>
          <cell r="K10">
            <v>38562</v>
          </cell>
          <cell r="L10">
            <v>5.3010000000000002</v>
          </cell>
          <cell r="N10">
            <v>38562</v>
          </cell>
          <cell r="O10">
            <v>5.3714000000000004</v>
          </cell>
          <cell r="Q10">
            <v>38562</v>
          </cell>
          <cell r="R10">
            <v>5.4424999999999999</v>
          </cell>
          <cell r="T10">
            <v>38562</v>
          </cell>
          <cell r="U10">
            <v>5.6882000000000001</v>
          </cell>
          <cell r="W10">
            <v>38562</v>
          </cell>
          <cell r="X10">
            <v>5.8524000000000003</v>
          </cell>
          <cell r="Z10">
            <v>38562</v>
          </cell>
          <cell r="AA10">
            <v>6.0232999999999999</v>
          </cell>
          <cell r="AC10">
            <v>38562</v>
          </cell>
          <cell r="AD10">
            <v>6.36</v>
          </cell>
          <cell r="AF10">
            <v>38562</v>
          </cell>
          <cell r="AG10">
            <v>6.6867999999999999</v>
          </cell>
          <cell r="AI10">
            <v>38562</v>
          </cell>
          <cell r="AJ10">
            <v>6.7232000000000003</v>
          </cell>
          <cell r="AL10">
            <v>38562</v>
          </cell>
          <cell r="AM10">
            <v>7.4298000000000002</v>
          </cell>
          <cell r="AO10">
            <v>38562</v>
          </cell>
          <cell r="AP10">
            <v>7.4694000000000003</v>
          </cell>
          <cell r="AR10">
            <v>38562</v>
          </cell>
          <cell r="AS10">
            <v>7.8186</v>
          </cell>
        </row>
        <row r="11">
          <cell r="E11">
            <v>38595</v>
          </cell>
          <cell r="F11">
            <v>4.8064999999999998</v>
          </cell>
          <cell r="H11">
            <v>38595</v>
          </cell>
          <cell r="I11">
            <v>4.9687999999999999</v>
          </cell>
          <cell r="K11">
            <v>38595</v>
          </cell>
          <cell r="L11">
            <v>5.0648</v>
          </cell>
          <cell r="N11">
            <v>38595</v>
          </cell>
          <cell r="O11">
            <v>5.1173999999999999</v>
          </cell>
          <cell r="Q11">
            <v>38595</v>
          </cell>
          <cell r="R11">
            <v>5.2001999999999997</v>
          </cell>
          <cell r="T11">
            <v>38595</v>
          </cell>
          <cell r="U11">
            <v>5.4827000000000004</v>
          </cell>
          <cell r="W11">
            <v>38595</v>
          </cell>
          <cell r="X11">
            <v>5.6055999999999999</v>
          </cell>
          <cell r="Z11">
            <v>38595</v>
          </cell>
          <cell r="AA11">
            <v>5.7866</v>
          </cell>
          <cell r="AC11">
            <v>38595</v>
          </cell>
          <cell r="AD11">
            <v>6.2221000000000002</v>
          </cell>
          <cell r="AF11">
            <v>38595</v>
          </cell>
          <cell r="AG11">
            <v>6.6957000000000004</v>
          </cell>
          <cell r="AI11">
            <v>38595</v>
          </cell>
          <cell r="AJ11">
            <v>6.8498000000000001</v>
          </cell>
          <cell r="AL11">
            <v>38595</v>
          </cell>
          <cell r="AM11">
            <v>7.3023999999999996</v>
          </cell>
          <cell r="AO11">
            <v>38595</v>
          </cell>
          <cell r="AP11">
            <v>7.3747999999999996</v>
          </cell>
          <cell r="AR11">
            <v>38595</v>
          </cell>
          <cell r="AS11">
            <v>7.5797999999999996</v>
          </cell>
        </row>
        <row r="12">
          <cell r="E12">
            <v>38625</v>
          </cell>
          <cell r="F12">
            <v>5.2469999999999999</v>
          </cell>
          <cell r="H12">
            <v>38625</v>
          </cell>
          <cell r="I12">
            <v>5.3209999999999997</v>
          </cell>
          <cell r="K12">
            <v>38625</v>
          </cell>
          <cell r="L12">
            <v>5.4001000000000001</v>
          </cell>
          <cell r="N12">
            <v>38625</v>
          </cell>
          <cell r="O12">
            <v>5.4931999999999999</v>
          </cell>
          <cell r="Q12">
            <v>38625</v>
          </cell>
          <cell r="R12">
            <v>5.5079000000000002</v>
          </cell>
          <cell r="T12">
            <v>38625</v>
          </cell>
          <cell r="U12">
            <v>5.7762000000000002</v>
          </cell>
          <cell r="W12">
            <v>38625</v>
          </cell>
          <cell r="X12">
            <v>5.9941000000000004</v>
          </cell>
          <cell r="Z12">
            <v>38625</v>
          </cell>
          <cell r="AA12">
            <v>6.1931000000000003</v>
          </cell>
          <cell r="AC12">
            <v>38625</v>
          </cell>
          <cell r="AD12">
            <v>6.5324</v>
          </cell>
          <cell r="AF12">
            <v>38625</v>
          </cell>
          <cell r="AG12">
            <v>7.1237000000000004</v>
          </cell>
          <cell r="AI12">
            <v>38625</v>
          </cell>
          <cell r="AJ12">
            <v>7.2408999999999999</v>
          </cell>
          <cell r="AL12">
            <v>38625</v>
          </cell>
          <cell r="AM12">
            <v>7.7319000000000004</v>
          </cell>
          <cell r="AO12">
            <v>38625</v>
          </cell>
          <cell r="AP12">
            <v>7.8796999999999997</v>
          </cell>
          <cell r="AR12">
            <v>38625</v>
          </cell>
          <cell r="AS12">
            <v>8.1900999999999993</v>
          </cell>
        </row>
        <row r="13">
          <cell r="E13">
            <v>38656</v>
          </cell>
          <cell r="F13">
            <v>5.4782000000000002</v>
          </cell>
          <cell r="H13">
            <v>38656</v>
          </cell>
          <cell r="I13">
            <v>5.5092999999999996</v>
          </cell>
          <cell r="K13">
            <v>38656</v>
          </cell>
          <cell r="L13">
            <v>5.6261999999999999</v>
          </cell>
          <cell r="N13">
            <v>38656</v>
          </cell>
          <cell r="O13">
            <v>5.6763000000000003</v>
          </cell>
          <cell r="Q13">
            <v>38656</v>
          </cell>
          <cell r="R13">
            <v>5.7115</v>
          </cell>
          <cell r="T13">
            <v>38656</v>
          </cell>
          <cell r="U13">
            <v>6.0484999999999998</v>
          </cell>
          <cell r="W13">
            <v>38656</v>
          </cell>
          <cell r="X13">
            <v>6.2055999999999996</v>
          </cell>
          <cell r="Z13">
            <v>38656</v>
          </cell>
          <cell r="AA13">
            <v>6.4466000000000001</v>
          </cell>
          <cell r="AC13">
            <v>38656</v>
          </cell>
          <cell r="AD13">
            <v>6.9177999999999997</v>
          </cell>
          <cell r="AF13">
            <v>38656</v>
          </cell>
          <cell r="AG13">
            <v>7.3807</v>
          </cell>
          <cell r="AI13">
            <v>38656</v>
          </cell>
          <cell r="AJ13">
            <v>7.7981999999999996</v>
          </cell>
          <cell r="AL13">
            <v>38656</v>
          </cell>
          <cell r="AM13">
            <v>7.9309000000000003</v>
          </cell>
          <cell r="AO13">
            <v>38656</v>
          </cell>
          <cell r="AP13">
            <v>7.9934000000000003</v>
          </cell>
          <cell r="AR13">
            <v>38656</v>
          </cell>
          <cell r="AS13">
            <v>8.6669</v>
          </cell>
        </row>
        <row r="14">
          <cell r="E14">
            <v>38686</v>
          </cell>
          <cell r="F14">
            <v>5.5254000000000003</v>
          </cell>
          <cell r="H14">
            <v>38686</v>
          </cell>
          <cell r="I14">
            <v>5.5515999999999996</v>
          </cell>
          <cell r="K14">
            <v>38686</v>
          </cell>
          <cell r="L14">
            <v>5.5621</v>
          </cell>
          <cell r="N14">
            <v>38686</v>
          </cell>
          <cell r="O14">
            <v>5.6276000000000002</v>
          </cell>
          <cell r="Q14">
            <v>38686</v>
          </cell>
          <cell r="R14">
            <v>5.6635</v>
          </cell>
          <cell r="T14">
            <v>38686</v>
          </cell>
          <cell r="U14">
            <v>6.0129000000000001</v>
          </cell>
          <cell r="W14">
            <v>38686</v>
          </cell>
          <cell r="X14">
            <v>6.2061000000000002</v>
          </cell>
          <cell r="Z14">
            <v>38686</v>
          </cell>
          <cell r="AA14">
            <v>6.4302000000000001</v>
          </cell>
          <cell r="AC14">
            <v>38686</v>
          </cell>
          <cell r="AD14">
            <v>6.8080999999999996</v>
          </cell>
          <cell r="AF14">
            <v>38686</v>
          </cell>
          <cell r="AG14">
            <v>7.5689000000000002</v>
          </cell>
          <cell r="AI14">
            <v>38686</v>
          </cell>
          <cell r="AJ14">
            <v>7.7416</v>
          </cell>
          <cell r="AL14">
            <v>38686</v>
          </cell>
          <cell r="AM14">
            <v>7.8186999999999998</v>
          </cell>
          <cell r="AO14">
            <v>38686</v>
          </cell>
          <cell r="AP14">
            <v>8.0717999999999996</v>
          </cell>
          <cell r="AR14">
            <v>38686</v>
          </cell>
          <cell r="AS14">
            <v>8.4811999999999994</v>
          </cell>
        </row>
        <row r="15">
          <cell r="E15">
            <v>38716</v>
          </cell>
          <cell r="F15">
            <v>5.2343999999999999</v>
          </cell>
          <cell r="H15">
            <v>38716</v>
          </cell>
          <cell r="I15">
            <v>5.3193000000000001</v>
          </cell>
          <cell r="K15">
            <v>38716</v>
          </cell>
          <cell r="L15">
            <v>5.4687000000000001</v>
          </cell>
          <cell r="N15">
            <v>38716</v>
          </cell>
          <cell r="O15">
            <v>5.4886999999999997</v>
          </cell>
          <cell r="Q15">
            <v>38716</v>
          </cell>
          <cell r="R15">
            <v>5.5277000000000003</v>
          </cell>
          <cell r="T15">
            <v>38716</v>
          </cell>
          <cell r="U15">
            <v>5.7401999999999997</v>
          </cell>
          <cell r="W15">
            <v>38716</v>
          </cell>
          <cell r="X15">
            <v>5.883</v>
          </cell>
          <cell r="Z15">
            <v>38716</v>
          </cell>
          <cell r="AA15">
            <v>6.1929999999999996</v>
          </cell>
          <cell r="AC15">
            <v>38716</v>
          </cell>
          <cell r="AD15">
            <v>6.6753999999999998</v>
          </cell>
          <cell r="AF15">
            <v>38716</v>
          </cell>
          <cell r="AG15">
            <v>7.2811000000000003</v>
          </cell>
          <cell r="AI15">
            <v>38716</v>
          </cell>
          <cell r="AJ15">
            <v>7.8947000000000003</v>
          </cell>
          <cell r="AL15">
            <v>38716</v>
          </cell>
          <cell r="AM15">
            <v>7.9074999999999998</v>
          </cell>
          <cell r="AO15">
            <v>38716</v>
          </cell>
          <cell r="AP15">
            <v>7.9161000000000001</v>
          </cell>
          <cell r="AR15">
            <v>38716</v>
          </cell>
          <cell r="AS15">
            <v>8.2889999999999997</v>
          </cell>
        </row>
        <row r="16">
          <cell r="E16">
            <v>38748</v>
          </cell>
          <cell r="F16">
            <v>5.4089999999999998</v>
          </cell>
          <cell r="H16">
            <v>38748</v>
          </cell>
          <cell r="I16">
            <v>5.4626000000000001</v>
          </cell>
          <cell r="K16">
            <v>38748</v>
          </cell>
          <cell r="L16">
            <v>5.6280999999999999</v>
          </cell>
          <cell r="N16">
            <v>38748</v>
          </cell>
          <cell r="O16">
            <v>5.6639999999999997</v>
          </cell>
          <cell r="Q16">
            <v>38748</v>
          </cell>
          <cell r="R16">
            <v>5.6999000000000004</v>
          </cell>
          <cell r="T16">
            <v>38748</v>
          </cell>
          <cell r="U16">
            <v>5.9233000000000002</v>
          </cell>
          <cell r="W16">
            <v>38748</v>
          </cell>
          <cell r="X16">
            <v>6.0951000000000004</v>
          </cell>
          <cell r="Z16">
            <v>38748</v>
          </cell>
          <cell r="AA16">
            <v>6.3249000000000004</v>
          </cell>
          <cell r="AC16">
            <v>38748</v>
          </cell>
          <cell r="AD16">
            <v>6.6595000000000004</v>
          </cell>
          <cell r="AF16">
            <v>38748</v>
          </cell>
          <cell r="AG16">
            <v>7.3109000000000002</v>
          </cell>
          <cell r="AI16">
            <v>38748</v>
          </cell>
          <cell r="AJ16">
            <v>7.3532999999999999</v>
          </cell>
          <cell r="AL16">
            <v>38748</v>
          </cell>
          <cell r="AM16">
            <v>7.8509000000000002</v>
          </cell>
          <cell r="AO16">
            <v>38748</v>
          </cell>
          <cell r="AP16">
            <v>8.0111000000000008</v>
          </cell>
          <cell r="AR16">
            <v>38748</v>
          </cell>
          <cell r="AS16">
            <v>8.1417000000000002</v>
          </cell>
        </row>
        <row r="17">
          <cell r="E17">
            <v>38776</v>
          </cell>
          <cell r="F17">
            <v>5.3106</v>
          </cell>
          <cell r="H17">
            <v>38776</v>
          </cell>
          <cell r="I17">
            <v>5.3800999999999997</v>
          </cell>
          <cell r="K17">
            <v>38776</v>
          </cell>
          <cell r="L17">
            <v>5.5209999999999999</v>
          </cell>
          <cell r="N17">
            <v>38776</v>
          </cell>
          <cell r="O17">
            <v>5.5917000000000003</v>
          </cell>
          <cell r="Q17">
            <v>38776</v>
          </cell>
          <cell r="R17">
            <v>5.6611000000000002</v>
          </cell>
          <cell r="T17">
            <v>38776</v>
          </cell>
          <cell r="U17">
            <v>5.8570000000000002</v>
          </cell>
          <cell r="W17">
            <v>38776</v>
          </cell>
          <cell r="X17">
            <v>6.0460000000000003</v>
          </cell>
          <cell r="Z17">
            <v>38776</v>
          </cell>
          <cell r="AA17">
            <v>6.2560000000000002</v>
          </cell>
          <cell r="AC17">
            <v>38776</v>
          </cell>
          <cell r="AD17">
            <v>6.7018000000000004</v>
          </cell>
          <cell r="AF17">
            <v>38776</v>
          </cell>
          <cell r="AG17">
            <v>6.9771000000000001</v>
          </cell>
          <cell r="AI17">
            <v>38776</v>
          </cell>
          <cell r="AJ17">
            <v>6.9463999999999997</v>
          </cell>
          <cell r="AL17">
            <v>38776</v>
          </cell>
          <cell r="AM17">
            <v>7.6420000000000003</v>
          </cell>
          <cell r="AO17">
            <v>38776</v>
          </cell>
          <cell r="AP17">
            <v>7.6692</v>
          </cell>
          <cell r="AR17">
            <v>38776</v>
          </cell>
          <cell r="AS17">
            <v>7.7968000000000002</v>
          </cell>
        </row>
        <row r="18">
          <cell r="E18">
            <v>38807</v>
          </cell>
          <cell r="F18">
            <v>5.6787000000000001</v>
          </cell>
          <cell r="H18">
            <v>38807</v>
          </cell>
          <cell r="I18">
            <v>5.7788000000000004</v>
          </cell>
          <cell r="K18">
            <v>38807</v>
          </cell>
          <cell r="L18">
            <v>5.9017999999999997</v>
          </cell>
          <cell r="N18">
            <v>38807</v>
          </cell>
          <cell r="O18">
            <v>5.9333999999999998</v>
          </cell>
          <cell r="Q18">
            <v>38807</v>
          </cell>
          <cell r="R18">
            <v>6.0396999999999998</v>
          </cell>
          <cell r="T18">
            <v>38807</v>
          </cell>
          <cell r="U18">
            <v>6.1976000000000004</v>
          </cell>
          <cell r="W18">
            <v>38807</v>
          </cell>
          <cell r="X18">
            <v>6.4874000000000001</v>
          </cell>
          <cell r="Z18">
            <v>38807</v>
          </cell>
          <cell r="AA18">
            <v>6.6108000000000002</v>
          </cell>
          <cell r="AC18">
            <v>38807</v>
          </cell>
          <cell r="AD18">
            <v>6.9569000000000001</v>
          </cell>
          <cell r="AF18">
            <v>38807</v>
          </cell>
          <cell r="AG18">
            <v>7.7283999999999997</v>
          </cell>
          <cell r="AI18">
            <v>38807</v>
          </cell>
          <cell r="AJ18">
            <v>7.8272000000000004</v>
          </cell>
          <cell r="AL18">
            <v>38807</v>
          </cell>
          <cell r="AM18">
            <v>7.9798</v>
          </cell>
          <cell r="AO18">
            <v>38807</v>
          </cell>
          <cell r="AP18">
            <v>7.8890000000000002</v>
          </cell>
          <cell r="AR18">
            <v>38807</v>
          </cell>
          <cell r="AS18">
            <v>8.1837</v>
          </cell>
        </row>
        <row r="19">
          <cell r="E19">
            <v>38835</v>
          </cell>
          <cell r="F19">
            <v>5.9843999999999999</v>
          </cell>
          <cell r="H19">
            <v>38835</v>
          </cell>
          <cell r="I19">
            <v>6.0446999999999997</v>
          </cell>
          <cell r="K19">
            <v>38835</v>
          </cell>
          <cell r="L19">
            <v>6.1677999999999997</v>
          </cell>
          <cell r="N19">
            <v>38835</v>
          </cell>
          <cell r="O19">
            <v>6.2092000000000001</v>
          </cell>
          <cell r="Q19">
            <v>38835</v>
          </cell>
          <cell r="R19">
            <v>6.3103999999999996</v>
          </cell>
          <cell r="T19">
            <v>38835</v>
          </cell>
          <cell r="U19">
            <v>6.4454000000000002</v>
          </cell>
          <cell r="W19">
            <v>38835</v>
          </cell>
          <cell r="X19">
            <v>6.6971999999999996</v>
          </cell>
          <cell r="Z19">
            <v>38835</v>
          </cell>
          <cell r="AA19">
            <v>6.8613</v>
          </cell>
          <cell r="AC19">
            <v>38835</v>
          </cell>
          <cell r="AD19">
            <v>7.2434000000000003</v>
          </cell>
          <cell r="AF19">
            <v>38835</v>
          </cell>
          <cell r="AG19">
            <v>7.9076000000000004</v>
          </cell>
          <cell r="AI19">
            <v>38835</v>
          </cell>
          <cell r="AJ19">
            <v>8.1351999999999993</v>
          </cell>
          <cell r="AL19">
            <v>38835</v>
          </cell>
          <cell r="AM19">
            <v>8.1384000000000007</v>
          </cell>
          <cell r="AO19">
            <v>38835</v>
          </cell>
          <cell r="AP19">
            <v>8.1660000000000004</v>
          </cell>
          <cell r="AR19">
            <v>38835</v>
          </cell>
          <cell r="AS19">
            <v>8.3515999999999995</v>
          </cell>
        </row>
        <row r="20">
          <cell r="E20">
            <v>38868</v>
          </cell>
          <cell r="F20">
            <v>6.0431999999999997</v>
          </cell>
          <cell r="H20">
            <v>38868</v>
          </cell>
          <cell r="I20">
            <v>6.0993000000000004</v>
          </cell>
          <cell r="K20">
            <v>38868</v>
          </cell>
          <cell r="L20">
            <v>6.2237</v>
          </cell>
          <cell r="N20">
            <v>38868</v>
          </cell>
          <cell r="O20">
            <v>6.2533000000000003</v>
          </cell>
          <cell r="Q20">
            <v>38868</v>
          </cell>
          <cell r="R20">
            <v>6.3856000000000002</v>
          </cell>
          <cell r="T20">
            <v>38868</v>
          </cell>
          <cell r="U20">
            <v>6.5065999999999997</v>
          </cell>
          <cell r="W20">
            <v>38868</v>
          </cell>
          <cell r="X20">
            <v>6.7201000000000004</v>
          </cell>
          <cell r="Z20">
            <v>38868</v>
          </cell>
          <cell r="AA20">
            <v>6.9341999999999997</v>
          </cell>
          <cell r="AC20">
            <v>38868</v>
          </cell>
          <cell r="AD20">
            <v>7.3963999999999999</v>
          </cell>
          <cell r="AF20">
            <v>38868</v>
          </cell>
          <cell r="AG20">
            <v>8.0670999999999999</v>
          </cell>
          <cell r="AI20">
            <v>38868</v>
          </cell>
          <cell r="AJ20">
            <v>8.2199000000000009</v>
          </cell>
          <cell r="AL20">
            <v>38868</v>
          </cell>
          <cell r="AM20">
            <v>8.2471999999999994</v>
          </cell>
          <cell r="AO20">
            <v>38868</v>
          </cell>
          <cell r="AP20">
            <v>8.5317000000000007</v>
          </cell>
          <cell r="AR20">
            <v>38868</v>
          </cell>
          <cell r="AS20">
            <v>8.5402000000000005</v>
          </cell>
        </row>
        <row r="21">
          <cell r="E21">
            <v>38898</v>
          </cell>
          <cell r="F21">
            <v>6.0060000000000002</v>
          </cell>
          <cell r="H21">
            <v>38898</v>
          </cell>
          <cell r="I21">
            <v>6.0892999999999997</v>
          </cell>
          <cell r="K21">
            <v>38898</v>
          </cell>
          <cell r="L21">
            <v>6.2306999999999997</v>
          </cell>
          <cell r="N21">
            <v>38898</v>
          </cell>
          <cell r="O21">
            <v>6.2321999999999997</v>
          </cell>
          <cell r="Q21">
            <v>38898</v>
          </cell>
          <cell r="R21">
            <v>6.3742000000000001</v>
          </cell>
          <cell r="T21">
            <v>38898</v>
          </cell>
          <cell r="U21">
            <v>6.4457000000000004</v>
          </cell>
          <cell r="W21">
            <v>38898</v>
          </cell>
          <cell r="X21">
            <v>6.7077</v>
          </cell>
          <cell r="Z21">
            <v>38898</v>
          </cell>
          <cell r="AA21">
            <v>6.9596</v>
          </cell>
          <cell r="AC21">
            <v>38898</v>
          </cell>
          <cell r="AD21">
            <v>7.3646000000000003</v>
          </cell>
          <cell r="AF21">
            <v>38898</v>
          </cell>
          <cell r="AG21">
            <v>8.1926000000000005</v>
          </cell>
          <cell r="AI21">
            <v>38898</v>
          </cell>
          <cell r="AJ21">
            <v>8.3150999999999993</v>
          </cell>
          <cell r="AL21">
            <v>38898</v>
          </cell>
          <cell r="AM21">
            <v>8.4518000000000004</v>
          </cell>
          <cell r="AO21">
            <v>38898</v>
          </cell>
          <cell r="AP21">
            <v>8.6475000000000009</v>
          </cell>
          <cell r="AR21">
            <v>38898</v>
          </cell>
          <cell r="AS21">
            <v>8.8750999999999998</v>
          </cell>
        </row>
        <row r="22">
          <cell r="E22">
            <v>38929</v>
          </cell>
          <cell r="F22">
            <v>5.8380999999999998</v>
          </cell>
          <cell r="H22">
            <v>38929</v>
          </cell>
          <cell r="I22">
            <v>5.9310999999999998</v>
          </cell>
          <cell r="K22">
            <v>38929</v>
          </cell>
          <cell r="L22">
            <v>6.0946999999999996</v>
          </cell>
          <cell r="N22">
            <v>38929</v>
          </cell>
          <cell r="O22">
            <v>6.1288999999999998</v>
          </cell>
          <cell r="Q22">
            <v>38929</v>
          </cell>
          <cell r="R22">
            <v>6.1976000000000004</v>
          </cell>
          <cell r="T22">
            <v>38929</v>
          </cell>
          <cell r="U22">
            <v>6.4191000000000003</v>
          </cell>
          <cell r="W22">
            <v>38929</v>
          </cell>
          <cell r="X22">
            <v>6.5964999999999998</v>
          </cell>
          <cell r="Z22">
            <v>38929</v>
          </cell>
          <cell r="AA22">
            <v>6.8156999999999996</v>
          </cell>
          <cell r="AC22">
            <v>38929</v>
          </cell>
          <cell r="AD22">
            <v>7.2884000000000002</v>
          </cell>
          <cell r="AF22">
            <v>38929</v>
          </cell>
          <cell r="AG22">
            <v>8.0075000000000003</v>
          </cell>
          <cell r="AI22">
            <v>38929</v>
          </cell>
          <cell r="AJ22">
            <v>8.048</v>
          </cell>
          <cell r="AL22">
            <v>38929</v>
          </cell>
          <cell r="AM22">
            <v>8.5077999999999996</v>
          </cell>
          <cell r="AO22">
            <v>38929</v>
          </cell>
          <cell r="AP22">
            <v>8.6427999999999994</v>
          </cell>
          <cell r="AR22">
            <v>38929</v>
          </cell>
          <cell r="AS22">
            <v>8.7360000000000007</v>
          </cell>
        </row>
        <row r="23">
          <cell r="E23">
            <v>38960</v>
          </cell>
          <cell r="F23">
            <v>5.6501999999999999</v>
          </cell>
          <cell r="H23">
            <v>38960</v>
          </cell>
          <cell r="I23">
            <v>5.7039999999999997</v>
          </cell>
          <cell r="K23">
            <v>38960</v>
          </cell>
          <cell r="L23">
            <v>5.8780000000000001</v>
          </cell>
          <cell r="N23">
            <v>38960</v>
          </cell>
          <cell r="O23">
            <v>5.8935000000000004</v>
          </cell>
          <cell r="Q23">
            <v>38960</v>
          </cell>
          <cell r="R23">
            <v>5.9722999999999997</v>
          </cell>
          <cell r="T23">
            <v>38960</v>
          </cell>
          <cell r="U23">
            <v>6.1432000000000002</v>
          </cell>
          <cell r="W23">
            <v>38960</v>
          </cell>
          <cell r="X23">
            <v>6.4535</v>
          </cell>
          <cell r="Z23">
            <v>38960</v>
          </cell>
          <cell r="AA23">
            <v>6.5914999999999999</v>
          </cell>
          <cell r="AC23">
            <v>38960</v>
          </cell>
          <cell r="AD23">
            <v>7.3080999999999996</v>
          </cell>
          <cell r="AF23">
            <v>38960</v>
          </cell>
          <cell r="AG23">
            <v>7.8159000000000001</v>
          </cell>
          <cell r="AI23">
            <v>38960</v>
          </cell>
          <cell r="AJ23">
            <v>8.1770999999999994</v>
          </cell>
          <cell r="AL23">
            <v>38960</v>
          </cell>
          <cell r="AM23">
            <v>8.5190999999999999</v>
          </cell>
          <cell r="AO23">
            <v>38960</v>
          </cell>
          <cell r="AP23">
            <v>8.6791</v>
          </cell>
          <cell r="AR23">
            <v>38960</v>
          </cell>
          <cell r="AS23">
            <v>8.7414000000000005</v>
          </cell>
        </row>
        <row r="24">
          <cell r="E24">
            <v>38989</v>
          </cell>
          <cell r="F24">
            <v>5.5513000000000003</v>
          </cell>
          <cell r="H24">
            <v>38989</v>
          </cell>
          <cell r="I24">
            <v>5.6086999999999998</v>
          </cell>
          <cell r="K24">
            <v>38989</v>
          </cell>
          <cell r="L24">
            <v>5.7115</v>
          </cell>
          <cell r="N24">
            <v>38989</v>
          </cell>
          <cell r="O24">
            <v>5.7393999999999998</v>
          </cell>
          <cell r="Q24">
            <v>38989</v>
          </cell>
          <cell r="R24">
            <v>5.8643999999999998</v>
          </cell>
          <cell r="T24">
            <v>38989</v>
          </cell>
          <cell r="U24">
            <v>6.0321999999999996</v>
          </cell>
          <cell r="W24">
            <v>38989</v>
          </cell>
          <cell r="X24">
            <v>6.3574000000000002</v>
          </cell>
          <cell r="Z24">
            <v>38989</v>
          </cell>
          <cell r="AA24">
            <v>6.4645999999999999</v>
          </cell>
          <cell r="AC24">
            <v>38989</v>
          </cell>
          <cell r="AD24">
            <v>7.0225999999999997</v>
          </cell>
          <cell r="AF24">
            <v>38989</v>
          </cell>
          <cell r="AG24">
            <v>7.5858999999999996</v>
          </cell>
          <cell r="AI24">
            <v>38989</v>
          </cell>
          <cell r="AJ24">
            <v>7.9505999999999997</v>
          </cell>
          <cell r="AL24">
            <v>38989</v>
          </cell>
          <cell r="AM24">
            <v>8.2398000000000007</v>
          </cell>
          <cell r="AO24">
            <v>38989</v>
          </cell>
          <cell r="AP24">
            <v>8.5444999999999993</v>
          </cell>
          <cell r="AR24">
            <v>38989</v>
          </cell>
          <cell r="AS24">
            <v>8.5634999999999994</v>
          </cell>
        </row>
        <row r="25">
          <cell r="E25">
            <v>39021</v>
          </cell>
          <cell r="F25">
            <v>5.5187999999999997</v>
          </cell>
          <cell r="H25">
            <v>39021</v>
          </cell>
          <cell r="I25">
            <v>5.5580999999999996</v>
          </cell>
          <cell r="K25">
            <v>39021</v>
          </cell>
          <cell r="L25">
            <v>5.7359</v>
          </cell>
          <cell r="N25">
            <v>39021</v>
          </cell>
          <cell r="O25">
            <v>5.7662000000000004</v>
          </cell>
          <cell r="Q25">
            <v>39021</v>
          </cell>
          <cell r="R25">
            <v>5.8456999999999999</v>
          </cell>
          <cell r="T25">
            <v>39021</v>
          </cell>
          <cell r="U25">
            <v>6.0938999999999997</v>
          </cell>
          <cell r="W25">
            <v>39021</v>
          </cell>
          <cell r="X25">
            <v>6.3030999999999997</v>
          </cell>
          <cell r="Z25">
            <v>39021</v>
          </cell>
          <cell r="AA25">
            <v>6.4512</v>
          </cell>
          <cell r="AC25">
            <v>39021</v>
          </cell>
          <cell r="AD25">
            <v>6.9974999999999996</v>
          </cell>
          <cell r="AF25">
            <v>39021</v>
          </cell>
          <cell r="AG25">
            <v>7.5107999999999997</v>
          </cell>
          <cell r="AI25">
            <v>39021</v>
          </cell>
          <cell r="AJ25">
            <v>7.6493000000000002</v>
          </cell>
          <cell r="AL25">
            <v>39021</v>
          </cell>
          <cell r="AM25">
            <v>8.1342999999999996</v>
          </cell>
          <cell r="AO25">
            <v>39021</v>
          </cell>
          <cell r="AP25">
            <v>8.2200000000000006</v>
          </cell>
          <cell r="AR25">
            <v>39021</v>
          </cell>
          <cell r="AS25">
            <v>8.3965999999999994</v>
          </cell>
        </row>
        <row r="26">
          <cell r="E26">
            <v>39051</v>
          </cell>
          <cell r="F26">
            <v>5.3799000000000001</v>
          </cell>
          <cell r="H26">
            <v>39051</v>
          </cell>
          <cell r="I26">
            <v>5.4470999999999998</v>
          </cell>
          <cell r="K26">
            <v>39051</v>
          </cell>
          <cell r="L26">
            <v>5.5743999999999998</v>
          </cell>
          <cell r="N26">
            <v>39051</v>
          </cell>
          <cell r="O26">
            <v>5.6121999999999996</v>
          </cell>
          <cell r="Q26">
            <v>39051</v>
          </cell>
          <cell r="R26">
            <v>5.6971999999999996</v>
          </cell>
          <cell r="T26">
            <v>39051</v>
          </cell>
          <cell r="U26">
            <v>5.8597999999999999</v>
          </cell>
          <cell r="W26">
            <v>39051</v>
          </cell>
          <cell r="X26">
            <v>6.0871000000000004</v>
          </cell>
          <cell r="Z26">
            <v>39051</v>
          </cell>
          <cell r="AA26">
            <v>6.2725999999999997</v>
          </cell>
          <cell r="AC26">
            <v>39051</v>
          </cell>
          <cell r="AD26">
            <v>6.7348999999999997</v>
          </cell>
          <cell r="AF26">
            <v>39051</v>
          </cell>
          <cell r="AG26">
            <v>7.2724000000000002</v>
          </cell>
          <cell r="AI26">
            <v>39051</v>
          </cell>
          <cell r="AJ26">
            <v>7.5347</v>
          </cell>
          <cell r="AL26">
            <v>39051</v>
          </cell>
          <cell r="AM26">
            <v>7.8066000000000004</v>
          </cell>
          <cell r="AO26">
            <v>39051</v>
          </cell>
          <cell r="AP26">
            <v>7.9497999999999998</v>
          </cell>
          <cell r="AR26">
            <v>39051</v>
          </cell>
          <cell r="AS26">
            <v>8.3064</v>
          </cell>
        </row>
        <row r="27">
          <cell r="E27">
            <v>39080</v>
          </cell>
          <cell r="F27">
            <v>5.6348000000000003</v>
          </cell>
          <cell r="H27">
            <v>39080</v>
          </cell>
          <cell r="I27">
            <v>5.6719999999999997</v>
          </cell>
          <cell r="K27">
            <v>39080</v>
          </cell>
          <cell r="L27">
            <v>5.8270999999999997</v>
          </cell>
          <cell r="N27">
            <v>39080</v>
          </cell>
          <cell r="O27">
            <v>5.8381999999999996</v>
          </cell>
          <cell r="Q27">
            <v>39080</v>
          </cell>
          <cell r="R27">
            <v>5.9783999999999997</v>
          </cell>
          <cell r="T27">
            <v>39080</v>
          </cell>
          <cell r="U27">
            <v>6.1055000000000001</v>
          </cell>
          <cell r="W27">
            <v>39080</v>
          </cell>
          <cell r="X27">
            <v>6.3299000000000003</v>
          </cell>
          <cell r="Z27">
            <v>39080</v>
          </cell>
          <cell r="AA27">
            <v>6.5575000000000001</v>
          </cell>
          <cell r="AC27">
            <v>39080</v>
          </cell>
          <cell r="AD27">
            <v>7.1063999999999998</v>
          </cell>
          <cell r="AF27">
            <v>39080</v>
          </cell>
          <cell r="AG27">
            <v>7.6246999999999998</v>
          </cell>
          <cell r="AI27">
            <v>39080</v>
          </cell>
          <cell r="AJ27">
            <v>7.8535000000000004</v>
          </cell>
          <cell r="AL27">
            <v>39080</v>
          </cell>
          <cell r="AM27">
            <v>7.8673000000000002</v>
          </cell>
          <cell r="AO27">
            <v>39080</v>
          </cell>
          <cell r="AP27">
            <v>8.2518999999999991</v>
          </cell>
          <cell r="AR27">
            <v>39080</v>
          </cell>
          <cell r="AS27">
            <v>8.2705000000000002</v>
          </cell>
        </row>
        <row r="28">
          <cell r="E28">
            <v>39113</v>
          </cell>
          <cell r="F28">
            <v>5.6757</v>
          </cell>
          <cell r="H28">
            <v>39113</v>
          </cell>
          <cell r="I28">
            <v>5.7462</v>
          </cell>
          <cell r="K28">
            <v>39113</v>
          </cell>
          <cell r="L28">
            <v>5.8472</v>
          </cell>
          <cell r="N28">
            <v>39113</v>
          </cell>
          <cell r="O28">
            <v>5.9132999999999996</v>
          </cell>
          <cell r="Q28">
            <v>39113</v>
          </cell>
          <cell r="R28">
            <v>6.0117000000000003</v>
          </cell>
          <cell r="T28">
            <v>39113</v>
          </cell>
          <cell r="U28">
            <v>6.1176000000000004</v>
          </cell>
          <cell r="W28">
            <v>39113</v>
          </cell>
          <cell r="X28">
            <v>6.3849999999999998</v>
          </cell>
          <cell r="Z28">
            <v>39113</v>
          </cell>
          <cell r="AA28">
            <v>6.5579999999999998</v>
          </cell>
          <cell r="AC28">
            <v>39113</v>
          </cell>
          <cell r="AD28">
            <v>7.1292999999999997</v>
          </cell>
          <cell r="AF28">
            <v>39113</v>
          </cell>
          <cell r="AG28">
            <v>7.5084</v>
          </cell>
          <cell r="AI28">
            <v>39113</v>
          </cell>
          <cell r="AJ28">
            <v>7.6497000000000002</v>
          </cell>
          <cell r="AL28">
            <v>39113</v>
          </cell>
          <cell r="AM28">
            <v>7.7111999999999998</v>
          </cell>
          <cell r="AO28">
            <v>39113</v>
          </cell>
          <cell r="AP28">
            <v>7.9664999999999999</v>
          </cell>
          <cell r="AR28">
            <v>39113</v>
          </cell>
          <cell r="AS28">
            <v>8.0798000000000005</v>
          </cell>
        </row>
        <row r="29">
          <cell r="E29">
            <v>39141</v>
          </cell>
          <cell r="F29">
            <v>5.3596000000000004</v>
          </cell>
          <cell r="H29">
            <v>39141</v>
          </cell>
          <cell r="I29">
            <v>5.4789000000000003</v>
          </cell>
          <cell r="K29">
            <v>39141</v>
          </cell>
          <cell r="L29">
            <v>5.5732999999999997</v>
          </cell>
          <cell r="N29">
            <v>39141</v>
          </cell>
          <cell r="O29">
            <v>5.6558999999999999</v>
          </cell>
          <cell r="Q29">
            <v>39141</v>
          </cell>
          <cell r="R29">
            <v>5.7541000000000002</v>
          </cell>
          <cell r="T29">
            <v>39141</v>
          </cell>
          <cell r="U29">
            <v>5.8735999999999997</v>
          </cell>
          <cell r="W29">
            <v>39141</v>
          </cell>
          <cell r="X29">
            <v>5.9645999999999999</v>
          </cell>
          <cell r="Z29">
            <v>39141</v>
          </cell>
          <cell r="AA29">
            <v>6.2454000000000001</v>
          </cell>
          <cell r="AC29">
            <v>39141</v>
          </cell>
          <cell r="AD29">
            <v>6.9568000000000003</v>
          </cell>
          <cell r="AF29">
            <v>39141</v>
          </cell>
          <cell r="AG29">
            <v>7.4273999999999996</v>
          </cell>
          <cell r="AI29">
            <v>39141</v>
          </cell>
          <cell r="AJ29">
            <v>7.726</v>
          </cell>
          <cell r="AL29">
            <v>39141</v>
          </cell>
          <cell r="AM29">
            <v>7.8041</v>
          </cell>
          <cell r="AO29">
            <v>39141</v>
          </cell>
          <cell r="AP29">
            <v>7.9218000000000002</v>
          </cell>
          <cell r="AR29">
            <v>39141</v>
          </cell>
          <cell r="AS29">
            <v>8.0289999999999999</v>
          </cell>
        </row>
        <row r="30">
          <cell r="E30">
            <v>39171</v>
          </cell>
          <cell r="F30">
            <v>5.5991999999999997</v>
          </cell>
          <cell r="H30">
            <v>39171</v>
          </cell>
          <cell r="I30">
            <v>5.6634000000000002</v>
          </cell>
          <cell r="K30">
            <v>39171</v>
          </cell>
          <cell r="L30">
            <v>5.7203999999999997</v>
          </cell>
          <cell r="N30">
            <v>39171</v>
          </cell>
          <cell r="O30">
            <v>5.8498999999999999</v>
          </cell>
          <cell r="Q30">
            <v>39171</v>
          </cell>
          <cell r="R30">
            <v>5.9336000000000002</v>
          </cell>
          <cell r="T30">
            <v>39171</v>
          </cell>
          <cell r="U30">
            <v>6.0787000000000004</v>
          </cell>
          <cell r="W30">
            <v>39171</v>
          </cell>
          <cell r="X30">
            <v>6.3076999999999996</v>
          </cell>
          <cell r="Z30">
            <v>39171</v>
          </cell>
          <cell r="AA30">
            <v>6.5951000000000004</v>
          </cell>
          <cell r="AC30">
            <v>39171</v>
          </cell>
          <cell r="AD30">
            <v>7.1151</v>
          </cell>
          <cell r="AF30">
            <v>39171</v>
          </cell>
          <cell r="AG30">
            <v>7.5494000000000003</v>
          </cell>
          <cell r="AI30">
            <v>39171</v>
          </cell>
          <cell r="AJ30">
            <v>8.0386000000000006</v>
          </cell>
          <cell r="AL30">
            <v>39171</v>
          </cell>
          <cell r="AM30">
            <v>8.0724999999999998</v>
          </cell>
          <cell r="AO30">
            <v>39171</v>
          </cell>
          <cell r="AP30">
            <v>8.3254999999999999</v>
          </cell>
          <cell r="AR30">
            <v>39171</v>
          </cell>
          <cell r="AS30">
            <v>8.4156999999999993</v>
          </cell>
        </row>
        <row r="31">
          <cell r="E31">
            <v>39202</v>
          </cell>
          <cell r="F31">
            <v>5.5026999999999999</v>
          </cell>
          <cell r="H31">
            <v>39202</v>
          </cell>
          <cell r="I31">
            <v>5.5656999999999996</v>
          </cell>
          <cell r="K31">
            <v>39202</v>
          </cell>
          <cell r="L31">
            <v>5.7309000000000001</v>
          </cell>
          <cell r="N31">
            <v>39202</v>
          </cell>
          <cell r="O31">
            <v>5.8087999999999997</v>
          </cell>
          <cell r="Q31">
            <v>39202</v>
          </cell>
          <cell r="R31">
            <v>5.9157999999999999</v>
          </cell>
          <cell r="T31">
            <v>39202</v>
          </cell>
          <cell r="U31">
            <v>6.0278</v>
          </cell>
          <cell r="W31">
            <v>39202</v>
          </cell>
          <cell r="X31">
            <v>6.2754000000000003</v>
          </cell>
          <cell r="Z31">
            <v>39202</v>
          </cell>
          <cell r="AA31">
            <v>6.5652999999999997</v>
          </cell>
          <cell r="AC31">
            <v>39202</v>
          </cell>
          <cell r="AD31">
            <v>7.3371000000000004</v>
          </cell>
          <cell r="AF31">
            <v>39202</v>
          </cell>
          <cell r="AG31">
            <v>7.4215999999999998</v>
          </cell>
          <cell r="AI31">
            <v>39202</v>
          </cell>
          <cell r="AJ31">
            <v>7.6802000000000001</v>
          </cell>
          <cell r="AL31">
            <v>39202</v>
          </cell>
          <cell r="AM31">
            <v>7.8832000000000004</v>
          </cell>
          <cell r="AO31">
            <v>39202</v>
          </cell>
          <cell r="AP31">
            <v>8.0980000000000008</v>
          </cell>
          <cell r="AR31">
            <v>39202</v>
          </cell>
          <cell r="AS31">
            <v>8.4945000000000004</v>
          </cell>
        </row>
        <row r="32">
          <cell r="E32">
            <v>39233</v>
          </cell>
          <cell r="F32">
            <v>5.6067999999999998</v>
          </cell>
          <cell r="H32">
            <v>39233</v>
          </cell>
          <cell r="I32">
            <v>5.6765999999999996</v>
          </cell>
          <cell r="K32">
            <v>39233</v>
          </cell>
          <cell r="L32">
            <v>5.7430000000000003</v>
          </cell>
          <cell r="N32">
            <v>39233</v>
          </cell>
          <cell r="O32">
            <v>5.9615</v>
          </cell>
          <cell r="Q32">
            <v>39233</v>
          </cell>
          <cell r="R32">
            <v>6.1989000000000001</v>
          </cell>
          <cell r="T32">
            <v>39233</v>
          </cell>
          <cell r="U32">
            <v>6.2545999999999999</v>
          </cell>
          <cell r="W32">
            <v>39233</v>
          </cell>
          <cell r="X32">
            <v>6.5141</v>
          </cell>
          <cell r="Z32">
            <v>39233</v>
          </cell>
          <cell r="AA32">
            <v>6.7964000000000002</v>
          </cell>
          <cell r="AC32">
            <v>39233</v>
          </cell>
          <cell r="AD32">
            <v>7.4013</v>
          </cell>
          <cell r="AF32">
            <v>39233</v>
          </cell>
          <cell r="AG32">
            <v>7.7172000000000001</v>
          </cell>
          <cell r="AI32">
            <v>39233</v>
          </cell>
          <cell r="AJ32">
            <v>7.7443999999999997</v>
          </cell>
          <cell r="AL32">
            <v>39233</v>
          </cell>
          <cell r="AM32">
            <v>7.7558999999999996</v>
          </cell>
          <cell r="AO32">
            <v>39233</v>
          </cell>
          <cell r="AP32">
            <v>8.2743000000000002</v>
          </cell>
          <cell r="AR32">
            <v>39233</v>
          </cell>
          <cell r="AS32">
            <v>8.9488000000000003</v>
          </cell>
        </row>
        <row r="33">
          <cell r="E33">
            <v>39262</v>
          </cell>
          <cell r="F33">
            <v>5.7633000000000001</v>
          </cell>
          <cell r="H33">
            <v>39262</v>
          </cell>
          <cell r="I33">
            <v>5.9828999999999999</v>
          </cell>
          <cell r="K33">
            <v>39262</v>
          </cell>
          <cell r="L33">
            <v>5.9988999999999999</v>
          </cell>
          <cell r="N33">
            <v>39262</v>
          </cell>
          <cell r="O33">
            <v>6.1349</v>
          </cell>
          <cell r="Q33">
            <v>39262</v>
          </cell>
          <cell r="R33">
            <v>6.3430999999999997</v>
          </cell>
          <cell r="T33">
            <v>39262</v>
          </cell>
          <cell r="U33">
            <v>6.4298000000000002</v>
          </cell>
          <cell r="W33">
            <v>39262</v>
          </cell>
          <cell r="X33">
            <v>6.6676000000000002</v>
          </cell>
          <cell r="Z33">
            <v>39262</v>
          </cell>
          <cell r="AA33">
            <v>6.9077000000000002</v>
          </cell>
          <cell r="AC33">
            <v>39262</v>
          </cell>
          <cell r="AD33">
            <v>7.4339000000000004</v>
          </cell>
          <cell r="AF33">
            <v>39262</v>
          </cell>
          <cell r="AG33">
            <v>7.8011999999999997</v>
          </cell>
          <cell r="AI33">
            <v>39262</v>
          </cell>
          <cell r="AJ33">
            <v>8.0625999999999998</v>
          </cell>
          <cell r="AL33">
            <v>39262</v>
          </cell>
          <cell r="AM33">
            <v>8.18</v>
          </cell>
          <cell r="AO33">
            <v>39262</v>
          </cell>
          <cell r="AP33">
            <v>8.5992999999999995</v>
          </cell>
          <cell r="AR33">
            <v>39262</v>
          </cell>
          <cell r="AS33">
            <v>8.6340000000000003</v>
          </cell>
        </row>
        <row r="34">
          <cell r="E34">
            <v>39294</v>
          </cell>
          <cell r="F34">
            <v>5.5743</v>
          </cell>
          <cell r="H34">
            <v>39294</v>
          </cell>
          <cell r="I34">
            <v>5.8433000000000002</v>
          </cell>
          <cell r="K34">
            <v>39294</v>
          </cell>
          <cell r="L34">
            <v>5.9009999999999998</v>
          </cell>
          <cell r="N34">
            <v>39294</v>
          </cell>
          <cell r="O34">
            <v>6.0075000000000003</v>
          </cell>
          <cell r="Q34">
            <v>39294</v>
          </cell>
          <cell r="R34">
            <v>6.2295999999999996</v>
          </cell>
          <cell r="T34">
            <v>39294</v>
          </cell>
          <cell r="U34">
            <v>6.3620000000000001</v>
          </cell>
          <cell r="W34">
            <v>39294</v>
          </cell>
          <cell r="X34">
            <v>6.5250000000000004</v>
          </cell>
          <cell r="Z34">
            <v>39294</v>
          </cell>
          <cell r="AA34">
            <v>6.7835000000000001</v>
          </cell>
          <cell r="AC34">
            <v>39294</v>
          </cell>
          <cell r="AD34">
            <v>7.2789999999999999</v>
          </cell>
          <cell r="AF34">
            <v>39294</v>
          </cell>
          <cell r="AG34">
            <v>8.3515999999999995</v>
          </cell>
          <cell r="AI34">
            <v>39294</v>
          </cell>
          <cell r="AJ34">
            <v>8.5755999999999997</v>
          </cell>
          <cell r="AL34">
            <v>39294</v>
          </cell>
          <cell r="AM34">
            <v>8.9298000000000002</v>
          </cell>
          <cell r="AO34">
            <v>39294</v>
          </cell>
          <cell r="AP34">
            <v>9.4261999999999997</v>
          </cell>
          <cell r="AR34">
            <v>39294</v>
          </cell>
          <cell r="AS34">
            <v>9.7563999999999993</v>
          </cell>
        </row>
        <row r="35">
          <cell r="E35">
            <v>39325</v>
          </cell>
          <cell r="F35">
            <v>5.7173999999999996</v>
          </cell>
          <cell r="H35">
            <v>39325</v>
          </cell>
          <cell r="I35">
            <v>5.8018999999999998</v>
          </cell>
          <cell r="K35">
            <v>39325</v>
          </cell>
          <cell r="L35">
            <v>5.9432</v>
          </cell>
          <cell r="N35">
            <v>39325</v>
          </cell>
          <cell r="O35">
            <v>6.0194000000000001</v>
          </cell>
          <cell r="Q35">
            <v>39325</v>
          </cell>
          <cell r="R35">
            <v>6.1703000000000001</v>
          </cell>
          <cell r="T35">
            <v>39325</v>
          </cell>
          <cell r="U35">
            <v>6.3913000000000002</v>
          </cell>
          <cell r="W35">
            <v>39325</v>
          </cell>
          <cell r="X35">
            <v>6.5648999999999997</v>
          </cell>
          <cell r="Z35">
            <v>39325</v>
          </cell>
          <cell r="AA35">
            <v>6.7855999999999996</v>
          </cell>
          <cell r="AC35">
            <v>39325</v>
          </cell>
          <cell r="AD35">
            <v>7.9497</v>
          </cell>
          <cell r="AF35">
            <v>39325</v>
          </cell>
          <cell r="AG35">
            <v>8.6754999999999995</v>
          </cell>
          <cell r="AI35">
            <v>39325</v>
          </cell>
          <cell r="AJ35">
            <v>8.7051999999999996</v>
          </cell>
          <cell r="AL35">
            <v>39325</v>
          </cell>
          <cell r="AM35">
            <v>9.0617000000000001</v>
          </cell>
          <cell r="AO35">
            <v>39325</v>
          </cell>
          <cell r="AP35">
            <v>9.8191000000000006</v>
          </cell>
          <cell r="AR35">
            <v>39325</v>
          </cell>
          <cell r="AS35">
            <v>10.093299999999999</v>
          </cell>
        </row>
        <row r="36">
          <cell r="E36">
            <v>39353</v>
          </cell>
          <cell r="F36">
            <v>5.7412999999999998</v>
          </cell>
          <cell r="H36">
            <v>39353</v>
          </cell>
          <cell r="I36">
            <v>5.8518999999999997</v>
          </cell>
          <cell r="K36">
            <v>39353</v>
          </cell>
          <cell r="L36">
            <v>6.0743</v>
          </cell>
          <cell r="N36">
            <v>39353</v>
          </cell>
          <cell r="O36">
            <v>6.0834000000000001</v>
          </cell>
          <cell r="Q36">
            <v>39353</v>
          </cell>
          <cell r="R36">
            <v>6.2808999999999999</v>
          </cell>
          <cell r="T36">
            <v>39353</v>
          </cell>
          <cell r="U36">
            <v>6.4736000000000002</v>
          </cell>
          <cell r="W36">
            <v>39353</v>
          </cell>
          <cell r="X36">
            <v>6.6344000000000003</v>
          </cell>
          <cell r="Z36">
            <v>39353</v>
          </cell>
          <cell r="AA36">
            <v>6.9573</v>
          </cell>
          <cell r="AC36">
            <v>39353</v>
          </cell>
          <cell r="AD36">
            <v>7.8887</v>
          </cell>
          <cell r="AF36">
            <v>39353</v>
          </cell>
          <cell r="AG36">
            <v>8.6067</v>
          </cell>
          <cell r="AI36">
            <v>39353</v>
          </cell>
          <cell r="AJ36">
            <v>8.6080000000000005</v>
          </cell>
          <cell r="AL36">
            <v>39353</v>
          </cell>
          <cell r="AM36">
            <v>8.6294000000000004</v>
          </cell>
          <cell r="AO36">
            <v>39353</v>
          </cell>
          <cell r="AP36">
            <v>9.2393999999999998</v>
          </cell>
          <cell r="AR36">
            <v>39353</v>
          </cell>
          <cell r="AS36">
            <v>9.3298000000000005</v>
          </cell>
        </row>
        <row r="37">
          <cell r="E37">
            <v>39386</v>
          </cell>
          <cell r="F37">
            <v>5.6307999999999998</v>
          </cell>
          <cell r="H37">
            <v>39386</v>
          </cell>
          <cell r="I37">
            <v>5.6961000000000004</v>
          </cell>
          <cell r="K37">
            <v>39386</v>
          </cell>
          <cell r="L37">
            <v>5.9511000000000003</v>
          </cell>
          <cell r="N37">
            <v>39386</v>
          </cell>
          <cell r="O37">
            <v>5.9626999999999999</v>
          </cell>
          <cell r="Q37">
            <v>39386</v>
          </cell>
          <cell r="R37">
            <v>6.1706000000000003</v>
          </cell>
          <cell r="T37">
            <v>39386</v>
          </cell>
          <cell r="U37">
            <v>6.3502999999999998</v>
          </cell>
          <cell r="W37">
            <v>39386</v>
          </cell>
          <cell r="X37">
            <v>6.4923000000000002</v>
          </cell>
          <cell r="Z37">
            <v>39386</v>
          </cell>
          <cell r="AA37">
            <v>6.7008000000000001</v>
          </cell>
          <cell r="AC37">
            <v>39386</v>
          </cell>
          <cell r="AD37">
            <v>7.7114000000000003</v>
          </cell>
          <cell r="AF37">
            <v>39386</v>
          </cell>
          <cell r="AG37">
            <v>8.4925999999999995</v>
          </cell>
          <cell r="AI37">
            <v>39386</v>
          </cell>
          <cell r="AJ37">
            <v>8.5859000000000005</v>
          </cell>
          <cell r="AL37">
            <v>39386</v>
          </cell>
          <cell r="AM37">
            <v>8.6597000000000008</v>
          </cell>
          <cell r="AO37">
            <v>39386</v>
          </cell>
          <cell r="AP37">
            <v>9.2230000000000008</v>
          </cell>
          <cell r="AR37">
            <v>39386</v>
          </cell>
          <cell r="AS37">
            <v>9.3780999999999999</v>
          </cell>
        </row>
        <row r="38">
          <cell r="E38">
            <v>39416</v>
          </cell>
          <cell r="F38">
            <v>5.3228999999999997</v>
          </cell>
          <cell r="H38">
            <v>39416</v>
          </cell>
          <cell r="I38">
            <v>5.5118</v>
          </cell>
          <cell r="K38">
            <v>39416</v>
          </cell>
          <cell r="L38">
            <v>5.8562000000000003</v>
          </cell>
          <cell r="N38">
            <v>39416</v>
          </cell>
          <cell r="O38">
            <v>5.8712</v>
          </cell>
          <cell r="Q38">
            <v>39416</v>
          </cell>
          <cell r="R38">
            <v>6.0103</v>
          </cell>
          <cell r="T38">
            <v>39416</v>
          </cell>
          <cell r="U38">
            <v>6.1862000000000004</v>
          </cell>
          <cell r="W38">
            <v>39416</v>
          </cell>
          <cell r="X38">
            <v>6.3436000000000003</v>
          </cell>
          <cell r="Z38">
            <v>39416</v>
          </cell>
          <cell r="AA38">
            <v>6.5979999999999999</v>
          </cell>
          <cell r="AC38">
            <v>39416</v>
          </cell>
          <cell r="AD38">
            <v>8.5213999999999999</v>
          </cell>
          <cell r="AF38">
            <v>39416</v>
          </cell>
          <cell r="AG38">
            <v>8.7614000000000001</v>
          </cell>
          <cell r="AI38">
            <v>39416</v>
          </cell>
          <cell r="AJ38">
            <v>8.8681999999999999</v>
          </cell>
          <cell r="AL38">
            <v>39416</v>
          </cell>
          <cell r="AM38">
            <v>8.9985999999999997</v>
          </cell>
          <cell r="AO38">
            <v>39416</v>
          </cell>
          <cell r="AP38">
            <v>9.8318999999999992</v>
          </cell>
          <cell r="AR38">
            <v>39416</v>
          </cell>
          <cell r="AS38">
            <v>10.263500000000001</v>
          </cell>
        </row>
        <row r="39">
          <cell r="E39">
            <v>39447</v>
          </cell>
          <cell r="F39">
            <v>5.4542000000000002</v>
          </cell>
          <cell r="H39">
            <v>39447</v>
          </cell>
          <cell r="I39">
            <v>5.4757999999999996</v>
          </cell>
          <cell r="K39">
            <v>39447</v>
          </cell>
          <cell r="L39">
            <v>5.9617000000000004</v>
          </cell>
          <cell r="N39">
            <v>39447</v>
          </cell>
          <cell r="O39">
            <v>5.9641999999999999</v>
          </cell>
          <cell r="Q39">
            <v>39447</v>
          </cell>
          <cell r="R39">
            <v>6.1768999999999998</v>
          </cell>
          <cell r="T39">
            <v>39447</v>
          </cell>
          <cell r="U39">
            <v>6.3150000000000004</v>
          </cell>
          <cell r="W39">
            <v>39447</v>
          </cell>
          <cell r="X39">
            <v>6.5632000000000001</v>
          </cell>
          <cell r="Z39">
            <v>39447</v>
          </cell>
          <cell r="AA39">
            <v>6.6557000000000004</v>
          </cell>
          <cell r="AC39">
            <v>39447</v>
          </cell>
          <cell r="AD39">
            <v>8.7579999999999991</v>
          </cell>
          <cell r="AF39">
            <v>39447</v>
          </cell>
          <cell r="AG39">
            <v>8.782</v>
          </cell>
          <cell r="AI39">
            <v>39447</v>
          </cell>
          <cell r="AJ39">
            <v>9.3755000000000006</v>
          </cell>
          <cell r="AL39">
            <v>39447</v>
          </cell>
          <cell r="AM39">
            <v>9.3775999999999993</v>
          </cell>
          <cell r="AO39">
            <v>39447</v>
          </cell>
          <cell r="AP39">
            <v>10.0413</v>
          </cell>
          <cell r="AR39">
            <v>39447</v>
          </cell>
          <cell r="AS39">
            <v>10.0427</v>
          </cell>
        </row>
        <row r="40">
          <cell r="E40">
            <v>39478</v>
          </cell>
          <cell r="F40">
            <v>5.3045999999999998</v>
          </cell>
          <cell r="H40">
            <v>39478</v>
          </cell>
          <cell r="I40">
            <v>5.4729000000000001</v>
          </cell>
          <cell r="K40">
            <v>39478</v>
          </cell>
          <cell r="L40">
            <v>6.0129999999999999</v>
          </cell>
          <cell r="N40">
            <v>39478</v>
          </cell>
          <cell r="O40">
            <v>6.0137</v>
          </cell>
          <cell r="Q40">
            <v>39478</v>
          </cell>
          <cell r="R40">
            <v>6.1037999999999997</v>
          </cell>
          <cell r="T40">
            <v>39478</v>
          </cell>
          <cell r="U40">
            <v>6.3483999999999998</v>
          </cell>
          <cell r="W40">
            <v>39478</v>
          </cell>
          <cell r="X40">
            <v>6.5758999999999999</v>
          </cell>
          <cell r="Z40">
            <v>39478</v>
          </cell>
          <cell r="AA40">
            <v>6.7244999999999999</v>
          </cell>
          <cell r="AC40">
            <v>39478</v>
          </cell>
          <cell r="AD40">
            <v>8.5495999999999999</v>
          </cell>
          <cell r="AF40">
            <v>39478</v>
          </cell>
          <cell r="AG40">
            <v>8.8553999999999995</v>
          </cell>
          <cell r="AI40">
            <v>39478</v>
          </cell>
          <cell r="AJ40">
            <v>9.9077999999999999</v>
          </cell>
          <cell r="AL40">
            <v>39478</v>
          </cell>
          <cell r="AM40">
            <v>9.9095999999999993</v>
          </cell>
          <cell r="AO40">
            <v>39478</v>
          </cell>
          <cell r="AP40">
            <v>10.5928</v>
          </cell>
          <cell r="AR40">
            <v>39478</v>
          </cell>
          <cell r="AS40">
            <v>10.600899999999999</v>
          </cell>
        </row>
        <row r="41">
          <cell r="E41">
            <v>39507</v>
          </cell>
          <cell r="F41">
            <v>5.2931999999999997</v>
          </cell>
          <cell r="H41">
            <v>39507</v>
          </cell>
          <cell r="I41">
            <v>5.3796999999999997</v>
          </cell>
          <cell r="K41">
            <v>39507</v>
          </cell>
          <cell r="L41">
            <v>5.9626999999999999</v>
          </cell>
          <cell r="N41">
            <v>39507</v>
          </cell>
          <cell r="O41">
            <v>6.0228000000000002</v>
          </cell>
          <cell r="Q41">
            <v>39507</v>
          </cell>
          <cell r="R41">
            <v>6.1779999999999999</v>
          </cell>
          <cell r="T41">
            <v>39507</v>
          </cell>
          <cell r="U41">
            <v>6.3072999999999997</v>
          </cell>
          <cell r="W41">
            <v>39507</v>
          </cell>
          <cell r="X41">
            <v>6.6891999999999996</v>
          </cell>
          <cell r="Z41">
            <v>39507</v>
          </cell>
          <cell r="AA41">
            <v>6.7843</v>
          </cell>
          <cell r="AC41">
            <v>39507</v>
          </cell>
          <cell r="AD41">
            <v>9.5646000000000004</v>
          </cell>
          <cell r="AF41">
            <v>39507</v>
          </cell>
          <cell r="AG41">
            <v>9.5717999999999996</v>
          </cell>
          <cell r="AI41">
            <v>39507</v>
          </cell>
          <cell r="AJ41">
            <v>9.5835000000000008</v>
          </cell>
          <cell r="AL41">
            <v>39507</v>
          </cell>
          <cell r="AM41">
            <v>10.1013</v>
          </cell>
          <cell r="AO41">
            <v>39507</v>
          </cell>
          <cell r="AP41">
            <v>10.6137</v>
          </cell>
          <cell r="AR41">
            <v>39507</v>
          </cell>
          <cell r="AS41">
            <v>10.635199999999999</v>
          </cell>
        </row>
        <row r="42">
          <cell r="E42">
            <v>39538</v>
          </cell>
          <cell r="F42">
            <v>5.3856999999999999</v>
          </cell>
          <cell r="H42">
            <v>39538</v>
          </cell>
          <cell r="I42">
            <v>5.4798999999999998</v>
          </cell>
          <cell r="K42">
            <v>39538</v>
          </cell>
          <cell r="L42">
            <v>5.8244999999999996</v>
          </cell>
          <cell r="N42">
            <v>39538</v>
          </cell>
          <cell r="O42">
            <v>5.8434999999999997</v>
          </cell>
          <cell r="Q42">
            <v>39538</v>
          </cell>
          <cell r="R42">
            <v>6.1269999999999998</v>
          </cell>
          <cell r="T42">
            <v>39538</v>
          </cell>
          <cell r="U42">
            <v>6.3289999999999997</v>
          </cell>
          <cell r="W42">
            <v>39538</v>
          </cell>
          <cell r="X42">
            <v>6.7750000000000004</v>
          </cell>
          <cell r="Z42">
            <v>39538</v>
          </cell>
          <cell r="AA42">
            <v>6.8933</v>
          </cell>
          <cell r="AC42">
            <v>39538</v>
          </cell>
          <cell r="AD42">
            <v>9.7866</v>
          </cell>
          <cell r="AF42">
            <v>39538</v>
          </cell>
          <cell r="AG42">
            <v>9.9207000000000001</v>
          </cell>
          <cell r="AI42">
            <v>39538</v>
          </cell>
          <cell r="AJ42">
            <v>9.9502000000000006</v>
          </cell>
          <cell r="AL42">
            <v>39538</v>
          </cell>
          <cell r="AM42">
            <v>10.4918</v>
          </cell>
          <cell r="AO42">
            <v>39538</v>
          </cell>
          <cell r="AP42">
            <v>10.864100000000001</v>
          </cell>
          <cell r="AR42">
            <v>39538</v>
          </cell>
          <cell r="AS42">
            <v>11.53</v>
          </cell>
        </row>
        <row r="43">
          <cell r="E43">
            <v>39568</v>
          </cell>
          <cell r="F43">
            <v>5.3936000000000002</v>
          </cell>
          <cell r="H43">
            <v>39568</v>
          </cell>
          <cell r="I43">
            <v>5.4539999999999997</v>
          </cell>
          <cell r="K43">
            <v>39568</v>
          </cell>
          <cell r="L43">
            <v>5.7587999999999999</v>
          </cell>
          <cell r="N43">
            <v>39568</v>
          </cell>
          <cell r="O43">
            <v>5.8433000000000002</v>
          </cell>
          <cell r="Q43">
            <v>39568</v>
          </cell>
          <cell r="R43">
            <v>6.2298</v>
          </cell>
          <cell r="T43">
            <v>39568</v>
          </cell>
          <cell r="U43">
            <v>6.4260000000000002</v>
          </cell>
          <cell r="W43">
            <v>39568</v>
          </cell>
          <cell r="X43">
            <v>6.8613</v>
          </cell>
          <cell r="Z43">
            <v>39568</v>
          </cell>
          <cell r="AA43">
            <v>7.0236999999999998</v>
          </cell>
          <cell r="AC43">
            <v>39568</v>
          </cell>
          <cell r="AD43">
            <v>9.2604000000000006</v>
          </cell>
          <cell r="AF43">
            <v>39568</v>
          </cell>
          <cell r="AG43">
            <v>9.5038</v>
          </cell>
          <cell r="AI43">
            <v>39568</v>
          </cell>
          <cell r="AJ43">
            <v>9.6183999999999994</v>
          </cell>
          <cell r="AL43">
            <v>39568</v>
          </cell>
          <cell r="AM43">
            <v>9.9061000000000003</v>
          </cell>
          <cell r="AO43">
            <v>39568</v>
          </cell>
          <cell r="AP43">
            <v>10.8452</v>
          </cell>
          <cell r="AR43">
            <v>39568</v>
          </cell>
          <cell r="AS43">
            <v>10.9848</v>
          </cell>
        </row>
        <row r="44">
          <cell r="E44">
            <v>39598</v>
          </cell>
          <cell r="F44">
            <v>5.6029</v>
          </cell>
          <cell r="H44">
            <v>39598</v>
          </cell>
          <cell r="I44">
            <v>5.6775000000000002</v>
          </cell>
          <cell r="K44">
            <v>39598</v>
          </cell>
          <cell r="L44">
            <v>6.0697000000000001</v>
          </cell>
          <cell r="N44">
            <v>39598</v>
          </cell>
          <cell r="O44">
            <v>6.0918000000000001</v>
          </cell>
          <cell r="Q44">
            <v>39598</v>
          </cell>
          <cell r="R44">
            <v>6.4436</v>
          </cell>
          <cell r="T44">
            <v>39598</v>
          </cell>
          <cell r="U44">
            <v>6.6757999999999997</v>
          </cell>
          <cell r="W44">
            <v>39598</v>
          </cell>
          <cell r="X44">
            <v>7.1645000000000003</v>
          </cell>
          <cell r="Z44">
            <v>39598</v>
          </cell>
          <cell r="AA44">
            <v>7.2709000000000001</v>
          </cell>
          <cell r="AC44">
            <v>39598</v>
          </cell>
          <cell r="AD44">
            <v>8.6304999999999996</v>
          </cell>
          <cell r="AF44">
            <v>39598</v>
          </cell>
          <cell r="AG44">
            <v>9.0959000000000003</v>
          </cell>
          <cell r="AI44">
            <v>39598</v>
          </cell>
          <cell r="AJ44">
            <v>9.16</v>
          </cell>
          <cell r="AL44">
            <v>39598</v>
          </cell>
          <cell r="AM44">
            <v>9.7538</v>
          </cell>
          <cell r="AO44">
            <v>39598</v>
          </cell>
          <cell r="AP44">
            <v>10.6112</v>
          </cell>
          <cell r="AR44">
            <v>39598</v>
          </cell>
          <cell r="AS44">
            <v>11.335699999999999</v>
          </cell>
        </row>
        <row r="45">
          <cell r="E45">
            <v>39629</v>
          </cell>
          <cell r="F45">
            <v>5.4683000000000002</v>
          </cell>
          <cell r="H45">
            <v>39629</v>
          </cell>
          <cell r="I45">
            <v>5.6540999999999997</v>
          </cell>
          <cell r="K45">
            <v>39629</v>
          </cell>
          <cell r="L45">
            <v>5.9579000000000004</v>
          </cell>
          <cell r="N45">
            <v>39629</v>
          </cell>
          <cell r="O45">
            <v>6.0275999999999996</v>
          </cell>
          <cell r="Q45">
            <v>39629</v>
          </cell>
          <cell r="R45">
            <v>6.3446999999999996</v>
          </cell>
          <cell r="T45">
            <v>39629</v>
          </cell>
          <cell r="U45">
            <v>6.6322000000000001</v>
          </cell>
          <cell r="W45">
            <v>39629</v>
          </cell>
          <cell r="X45">
            <v>7.0805999999999996</v>
          </cell>
          <cell r="Z45">
            <v>39629</v>
          </cell>
          <cell r="AA45">
            <v>7.3018999999999998</v>
          </cell>
          <cell r="AC45">
            <v>39629</v>
          </cell>
          <cell r="AD45">
            <v>7.7743000000000002</v>
          </cell>
          <cell r="AF45">
            <v>39629</v>
          </cell>
          <cell r="AG45">
            <v>9.0183999999999997</v>
          </cell>
          <cell r="AI45">
            <v>39629</v>
          </cell>
          <cell r="AJ45">
            <v>9.1039999999999992</v>
          </cell>
          <cell r="AL45">
            <v>39629</v>
          </cell>
          <cell r="AM45">
            <v>9.5550999999999995</v>
          </cell>
          <cell r="AO45">
            <v>39629</v>
          </cell>
          <cell r="AP45">
            <v>9.9239999999999995</v>
          </cell>
          <cell r="AR45">
            <v>39629</v>
          </cell>
          <cell r="AS45">
            <v>10.879300000000001</v>
          </cell>
        </row>
        <row r="46">
          <cell r="E46">
            <v>39660</v>
          </cell>
          <cell r="F46">
            <v>5.7278000000000002</v>
          </cell>
          <cell r="H46">
            <v>39660</v>
          </cell>
          <cell r="I46">
            <v>5.8852000000000002</v>
          </cell>
          <cell r="K46">
            <v>39660</v>
          </cell>
          <cell r="L46">
            <v>6.0850999999999997</v>
          </cell>
          <cell r="N46">
            <v>39660</v>
          </cell>
          <cell r="O46">
            <v>6.1463000000000001</v>
          </cell>
          <cell r="Q46">
            <v>39660</v>
          </cell>
          <cell r="R46">
            <v>6.5434999999999999</v>
          </cell>
          <cell r="T46">
            <v>39660</v>
          </cell>
          <cell r="U46">
            <v>6.7080000000000002</v>
          </cell>
          <cell r="W46">
            <v>39660</v>
          </cell>
          <cell r="X46">
            <v>7.1593999999999998</v>
          </cell>
          <cell r="Z46">
            <v>39660</v>
          </cell>
          <cell r="AA46">
            <v>7.3461999999999996</v>
          </cell>
          <cell r="AC46">
            <v>39660</v>
          </cell>
          <cell r="AD46">
            <v>8.6547000000000001</v>
          </cell>
          <cell r="AF46">
            <v>39660</v>
          </cell>
          <cell r="AG46">
            <v>9.2803000000000004</v>
          </cell>
          <cell r="AI46">
            <v>39660</v>
          </cell>
          <cell r="AJ46">
            <v>9.3150999999999993</v>
          </cell>
          <cell r="AL46">
            <v>39660</v>
          </cell>
          <cell r="AM46">
            <v>9.6163000000000007</v>
          </cell>
          <cell r="AO46">
            <v>39660</v>
          </cell>
          <cell r="AP46">
            <v>10.228899999999999</v>
          </cell>
          <cell r="AR46">
            <v>39660</v>
          </cell>
          <cell r="AS46">
            <v>10.725</v>
          </cell>
        </row>
        <row r="47">
          <cell r="E47">
            <v>39689</v>
          </cell>
          <cell r="F47">
            <v>5.5632999999999999</v>
          </cell>
          <cell r="H47">
            <v>39689</v>
          </cell>
          <cell r="I47">
            <v>5.7647000000000004</v>
          </cell>
          <cell r="K47">
            <v>39689</v>
          </cell>
          <cell r="L47">
            <v>6.0183</v>
          </cell>
          <cell r="N47">
            <v>39689</v>
          </cell>
          <cell r="O47">
            <v>6.0776000000000003</v>
          </cell>
          <cell r="Q47">
            <v>39689</v>
          </cell>
          <cell r="R47">
            <v>6.5000999999999998</v>
          </cell>
          <cell r="T47">
            <v>39689</v>
          </cell>
          <cell r="U47">
            <v>6.5876999999999999</v>
          </cell>
          <cell r="W47">
            <v>39689</v>
          </cell>
          <cell r="X47">
            <v>7.0983999999999998</v>
          </cell>
          <cell r="Z47">
            <v>39689</v>
          </cell>
          <cell r="AA47">
            <v>7.2751000000000001</v>
          </cell>
          <cell r="AC47">
            <v>39689</v>
          </cell>
          <cell r="AD47">
            <v>8.4785000000000004</v>
          </cell>
          <cell r="AF47">
            <v>39689</v>
          </cell>
          <cell r="AG47">
            <v>9.8214000000000006</v>
          </cell>
          <cell r="AI47">
            <v>39689</v>
          </cell>
          <cell r="AJ47">
            <v>9.8313000000000006</v>
          </cell>
          <cell r="AL47">
            <v>39689</v>
          </cell>
          <cell r="AM47">
            <v>9.8348999999999993</v>
          </cell>
          <cell r="AO47">
            <v>39689</v>
          </cell>
          <cell r="AP47">
            <v>10.2486</v>
          </cell>
          <cell r="AR47">
            <v>39689</v>
          </cell>
          <cell r="AS47">
            <v>10.9194</v>
          </cell>
        </row>
        <row r="48">
          <cell r="E48">
            <v>39721</v>
          </cell>
          <cell r="F48">
            <v>5.8074000000000003</v>
          </cell>
          <cell r="H48">
            <v>39721</v>
          </cell>
          <cell r="I48">
            <v>6.0549999999999997</v>
          </cell>
          <cell r="K48">
            <v>39721</v>
          </cell>
          <cell r="L48">
            <v>6.3765000000000001</v>
          </cell>
          <cell r="N48">
            <v>39721</v>
          </cell>
          <cell r="O48">
            <v>6.6337999999999999</v>
          </cell>
          <cell r="Q48">
            <v>39721</v>
          </cell>
          <cell r="R48">
            <v>6.7266000000000004</v>
          </cell>
          <cell r="T48">
            <v>39721</v>
          </cell>
          <cell r="U48">
            <v>6.9172000000000002</v>
          </cell>
          <cell r="W48">
            <v>39721</v>
          </cell>
          <cell r="X48">
            <v>7.4396000000000004</v>
          </cell>
          <cell r="Z48">
            <v>39721</v>
          </cell>
          <cell r="AA48">
            <v>7.5110999999999999</v>
          </cell>
          <cell r="AC48">
            <v>39721</v>
          </cell>
          <cell r="AD48">
            <v>8.9997000000000007</v>
          </cell>
          <cell r="AF48">
            <v>39721</v>
          </cell>
          <cell r="AG48">
            <v>10.65</v>
          </cell>
          <cell r="AI48">
            <v>39721</v>
          </cell>
          <cell r="AJ48">
            <v>10.661</v>
          </cell>
          <cell r="AL48">
            <v>39721</v>
          </cell>
          <cell r="AM48">
            <v>10.679600000000001</v>
          </cell>
          <cell r="AO48">
            <v>39721</v>
          </cell>
          <cell r="AP48">
            <v>10.894</v>
          </cell>
          <cell r="AR48">
            <v>39721</v>
          </cell>
          <cell r="AS48">
            <v>11.2616</v>
          </cell>
        </row>
        <row r="50">
          <cell r="F50">
            <v>5.4819111111111096E-2</v>
          </cell>
          <cell r="I50">
            <v>5.576497777777778E-2</v>
          </cell>
          <cell r="L50">
            <v>5.754702222222223E-2</v>
          </cell>
          <cell r="O50">
            <v>5.8139333333333321E-2</v>
          </cell>
          <cell r="R50">
            <v>5.9556333333333343E-2</v>
          </cell>
          <cell r="U50">
            <v>6.1469844444444463E-2</v>
          </cell>
          <cell r="X50">
            <v>6.3807511111111118E-2</v>
          </cell>
          <cell r="AA50">
            <v>6.5795222222222227E-2</v>
          </cell>
          <cell r="AD50">
            <v>7.4206177777777771E-2</v>
          </cell>
          <cell r="AG50">
            <v>7.9709222222222195E-2</v>
          </cell>
          <cell r="AJ50">
            <v>8.1588955555555565E-2</v>
          </cell>
          <cell r="AM50">
            <v>8.4140999999999994E-2</v>
          </cell>
          <cell r="AP50">
            <v>8.7218133333333336E-2</v>
          </cell>
          <cell r="AS50">
            <v>9.0119466666666662E-2</v>
          </cell>
        </row>
        <row r="52">
          <cell r="I52">
            <v>9.4586666666668373E-4</v>
          </cell>
          <cell r="L52">
            <v>1.78204444444445E-3</v>
          </cell>
          <cell r="O52">
            <v>5.9231111111109069E-4</v>
          </cell>
          <cell r="R52">
            <v>1.4170000000000224E-3</v>
          </cell>
          <cell r="U52">
            <v>1.91351111111112E-3</v>
          </cell>
          <cell r="X52">
            <v>2.3376666666666546E-3</v>
          </cell>
          <cell r="AA52">
            <v>1.9877111111111095E-3</v>
          </cell>
          <cell r="AD52">
            <v>8.4109555555555438E-3</v>
          </cell>
          <cell r="AG52">
            <v>5.5030444444444243E-3</v>
          </cell>
          <cell r="AJ52">
            <v>1.8797333333333693E-3</v>
          </cell>
          <cell r="AM52">
            <v>2.552044444444429E-3</v>
          </cell>
          <cell r="AP52">
            <v>3.0771333333333428E-3</v>
          </cell>
          <cell r="AS52">
            <v>2.9013333333333252E-3</v>
          </cell>
        </row>
        <row r="54">
          <cell r="O54">
            <v>5.8979066666666663E-2</v>
          </cell>
          <cell r="U54">
            <v>6.146515555555556E-2</v>
          </cell>
          <cell r="X54">
            <v>6.2477177777777788E-2</v>
          </cell>
          <cell r="AA54">
            <v>6.4302288888888892E-2</v>
          </cell>
          <cell r="AD54">
            <v>7.2985000000000022E-2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workbookViewId="0">
      <selection activeCell="F2" sqref="F2"/>
    </sheetView>
  </sheetViews>
  <sheetFormatPr defaultRowHeight="15" x14ac:dyDescent="0.25"/>
  <cols>
    <col min="2" max="2" width="28.28515625" bestFit="1" customWidth="1"/>
    <col min="3" max="5" width="16.7109375" customWidth="1"/>
  </cols>
  <sheetData>
    <row r="1" spans="2:5" ht="15.75" thickBot="1" x14ac:dyDescent="0.3"/>
    <row r="2" spans="2:5" ht="15.75" thickBot="1" x14ac:dyDescent="0.3">
      <c r="B2" s="76" t="s">
        <v>293</v>
      </c>
      <c r="C2" s="77"/>
      <c r="D2" s="77"/>
      <c r="E2" s="78"/>
    </row>
    <row r="4" spans="2:5" x14ac:dyDescent="0.25">
      <c r="B4" s="70" t="s">
        <v>294</v>
      </c>
      <c r="C4" s="70" t="s">
        <v>298</v>
      </c>
      <c r="D4" s="70" t="s">
        <v>299</v>
      </c>
      <c r="E4" s="70" t="s">
        <v>300</v>
      </c>
    </row>
    <row r="5" spans="2:5" x14ac:dyDescent="0.25">
      <c r="B5" s="71" t="s">
        <v>295</v>
      </c>
      <c r="C5" s="72">
        <f>ROUND('JMC-3 As Filed'!M43,4)</f>
        <v>0.10680000000000001</v>
      </c>
      <c r="D5" s="72">
        <f>'JMC-4 As Filed'!L44</f>
        <v>0.1029018583893776</v>
      </c>
      <c r="E5" s="73">
        <f>AVERAGE(C5:D5)</f>
        <v>0.1048509291946888</v>
      </c>
    </row>
    <row r="6" spans="2:5" x14ac:dyDescent="0.25">
      <c r="B6" s="71" t="s">
        <v>296</v>
      </c>
      <c r="C6" s="72">
        <f>'JMC-3 As Filed'!M17</f>
        <v>9.2918850120708774E-2</v>
      </c>
      <c r="D6" s="72">
        <f>'JMC-4 As Filed'!L18</f>
        <v>8.9733045995235461E-2</v>
      </c>
      <c r="E6" s="73">
        <f t="shared" ref="E6:E7" si="0">AVERAGE(C6:D6)</f>
        <v>9.1325948057972117E-2</v>
      </c>
    </row>
    <row r="7" spans="2:5" x14ac:dyDescent="0.25">
      <c r="B7" s="71" t="s">
        <v>297</v>
      </c>
      <c r="C7" s="72">
        <f>'JMC-3 As Filed'!M77</f>
        <v>9.5677625934826205E-2</v>
      </c>
      <c r="D7" s="72">
        <f>'JMC-4 As Filed'!L78</f>
        <v>9.1492274701595322E-2</v>
      </c>
      <c r="E7" s="73">
        <f t="shared" si="0"/>
        <v>9.3584950318210763E-2</v>
      </c>
    </row>
    <row r="8" spans="2:5" ht="15.75" thickBot="1" x14ac:dyDescent="0.3"/>
    <row r="9" spans="2:5" ht="15.75" thickBot="1" x14ac:dyDescent="0.3">
      <c r="B9" s="76" t="s">
        <v>301</v>
      </c>
      <c r="C9" s="77"/>
      <c r="D9" s="77"/>
      <c r="E9" s="78"/>
    </row>
    <row r="11" spans="2:5" x14ac:dyDescent="0.25">
      <c r="B11" s="70" t="s">
        <v>294</v>
      </c>
      <c r="C11" s="70" t="s">
        <v>298</v>
      </c>
      <c r="D11" s="70" t="s">
        <v>299</v>
      </c>
      <c r="E11" s="70" t="s">
        <v>300</v>
      </c>
    </row>
    <row r="12" spans="2:5" x14ac:dyDescent="0.25">
      <c r="B12" s="71" t="s">
        <v>295</v>
      </c>
      <c r="C12" s="72">
        <f>'JMC-3 No 0.5 g'!M43</f>
        <v>0.10548514735321236</v>
      </c>
      <c r="D12" s="72">
        <f>'JMC-4 No 0.5g'!L44</f>
        <v>0.10010631114244462</v>
      </c>
      <c r="E12" s="73">
        <f>AVERAGE(C12:D12)</f>
        <v>0.10279572924782848</v>
      </c>
    </row>
    <row r="13" spans="2:5" x14ac:dyDescent="0.25">
      <c r="B13" s="71" t="s">
        <v>296</v>
      </c>
      <c r="C13" s="72">
        <f>'JMC-3 No 0.5 g'!M17</f>
        <v>9.2017050550214363E-2</v>
      </c>
      <c r="D13" s="72">
        <f>'JMC-4 No 0.5g'!L18</f>
        <v>8.8056578040122985E-2</v>
      </c>
      <c r="E13" s="73">
        <f t="shared" ref="E13:E14" si="1">AVERAGE(C13:D13)</f>
        <v>9.0036814295168674E-2</v>
      </c>
    </row>
    <row r="14" spans="2:5" x14ac:dyDescent="0.25">
      <c r="B14" s="71" t="s">
        <v>297</v>
      </c>
      <c r="C14" s="72">
        <f>'JMC-3 No 0.5 g'!M77</f>
        <v>9.4700407905642367E-2</v>
      </c>
      <c r="D14" s="72">
        <f>'JMC-4 No 0.5g'!L78</f>
        <v>8.9662918994824106E-2</v>
      </c>
      <c r="E14" s="73">
        <f t="shared" si="1"/>
        <v>9.2181663450233237E-2</v>
      </c>
    </row>
    <row r="15" spans="2:5" ht="15.75" thickBot="1" x14ac:dyDescent="0.3"/>
    <row r="16" spans="2:5" ht="15.75" thickBot="1" x14ac:dyDescent="0.3">
      <c r="B16" s="76" t="s">
        <v>302</v>
      </c>
      <c r="C16" s="77"/>
      <c r="D16" s="77"/>
      <c r="E16" s="78"/>
    </row>
    <row r="18" spans="2:5" x14ac:dyDescent="0.25">
      <c r="B18" s="70" t="s">
        <v>294</v>
      </c>
      <c r="C18" s="70" t="s">
        <v>298</v>
      </c>
      <c r="D18" s="70" t="s">
        <v>299</v>
      </c>
      <c r="E18" s="70" t="s">
        <v>300</v>
      </c>
    </row>
    <row r="19" spans="2:5" x14ac:dyDescent="0.25">
      <c r="B19" s="71" t="s">
        <v>295</v>
      </c>
      <c r="C19" s="72">
        <f>'JMC-3 As Filed'!M43</f>
        <v>0.10676129479699058</v>
      </c>
      <c r="D19" s="72">
        <f>'JMC-4 4 Years High Growth'!I44</f>
        <v>0.10046861797571184</v>
      </c>
      <c r="E19" s="73">
        <f>AVERAGE(C19:D19)</f>
        <v>0.10361495638635121</v>
      </c>
    </row>
    <row r="20" spans="2:5" x14ac:dyDescent="0.25">
      <c r="B20" s="71" t="s">
        <v>296</v>
      </c>
      <c r="C20" s="72">
        <f>'JMC-3 As Filed'!M17</f>
        <v>9.2918850120708774E-2</v>
      </c>
      <c r="D20" s="72">
        <f>'JMC-4 4 Years High Growth'!I18</f>
        <v>8.8876473605632805E-2</v>
      </c>
      <c r="E20" s="73">
        <f t="shared" ref="E20:E21" si="2">AVERAGE(C20:D20)</f>
        <v>9.0897661863170789E-2</v>
      </c>
    </row>
    <row r="21" spans="2:5" x14ac:dyDescent="0.25">
      <c r="B21" s="71" t="s">
        <v>297</v>
      </c>
      <c r="C21" s="72">
        <f>'JMC-3 As Filed'!M77</f>
        <v>9.5677625934826205E-2</v>
      </c>
      <c r="D21" s="72">
        <f>'JMC-4 4 Years High Growth'!I78</f>
        <v>9.0166402657826772E-2</v>
      </c>
      <c r="E21" s="73">
        <f t="shared" si="2"/>
        <v>9.2922014296326488E-2</v>
      </c>
    </row>
  </sheetData>
  <mergeCells count="3">
    <mergeCell ref="B2:E2"/>
    <mergeCell ref="B9:E9"/>
    <mergeCell ref="B16:E1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view="pageBreakPreview" topLeftCell="A67" zoomScale="75" zoomScaleNormal="100" zoomScaleSheetLayoutView="75" zoomScalePageLayoutView="70" workbookViewId="0">
      <selection activeCell="E67" sqref="E67"/>
    </sheetView>
  </sheetViews>
  <sheetFormatPr defaultColWidth="10.28515625" defaultRowHeight="16.5" x14ac:dyDescent="0.3"/>
  <cols>
    <col min="1" max="1" width="50.5703125" style="6" customWidth="1"/>
    <col min="2" max="2" width="12.140625" style="7" customWidth="1"/>
    <col min="3" max="3" width="13.7109375" style="7" customWidth="1"/>
    <col min="4" max="14" width="12.140625" style="7" customWidth="1"/>
    <col min="15" max="16384" width="10.28515625" style="7"/>
  </cols>
  <sheetData>
    <row r="1" spans="1:17" s="4" customFormat="1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</row>
    <row r="2" spans="1:17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</row>
    <row r="3" spans="1:17" ht="17.25" thickBot="1" x14ac:dyDescent="0.35">
      <c r="A3" s="5"/>
      <c r="B3" s="5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6"/>
      <c r="P3" s="6"/>
      <c r="Q3" s="6"/>
    </row>
    <row r="4" spans="1:17" ht="49.5" x14ac:dyDescent="0.3">
      <c r="A4" s="9" t="s">
        <v>13</v>
      </c>
      <c r="B4" s="9" t="s">
        <v>14</v>
      </c>
      <c r="C4" s="10" t="s">
        <v>15</v>
      </c>
      <c r="D4" s="11" t="s">
        <v>16</v>
      </c>
      <c r="E4" s="11" t="s">
        <v>17</v>
      </c>
      <c r="F4" s="12" t="s">
        <v>18</v>
      </c>
      <c r="G4" s="13" t="s">
        <v>19</v>
      </c>
      <c r="H4" s="13" t="s">
        <v>20</v>
      </c>
      <c r="I4" s="13" t="s">
        <v>21</v>
      </c>
      <c r="J4" s="13" t="s">
        <v>22</v>
      </c>
      <c r="K4" s="13" t="s">
        <v>23</v>
      </c>
      <c r="L4" s="13" t="s">
        <v>24</v>
      </c>
      <c r="M4" s="13" t="s">
        <v>25</v>
      </c>
      <c r="N4" s="13" t="s">
        <v>26</v>
      </c>
      <c r="O4" s="6"/>
      <c r="P4" s="6"/>
    </row>
    <row r="5" spans="1:17" x14ac:dyDescent="0.3">
      <c r="A5" s="14" t="s">
        <v>27</v>
      </c>
      <c r="B5" s="15" t="s">
        <v>28</v>
      </c>
      <c r="C5" s="16">
        <v>2.2400000000000002</v>
      </c>
      <c r="D5" s="16">
        <v>72.786111111111111</v>
      </c>
      <c r="E5" s="17">
        <f t="shared" ref="E5:E14" si="0">C5/D5</f>
        <v>3.0775102087547229E-2</v>
      </c>
      <c r="F5" s="17">
        <f t="shared" ref="F5:F14" si="1">E5*(1+0.5*K5)</f>
        <v>3.1663733160325155E-2</v>
      </c>
      <c r="G5" s="18">
        <v>6.6000000000000003E-2</v>
      </c>
      <c r="H5" s="17">
        <v>0.06</v>
      </c>
      <c r="I5" s="18">
        <v>4.4999999999999998E-2</v>
      </c>
      <c r="J5" s="18">
        <v>0.06</v>
      </c>
      <c r="K5" s="17">
        <f t="shared" ref="K5:K14" si="2">AVERAGE(G5:J5)</f>
        <v>5.7749999999999996E-2</v>
      </c>
      <c r="L5" s="17">
        <f t="shared" ref="L5:L14" si="3">E5*(1+(0.5*MIN(G5:J5)))+MIN(G5:J5)</f>
        <v>7.6467541884517043E-2</v>
      </c>
      <c r="M5" s="17">
        <f t="shared" ref="M5:M14" si="4">K5+F5</f>
        <v>8.9413733160325151E-2</v>
      </c>
      <c r="N5" s="17">
        <f t="shared" ref="N5:N14" si="5">E5*(1+(0.5*MAX(G5:J5)))+MAX(G5:J5)</f>
        <v>9.7790680456436296E-2</v>
      </c>
      <c r="O5" s="6"/>
      <c r="P5" s="6"/>
    </row>
    <row r="6" spans="1:17" x14ac:dyDescent="0.3">
      <c r="A6" s="14" t="s">
        <v>29</v>
      </c>
      <c r="B6" s="15" t="s">
        <v>30</v>
      </c>
      <c r="C6" s="16">
        <v>1.34</v>
      </c>
      <c r="D6" s="16">
        <v>40.89233333333334</v>
      </c>
      <c r="E6" s="17">
        <f t="shared" si="0"/>
        <v>3.2768978700163841E-2</v>
      </c>
      <c r="F6" s="17">
        <f t="shared" si="1"/>
        <v>3.3721327143637354E-2</v>
      </c>
      <c r="G6" s="18">
        <v>5.2999999999999999E-2</v>
      </c>
      <c r="H6" s="17">
        <v>0.06</v>
      </c>
      <c r="I6" s="18">
        <v>6.5000000000000002E-2</v>
      </c>
      <c r="J6" s="18">
        <v>5.45E-2</v>
      </c>
      <c r="K6" s="17">
        <f t="shared" si="2"/>
        <v>5.8124999999999996E-2</v>
      </c>
      <c r="L6" s="17">
        <f t="shared" si="3"/>
        <v>8.6637356635718171E-2</v>
      </c>
      <c r="M6" s="17">
        <f t="shared" si="4"/>
        <v>9.1846327143637357E-2</v>
      </c>
      <c r="N6" s="17">
        <f t="shared" si="5"/>
        <v>9.8833970507919172E-2</v>
      </c>
      <c r="O6" s="6"/>
      <c r="P6" s="6"/>
    </row>
    <row r="7" spans="1:17" x14ac:dyDescent="0.3">
      <c r="A7" s="14" t="s">
        <v>31</v>
      </c>
      <c r="B7" s="15" t="s">
        <v>32</v>
      </c>
      <c r="C7" s="16">
        <v>2.48</v>
      </c>
      <c r="D7" s="16">
        <v>70.079111111111132</v>
      </c>
      <c r="E7" s="17">
        <f t="shared" si="0"/>
        <v>3.5388576719643822E-2</v>
      </c>
      <c r="F7" s="17">
        <f t="shared" si="1"/>
        <v>3.6331239932013336E-2</v>
      </c>
      <c r="G7" s="18">
        <v>5.3999999999999999E-2</v>
      </c>
      <c r="H7" s="17">
        <v>5.7799999999999997E-2</v>
      </c>
      <c r="I7" s="18">
        <v>4.4999999999999998E-2</v>
      </c>
      <c r="J7" s="18">
        <v>5.6300000000000003E-2</v>
      </c>
      <c r="K7" s="17">
        <f t="shared" si="2"/>
        <v>5.3275000000000003E-2</v>
      </c>
      <c r="L7" s="17">
        <f t="shared" si="3"/>
        <v>8.1184819695835797E-2</v>
      </c>
      <c r="M7" s="17">
        <f t="shared" si="4"/>
        <v>8.9606239932013332E-2</v>
      </c>
      <c r="N7" s="17">
        <f t="shared" si="5"/>
        <v>9.4211306586841514E-2</v>
      </c>
      <c r="O7" s="6"/>
      <c r="P7" s="6"/>
    </row>
    <row r="8" spans="1:17" x14ac:dyDescent="0.3">
      <c r="A8" s="14" t="s">
        <v>33</v>
      </c>
      <c r="B8" s="15" t="s">
        <v>34</v>
      </c>
      <c r="C8" s="16">
        <v>3.56</v>
      </c>
      <c r="D8" s="16">
        <v>80.47722222222221</v>
      </c>
      <c r="E8" s="17">
        <f t="shared" si="0"/>
        <v>4.4236119260798436E-2</v>
      </c>
      <c r="F8" s="17">
        <f t="shared" si="1"/>
        <v>4.5170054328692047E-2</v>
      </c>
      <c r="G8" s="18">
        <v>3.6999999999999998E-2</v>
      </c>
      <c r="H8" s="17">
        <v>4.4499999999999998E-2</v>
      </c>
      <c r="I8" s="18">
        <v>4.4999999999999998E-2</v>
      </c>
      <c r="J8" s="18">
        <v>4.24E-2</v>
      </c>
      <c r="K8" s="17">
        <f t="shared" si="2"/>
        <v>4.2224999999999999E-2</v>
      </c>
      <c r="L8" s="17">
        <f t="shared" si="3"/>
        <v>8.2054487467123211E-2</v>
      </c>
      <c r="M8" s="17">
        <f t="shared" si="4"/>
        <v>8.7395054328692046E-2</v>
      </c>
      <c r="N8" s="17">
        <f t="shared" si="5"/>
        <v>9.0231431944166399E-2</v>
      </c>
      <c r="O8" s="6"/>
      <c r="P8" s="6"/>
    </row>
    <row r="9" spans="1:17" x14ac:dyDescent="0.3">
      <c r="A9" s="14" t="s">
        <v>35</v>
      </c>
      <c r="B9" s="15" t="s">
        <v>36</v>
      </c>
      <c r="C9" s="16">
        <v>2.42</v>
      </c>
      <c r="D9" s="16">
        <v>65.228777777777793</v>
      </c>
      <c r="E9" s="17">
        <f t="shared" si="0"/>
        <v>3.7100189248440094E-2</v>
      </c>
      <c r="F9" s="17">
        <f t="shared" si="1"/>
        <v>3.7851468080721012E-2</v>
      </c>
      <c r="G9" s="18">
        <v>5.5E-2</v>
      </c>
      <c r="H9" s="17">
        <v>4.0800000000000003E-2</v>
      </c>
      <c r="I9" s="18">
        <v>0.04</v>
      </c>
      <c r="J9" s="18">
        <v>2.6200000000000001E-2</v>
      </c>
      <c r="K9" s="17">
        <f t="shared" si="2"/>
        <v>4.0500000000000001E-2</v>
      </c>
      <c r="L9" s="17">
        <f t="shared" si="3"/>
        <v>6.3786201727594666E-2</v>
      </c>
      <c r="M9" s="17">
        <f t="shared" si="4"/>
        <v>7.8351468080721021E-2</v>
      </c>
      <c r="N9" s="17">
        <f t="shared" si="5"/>
        <v>9.3120444452772205E-2</v>
      </c>
      <c r="O9" s="6"/>
      <c r="P9" s="6"/>
    </row>
    <row r="10" spans="1:17" x14ac:dyDescent="0.3">
      <c r="A10" s="14" t="s">
        <v>37</v>
      </c>
      <c r="B10" s="15" t="s">
        <v>38</v>
      </c>
      <c r="C10" s="16">
        <v>2.02</v>
      </c>
      <c r="D10" s="16">
        <v>60.742333333333335</v>
      </c>
      <c r="E10" s="17">
        <f t="shared" si="0"/>
        <v>3.3255225625181781E-2</v>
      </c>
      <c r="F10" s="17">
        <f t="shared" si="1"/>
        <v>3.4230019426319924E-2</v>
      </c>
      <c r="G10" s="18">
        <v>5.8000000000000003E-2</v>
      </c>
      <c r="H10" s="17">
        <v>5.5E-2</v>
      </c>
      <c r="I10" s="18">
        <v>6.5000000000000002E-2</v>
      </c>
      <c r="J10" s="18">
        <v>5.6500000000000002E-2</v>
      </c>
      <c r="K10" s="17">
        <f t="shared" si="2"/>
        <v>5.8624999999999997E-2</v>
      </c>
      <c r="L10" s="17">
        <f t="shared" si="3"/>
        <v>8.916974432987429E-2</v>
      </c>
      <c r="M10" s="17">
        <f t="shared" si="4"/>
        <v>9.2855019426319921E-2</v>
      </c>
      <c r="N10" s="17">
        <f t="shared" si="5"/>
        <v>9.933602045800019E-2</v>
      </c>
      <c r="O10" s="6"/>
      <c r="P10" s="6"/>
    </row>
    <row r="11" spans="1:17" x14ac:dyDescent="0.3">
      <c r="A11" s="14" t="s">
        <v>39</v>
      </c>
      <c r="B11" s="15" t="s">
        <v>40</v>
      </c>
      <c r="C11" s="16">
        <v>1.33</v>
      </c>
      <c r="D11" s="16">
        <v>32.422666666666686</v>
      </c>
      <c r="E11" s="17">
        <f t="shared" si="0"/>
        <v>4.102068511740755E-2</v>
      </c>
      <c r="F11" s="17">
        <f t="shared" si="1"/>
        <v>4.2059021209441931E-2</v>
      </c>
      <c r="G11" s="18">
        <v>0.06</v>
      </c>
      <c r="H11" s="17">
        <v>5.9499999999999997E-2</v>
      </c>
      <c r="I11" s="18">
        <v>2.5000000000000001E-2</v>
      </c>
      <c r="J11" s="18">
        <v>5.8000000000000003E-2</v>
      </c>
      <c r="K11" s="17">
        <f t="shared" si="2"/>
        <v>5.0624999999999996E-2</v>
      </c>
      <c r="L11" s="17">
        <f t="shared" si="3"/>
        <v>6.6533443681375148E-2</v>
      </c>
      <c r="M11" s="17">
        <f t="shared" si="4"/>
        <v>9.2684021209441927E-2</v>
      </c>
      <c r="N11" s="17">
        <f t="shared" si="5"/>
        <v>0.10225130567092977</v>
      </c>
      <c r="O11" s="6"/>
      <c r="P11" s="6"/>
    </row>
    <row r="12" spans="1:17" x14ac:dyDescent="0.3">
      <c r="A12" s="14" t="s">
        <v>41</v>
      </c>
      <c r="B12" s="15" t="s">
        <v>42</v>
      </c>
      <c r="C12" s="16">
        <v>2.78</v>
      </c>
      <c r="D12" s="16">
        <v>81.736777777777817</v>
      </c>
      <c r="E12" s="17">
        <f t="shared" si="0"/>
        <v>3.4011617237446473E-2</v>
      </c>
      <c r="F12" s="17">
        <f t="shared" si="1"/>
        <v>3.4739890991543294E-2</v>
      </c>
      <c r="G12" s="18">
        <v>0.03</v>
      </c>
      <c r="H12" s="17">
        <v>0.05</v>
      </c>
      <c r="I12" s="18">
        <v>5.5E-2</v>
      </c>
      <c r="J12" s="18">
        <v>3.6299999999999999E-2</v>
      </c>
      <c r="K12" s="17">
        <f t="shared" si="2"/>
        <v>4.2825000000000002E-2</v>
      </c>
      <c r="L12" s="17">
        <f t="shared" si="3"/>
        <v>6.4521791496008174E-2</v>
      </c>
      <c r="M12" s="17">
        <f t="shared" si="4"/>
        <v>7.7564890991543289E-2</v>
      </c>
      <c r="N12" s="17">
        <f t="shared" si="5"/>
        <v>8.9946936711476244E-2</v>
      </c>
      <c r="O12" s="6"/>
      <c r="P12" s="6"/>
    </row>
    <row r="13" spans="1:17" x14ac:dyDescent="0.3">
      <c r="A13" s="14" t="s">
        <v>43</v>
      </c>
      <c r="B13" s="15" t="s">
        <v>44</v>
      </c>
      <c r="C13" s="16">
        <v>1.06</v>
      </c>
      <c r="D13" s="16">
        <v>38.897444444444439</v>
      </c>
      <c r="E13" s="17">
        <f t="shared" si="0"/>
        <v>2.7251147604669835E-2</v>
      </c>
      <c r="F13" s="17">
        <f t="shared" si="1"/>
        <v>2.8092526786964014E-2</v>
      </c>
      <c r="G13" s="18">
        <v>5.3999999999999999E-2</v>
      </c>
      <c r="H13" s="17">
        <v>0.06</v>
      </c>
      <c r="I13" s="18">
        <v>7.4999999999999997E-2</v>
      </c>
      <c r="J13" s="18">
        <v>5.8000000000000003E-2</v>
      </c>
      <c r="K13" s="17">
        <f t="shared" si="2"/>
        <v>6.1749999999999999E-2</v>
      </c>
      <c r="L13" s="17">
        <f t="shared" si="3"/>
        <v>8.1986928589995914E-2</v>
      </c>
      <c r="M13" s="17">
        <f t="shared" si="4"/>
        <v>8.9842526786964014E-2</v>
      </c>
      <c r="N13" s="17">
        <f t="shared" si="5"/>
        <v>0.10327306563984495</v>
      </c>
    </row>
    <row r="14" spans="1:17" x14ac:dyDescent="0.3">
      <c r="A14" s="14" t="s">
        <v>45</v>
      </c>
      <c r="B14" s="15" t="s">
        <v>46</v>
      </c>
      <c r="C14" s="16">
        <v>2.3199999999999998</v>
      </c>
      <c r="D14" s="16">
        <v>46.364888888888899</v>
      </c>
      <c r="E14" s="17">
        <f t="shared" si="0"/>
        <v>5.0037863900844491E-2</v>
      </c>
      <c r="F14" s="17">
        <f t="shared" si="1"/>
        <v>5.1004220147429551E-2</v>
      </c>
      <c r="G14" s="18">
        <v>4.4999999999999998E-2</v>
      </c>
      <c r="H14" s="17">
        <v>4.2500000000000003E-2</v>
      </c>
      <c r="I14" s="18">
        <v>0.04</v>
      </c>
      <c r="J14" s="18">
        <v>2.7E-2</v>
      </c>
      <c r="K14" s="17">
        <f t="shared" si="2"/>
        <v>3.8625E-2</v>
      </c>
      <c r="L14" s="17">
        <f t="shared" si="3"/>
        <v>7.7713375063505896E-2</v>
      </c>
      <c r="M14" s="17">
        <f t="shared" si="4"/>
        <v>8.962922014742955E-2</v>
      </c>
      <c r="N14" s="17">
        <f t="shared" si="5"/>
        <v>9.6163715838613495E-2</v>
      </c>
    </row>
    <row r="15" spans="1:17" x14ac:dyDescent="0.3">
      <c r="A15" s="19" t="s">
        <v>47</v>
      </c>
      <c r="B15" s="20"/>
      <c r="C15" s="21"/>
      <c r="D15" s="21"/>
      <c r="E15" s="22">
        <f t="shared" ref="E15:N15" si="6">AVERAGE(E5:E14)</f>
        <v>3.6584550550214354E-2</v>
      </c>
      <c r="F15" s="22">
        <f t="shared" si="6"/>
        <v>3.7486350120708764E-2</v>
      </c>
      <c r="G15" s="22">
        <f t="shared" si="6"/>
        <v>5.1200000000000002E-2</v>
      </c>
      <c r="H15" s="22">
        <f t="shared" si="6"/>
        <v>5.3010000000000002E-2</v>
      </c>
      <c r="I15" s="22">
        <f t="shared" si="6"/>
        <v>5.000000000000001E-2</v>
      </c>
      <c r="J15" s="22">
        <f t="shared" si="6"/>
        <v>4.752E-2</v>
      </c>
      <c r="K15" s="22">
        <f t="shared" si="6"/>
        <v>5.0432499999999991E-2</v>
      </c>
      <c r="L15" s="22">
        <f t="shared" si="6"/>
        <v>7.7005569057154832E-2</v>
      </c>
      <c r="M15" s="22">
        <f t="shared" si="6"/>
        <v>8.7918850120708769E-2</v>
      </c>
      <c r="N15" s="22">
        <f t="shared" si="6"/>
        <v>9.6515887826700023E-2</v>
      </c>
    </row>
    <row r="16" spans="1:17" x14ac:dyDescent="0.3">
      <c r="A16" s="23" t="s">
        <v>48</v>
      </c>
      <c r="B16" s="24"/>
      <c r="C16" s="16"/>
      <c r="D16" s="16"/>
      <c r="E16" s="17"/>
      <c r="F16" s="17"/>
      <c r="G16" s="17"/>
      <c r="H16" s="17"/>
      <c r="I16" s="17"/>
      <c r="J16" s="17"/>
      <c r="K16" s="17"/>
      <c r="L16" s="25">
        <v>5.0000000000000001E-3</v>
      </c>
      <c r="M16" s="25">
        <v>5.0000000000000001E-3</v>
      </c>
      <c r="N16" s="25">
        <v>5.0000000000000001E-3</v>
      </c>
    </row>
    <row r="17" spans="1:18" x14ac:dyDescent="0.3">
      <c r="A17" s="23"/>
      <c r="B17" s="24"/>
      <c r="C17" s="16"/>
      <c r="D17" s="16"/>
      <c r="E17" s="17"/>
      <c r="F17" s="17"/>
      <c r="G17" s="17"/>
      <c r="H17" s="17"/>
      <c r="I17" s="17"/>
      <c r="J17" s="17"/>
      <c r="K17" s="17"/>
      <c r="L17" s="17">
        <f>L15+L16</f>
        <v>8.2005569057154837E-2</v>
      </c>
      <c r="M17" s="17">
        <f t="shared" ref="M17:N17" si="7">M15+M16</f>
        <v>9.2918850120708774E-2</v>
      </c>
      <c r="N17" s="17">
        <f t="shared" si="7"/>
        <v>0.10151588782670003</v>
      </c>
    </row>
    <row r="18" spans="1:18" x14ac:dyDescent="0.3">
      <c r="A18" s="24"/>
      <c r="B18" s="24"/>
      <c r="C18" s="24"/>
      <c r="D18" s="26"/>
      <c r="E18" s="27"/>
      <c r="F18" s="27"/>
      <c r="G18" s="27"/>
      <c r="H18" s="27"/>
      <c r="I18" s="27"/>
      <c r="J18" s="27"/>
      <c r="K18" s="27"/>
      <c r="L18" s="27"/>
      <c r="M18" s="27" t="s">
        <v>49</v>
      </c>
      <c r="N18" s="27"/>
    </row>
    <row r="19" spans="1:18" x14ac:dyDescent="0.3">
      <c r="A19" s="28" t="s">
        <v>50</v>
      </c>
      <c r="C19" s="24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8" x14ac:dyDescent="0.3">
      <c r="A20" s="29" t="s">
        <v>51</v>
      </c>
      <c r="C20" s="24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8" x14ac:dyDescent="0.3">
      <c r="A21" s="30" t="s">
        <v>52</v>
      </c>
      <c r="C21" s="24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8" x14ac:dyDescent="0.3">
      <c r="A22" s="29" t="s">
        <v>53</v>
      </c>
      <c r="C22" s="24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8" x14ac:dyDescent="0.3">
      <c r="A23" s="29" t="s">
        <v>54</v>
      </c>
      <c r="C23" s="24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8" x14ac:dyDescent="0.3">
      <c r="A24" s="30" t="s">
        <v>55</v>
      </c>
      <c r="C24" s="24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8" x14ac:dyDescent="0.3">
      <c r="A25" s="30" t="s">
        <v>56</v>
      </c>
      <c r="C25" s="24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8" x14ac:dyDescent="0.3">
      <c r="A26" s="30" t="s">
        <v>57</v>
      </c>
      <c r="C26" s="24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8" x14ac:dyDescent="0.3">
      <c r="A27" s="30" t="s">
        <v>58</v>
      </c>
      <c r="C27" s="24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8" x14ac:dyDescent="0.3">
      <c r="A28" s="29" t="s">
        <v>59</v>
      </c>
      <c r="C28" s="24"/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1:18" x14ac:dyDescent="0.3">
      <c r="A29" s="29" t="s">
        <v>60</v>
      </c>
      <c r="C29" s="24"/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1:18" x14ac:dyDescent="0.3">
      <c r="A30" s="29" t="s">
        <v>61</v>
      </c>
      <c r="C30" s="24"/>
      <c r="D30" s="26"/>
      <c r="E30" s="27"/>
      <c r="F30" s="27"/>
      <c r="G30" s="27"/>
      <c r="H30" s="27"/>
      <c r="I30" s="27"/>
      <c r="J30" s="27"/>
      <c r="K30" s="27"/>
      <c r="L30" s="27"/>
      <c r="M30" s="27"/>
      <c r="N30" s="27"/>
      <c r="Q30" s="31"/>
      <c r="R30" s="31"/>
    </row>
    <row r="31" spans="1:18" x14ac:dyDescent="0.3">
      <c r="A31" s="29" t="s">
        <v>62</v>
      </c>
      <c r="C31" s="24"/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7"/>
      <c r="Q31" s="31"/>
      <c r="R31" s="31"/>
    </row>
    <row r="32" spans="1:18" x14ac:dyDescent="0.3">
      <c r="A32" s="24" t="s">
        <v>63</v>
      </c>
      <c r="B32" s="24"/>
      <c r="C32" s="24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Q32" s="31"/>
      <c r="R32" s="31"/>
    </row>
    <row r="33" spans="1:14" s="4" customFormat="1" ht="18" x14ac:dyDescent="0.25">
      <c r="A33" s="1" t="s">
        <v>64</v>
      </c>
      <c r="B33" s="32"/>
      <c r="C33" s="32"/>
      <c r="D33" s="32"/>
      <c r="E33" s="32"/>
      <c r="F33" s="32"/>
      <c r="G33" s="32"/>
      <c r="H33" s="33"/>
      <c r="I33" s="33"/>
      <c r="J33" s="33"/>
      <c r="K33" s="32"/>
      <c r="L33" s="32"/>
      <c r="M33" s="32"/>
      <c r="N33" s="32"/>
    </row>
    <row r="34" spans="1:14" s="37" customFormat="1" x14ac:dyDescent="0.3">
      <c r="A34" s="34"/>
      <c r="B34" s="35"/>
      <c r="C34" s="35"/>
      <c r="D34" s="35"/>
      <c r="E34" s="35"/>
      <c r="F34" s="35"/>
      <c r="G34" s="35"/>
      <c r="H34" s="36"/>
      <c r="I34" s="36"/>
      <c r="J34" s="36"/>
      <c r="K34" s="35"/>
      <c r="L34" s="35"/>
      <c r="M34" s="35"/>
      <c r="N34" s="35"/>
    </row>
    <row r="35" spans="1:14" ht="17.25" thickBot="1" x14ac:dyDescent="0.35">
      <c r="C35" s="38" t="s">
        <v>1</v>
      </c>
      <c r="D35" s="38" t="s">
        <v>2</v>
      </c>
      <c r="E35" s="38" t="s">
        <v>3</v>
      </c>
      <c r="F35" s="38" t="s">
        <v>4</v>
      </c>
      <c r="G35" s="38" t="s">
        <v>5</v>
      </c>
      <c r="H35" s="39" t="s">
        <v>6</v>
      </c>
      <c r="I35" s="39" t="s">
        <v>7</v>
      </c>
      <c r="J35" s="39" t="s">
        <v>8</v>
      </c>
      <c r="K35" s="38" t="s">
        <v>9</v>
      </c>
      <c r="L35" s="38" t="s">
        <v>10</v>
      </c>
      <c r="M35" s="38" t="s">
        <v>11</v>
      </c>
      <c r="N35" s="38" t="s">
        <v>12</v>
      </c>
    </row>
    <row r="36" spans="1:14" ht="49.5" x14ac:dyDescent="0.3">
      <c r="A36" s="9" t="s">
        <v>13</v>
      </c>
      <c r="B36" s="9" t="s">
        <v>14</v>
      </c>
      <c r="C36" s="10" t="s">
        <v>15</v>
      </c>
      <c r="D36" s="11" t="s">
        <v>16</v>
      </c>
      <c r="E36" s="11" t="s">
        <v>17</v>
      </c>
      <c r="F36" s="12" t="s">
        <v>18</v>
      </c>
      <c r="G36" s="13" t="s">
        <v>19</v>
      </c>
      <c r="H36" s="13" t="s">
        <v>20</v>
      </c>
      <c r="I36" s="13" t="s">
        <v>21</v>
      </c>
      <c r="J36" s="13" t="s">
        <v>22</v>
      </c>
      <c r="K36" s="13" t="s">
        <v>23</v>
      </c>
      <c r="L36" s="13" t="s">
        <v>24</v>
      </c>
      <c r="M36" s="13" t="s">
        <v>25</v>
      </c>
      <c r="N36" s="13" t="s">
        <v>26</v>
      </c>
    </row>
    <row r="37" spans="1:14" s="37" customFormat="1" x14ac:dyDescent="0.3">
      <c r="A37" s="14" t="s">
        <v>65</v>
      </c>
      <c r="B37" s="15" t="s">
        <v>66</v>
      </c>
      <c r="C37" s="16">
        <v>1.5731999999999999</v>
      </c>
      <c r="D37" s="16">
        <v>36.010555555555555</v>
      </c>
      <c r="E37" s="17">
        <f t="shared" ref="E37:E40" si="8">C37/D37</f>
        <v>4.3687190484271582E-2</v>
      </c>
      <c r="F37" s="17">
        <f t="shared" ref="F37:F40" si="9">E37*(1+0.5*K37)</f>
        <v>4.4467006834415825E-2</v>
      </c>
      <c r="G37" s="18" t="s">
        <v>67</v>
      </c>
      <c r="H37" s="17">
        <v>3.9E-2</v>
      </c>
      <c r="I37" s="18" t="s">
        <v>67</v>
      </c>
      <c r="J37" s="18">
        <v>3.2399999999999998E-2</v>
      </c>
      <c r="K37" s="17">
        <f t="shared" ref="K37:K40" si="10">AVERAGE(G37:J37)</f>
        <v>3.5699999999999996E-2</v>
      </c>
      <c r="L37" s="17">
        <f t="shared" ref="L37:L40" si="11">E37*(1+(0.5*MIN(G37:J37)))+MIN(G37:J37)</f>
        <v>7.679492297011678E-2</v>
      </c>
      <c r="M37" s="17">
        <f t="shared" ref="M37:M40" si="12">K37+F37</f>
        <v>8.0167006834415827E-2</v>
      </c>
      <c r="N37" s="17">
        <f t="shared" ref="N37:N40" si="13">E37*(1+(0.5*MAX(G37:J37)))+MAX(G37:J37)</f>
        <v>8.3539090698714874E-2</v>
      </c>
    </row>
    <row r="38" spans="1:14" s="37" customFormat="1" x14ac:dyDescent="0.3">
      <c r="A38" s="14" t="s">
        <v>68</v>
      </c>
      <c r="B38" s="15" t="s">
        <v>69</v>
      </c>
      <c r="C38" s="16">
        <v>2.2599999999999998</v>
      </c>
      <c r="D38" s="16">
        <v>44.681222222222225</v>
      </c>
      <c r="E38" s="17">
        <f t="shared" si="8"/>
        <v>5.0580532214626571E-2</v>
      </c>
      <c r="F38" s="17">
        <f t="shared" si="9"/>
        <v>5.2509336509744334E-2</v>
      </c>
      <c r="G38" s="18" t="s">
        <v>67</v>
      </c>
      <c r="H38" s="17">
        <v>0.08</v>
      </c>
      <c r="I38" s="18">
        <v>8.5000000000000006E-2</v>
      </c>
      <c r="J38" s="18">
        <v>6.3799999999999996E-2</v>
      </c>
      <c r="K38" s="17">
        <f t="shared" si="10"/>
        <v>7.6266666666666663E-2</v>
      </c>
      <c r="L38" s="17">
        <f t="shared" si="11"/>
        <v>0.11599405119227316</v>
      </c>
      <c r="M38" s="17">
        <f t="shared" si="12"/>
        <v>0.128776003176411</v>
      </c>
      <c r="N38" s="17">
        <f t="shared" si="13"/>
        <v>0.1377302048337482</v>
      </c>
    </row>
    <row r="39" spans="1:14" s="37" customFormat="1" x14ac:dyDescent="0.3">
      <c r="A39" s="14" t="s">
        <v>70</v>
      </c>
      <c r="B39" s="15" t="s">
        <v>71</v>
      </c>
      <c r="C39" s="16">
        <v>2.6840000000000002</v>
      </c>
      <c r="D39" s="16">
        <v>45.620962222222232</v>
      </c>
      <c r="E39" s="17">
        <f t="shared" si="8"/>
        <v>5.8832603900945524E-2</v>
      </c>
      <c r="F39" s="17">
        <f t="shared" si="9"/>
        <v>6.062258587463179E-2</v>
      </c>
      <c r="G39" s="18">
        <v>0.09</v>
      </c>
      <c r="H39" s="17">
        <v>3.4000000000000002E-2</v>
      </c>
      <c r="I39" s="18">
        <v>5.5E-2</v>
      </c>
      <c r="J39" s="18">
        <v>6.4399999999999999E-2</v>
      </c>
      <c r="K39" s="17">
        <f t="shared" si="10"/>
        <v>6.0850000000000001E-2</v>
      </c>
      <c r="L39" s="17">
        <f t="shared" si="11"/>
        <v>9.3832758167261596E-2</v>
      </c>
      <c r="M39" s="17">
        <f t="shared" si="12"/>
        <v>0.12147258587463179</v>
      </c>
      <c r="N39" s="17">
        <f t="shared" si="13"/>
        <v>0.15148007107648806</v>
      </c>
    </row>
    <row r="40" spans="1:14" s="42" customFormat="1" x14ac:dyDescent="0.3">
      <c r="A40" s="40" t="s">
        <v>72</v>
      </c>
      <c r="B40" s="41" t="s">
        <v>73</v>
      </c>
      <c r="C40" s="16">
        <f>0.29*4</f>
        <v>1.1599999999999999</v>
      </c>
      <c r="D40" s="16">
        <v>21.774388888888897</v>
      </c>
      <c r="E40" s="17">
        <f t="shared" si="8"/>
        <v>5.3273596146339072E-2</v>
      </c>
      <c r="F40" s="17">
        <f t="shared" si="9"/>
        <v>5.3879583302503677E-2</v>
      </c>
      <c r="G40" s="18" t="s">
        <v>67</v>
      </c>
      <c r="H40" s="17">
        <v>2.1499999999999998E-2</v>
      </c>
      <c r="I40" s="18" t="s">
        <v>67</v>
      </c>
      <c r="J40" s="18">
        <v>2.4E-2</v>
      </c>
      <c r="K40" s="17">
        <f t="shared" si="10"/>
        <v>2.2749999999999999E-2</v>
      </c>
      <c r="L40" s="17">
        <f t="shared" si="11"/>
        <v>7.5346287304912218E-2</v>
      </c>
      <c r="M40" s="17">
        <f t="shared" si="12"/>
        <v>7.6629583302503676E-2</v>
      </c>
      <c r="N40" s="17">
        <f t="shared" si="13"/>
        <v>7.7912879300095134E-2</v>
      </c>
    </row>
    <row r="41" spans="1:14" x14ac:dyDescent="0.3">
      <c r="A41" s="19" t="s">
        <v>47</v>
      </c>
      <c r="B41" s="20"/>
      <c r="C41" s="21"/>
      <c r="D41" s="21"/>
      <c r="E41" s="22">
        <f t="shared" ref="E41:N41" si="14">AVERAGE(E37:E40)</f>
        <v>5.1593480686545692E-2</v>
      </c>
      <c r="F41" s="22">
        <f t="shared" si="14"/>
        <v>5.2869628130323906E-2</v>
      </c>
      <c r="G41" s="22">
        <f t="shared" si="14"/>
        <v>0.09</v>
      </c>
      <c r="H41" s="22">
        <f t="shared" si="14"/>
        <v>4.3624999999999997E-2</v>
      </c>
      <c r="I41" s="22">
        <f t="shared" si="14"/>
        <v>7.0000000000000007E-2</v>
      </c>
      <c r="J41" s="22">
        <f t="shared" si="14"/>
        <v>4.6149999999999997E-2</v>
      </c>
      <c r="K41" s="22">
        <f t="shared" si="14"/>
        <v>4.8891666666666667E-2</v>
      </c>
      <c r="L41" s="22">
        <f t="shared" si="14"/>
        <v>9.0492004908640941E-2</v>
      </c>
      <c r="M41" s="22">
        <f t="shared" si="14"/>
        <v>0.10176129479699057</v>
      </c>
      <c r="N41" s="22">
        <f t="shared" si="14"/>
        <v>0.11266556147726156</v>
      </c>
    </row>
    <row r="42" spans="1:14" x14ac:dyDescent="0.3">
      <c r="A42" s="23" t="s">
        <v>48</v>
      </c>
      <c r="B42" s="24"/>
      <c r="C42" s="16"/>
      <c r="D42" s="16"/>
      <c r="E42" s="17"/>
      <c r="F42" s="17"/>
      <c r="G42" s="17"/>
      <c r="H42" s="17"/>
      <c r="I42" s="17"/>
      <c r="J42" s="17"/>
      <c r="K42" s="17"/>
      <c r="L42" s="25">
        <v>5.0000000000000001E-3</v>
      </c>
      <c r="M42" s="25">
        <v>5.0000000000000001E-3</v>
      </c>
      <c r="N42" s="25">
        <v>5.0000000000000001E-3</v>
      </c>
    </row>
    <row r="43" spans="1:14" x14ac:dyDescent="0.3">
      <c r="A43" s="23"/>
      <c r="B43" s="24"/>
      <c r="C43" s="16"/>
      <c r="D43" s="16"/>
      <c r="E43" s="17"/>
      <c r="F43" s="17"/>
      <c r="G43" s="17"/>
      <c r="H43" s="17"/>
      <c r="I43" s="17"/>
      <c r="J43" s="17"/>
      <c r="K43" s="17"/>
      <c r="L43" s="17">
        <f>L41+L42</f>
        <v>9.5492004908640946E-2</v>
      </c>
      <c r="M43" s="17">
        <f t="shared" ref="M43:N43" si="15">M41+M42</f>
        <v>0.10676129479699058</v>
      </c>
      <c r="N43" s="17">
        <f t="shared" si="15"/>
        <v>0.11766556147726157</v>
      </c>
    </row>
    <row r="44" spans="1:14" s="37" customFormat="1" x14ac:dyDescent="0.3">
      <c r="A44" s="43"/>
      <c r="B44" s="43"/>
      <c r="C44" s="43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</row>
    <row r="45" spans="1:14" s="37" customFormat="1" x14ac:dyDescent="0.3">
      <c r="A45" s="28" t="s">
        <v>50</v>
      </c>
      <c r="C45" s="43"/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1:14" s="37" customFormat="1" x14ac:dyDescent="0.3">
      <c r="A46" s="29" t="s">
        <v>51</v>
      </c>
      <c r="C46" s="43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1:14" s="37" customFormat="1" x14ac:dyDescent="0.3">
      <c r="A47" s="30" t="s">
        <v>52</v>
      </c>
      <c r="C47" s="43"/>
      <c r="D47" s="44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8" spans="1:14" s="37" customFormat="1" x14ac:dyDescent="0.3">
      <c r="A48" s="29" t="s">
        <v>53</v>
      </c>
      <c r="C48" s="43"/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5"/>
    </row>
    <row r="49" spans="1:14" s="37" customFormat="1" x14ac:dyDescent="0.3">
      <c r="A49" s="29" t="s">
        <v>54</v>
      </c>
      <c r="C49" s="43"/>
      <c r="D49" s="44"/>
      <c r="E49" s="45"/>
      <c r="F49" s="45"/>
      <c r="G49" s="45"/>
      <c r="H49" s="45"/>
      <c r="I49" s="45"/>
      <c r="J49" s="45"/>
      <c r="K49" s="45"/>
      <c r="L49" s="45"/>
      <c r="M49" s="45"/>
      <c r="N49" s="45"/>
    </row>
    <row r="50" spans="1:14" s="37" customFormat="1" x14ac:dyDescent="0.3">
      <c r="A50" s="30" t="s">
        <v>55</v>
      </c>
      <c r="C50" s="43"/>
      <c r="D50" s="44"/>
      <c r="E50" s="45"/>
      <c r="F50" s="45"/>
      <c r="G50" s="45"/>
      <c r="H50" s="45"/>
      <c r="I50" s="45"/>
      <c r="J50" s="45"/>
      <c r="K50" s="45"/>
      <c r="L50" s="45"/>
      <c r="M50" s="45"/>
      <c r="N50" s="45"/>
    </row>
    <row r="51" spans="1:14" s="37" customFormat="1" x14ac:dyDescent="0.3">
      <c r="A51" s="30" t="s">
        <v>56</v>
      </c>
      <c r="C51" s="43"/>
      <c r="D51" s="44"/>
      <c r="E51" s="45"/>
      <c r="F51" s="45"/>
      <c r="G51" s="45"/>
      <c r="H51" s="45"/>
      <c r="I51" s="45"/>
      <c r="J51" s="45"/>
      <c r="K51" s="45"/>
      <c r="L51" s="45"/>
      <c r="M51" s="45"/>
      <c r="N51" s="45"/>
    </row>
    <row r="52" spans="1:14" s="37" customFormat="1" x14ac:dyDescent="0.3">
      <c r="A52" s="30" t="s">
        <v>57</v>
      </c>
      <c r="C52" s="43"/>
      <c r="D52" s="44"/>
      <c r="E52" s="45"/>
      <c r="F52" s="45"/>
      <c r="G52" s="45"/>
      <c r="H52" s="45"/>
      <c r="I52" s="45"/>
      <c r="J52" s="45"/>
      <c r="K52" s="45"/>
      <c r="L52" s="45"/>
      <c r="M52" s="45"/>
      <c r="N52" s="45"/>
    </row>
    <row r="53" spans="1:14" s="37" customFormat="1" x14ac:dyDescent="0.3">
      <c r="A53" s="30" t="s">
        <v>58</v>
      </c>
      <c r="C53" s="43"/>
      <c r="D53" s="44"/>
      <c r="E53" s="45"/>
      <c r="F53" s="45"/>
      <c r="G53" s="45"/>
      <c r="H53" s="45"/>
      <c r="I53" s="45"/>
      <c r="J53" s="45"/>
      <c r="K53" s="45"/>
      <c r="L53" s="45"/>
      <c r="M53" s="45"/>
      <c r="N53" s="45"/>
    </row>
    <row r="54" spans="1:14" s="37" customFormat="1" x14ac:dyDescent="0.3">
      <c r="A54" s="29" t="s">
        <v>59</v>
      </c>
      <c r="C54" s="43"/>
      <c r="D54" s="44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spans="1:14" s="37" customFormat="1" x14ac:dyDescent="0.3">
      <c r="A55" s="29" t="s">
        <v>60</v>
      </c>
      <c r="C55" s="43"/>
      <c r="D55" s="44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s="37" customFormat="1" x14ac:dyDescent="0.3">
      <c r="A56" s="29" t="s">
        <v>61</v>
      </c>
      <c r="C56" s="43"/>
      <c r="D56" s="44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1:14" s="37" customFormat="1" x14ac:dyDescent="0.3">
      <c r="A57" s="29" t="s">
        <v>62</v>
      </c>
      <c r="C57" s="43"/>
      <c r="D57" s="44"/>
      <c r="E57" s="45"/>
      <c r="F57" s="45"/>
      <c r="G57" s="45"/>
      <c r="H57" s="45"/>
      <c r="I57" s="45"/>
      <c r="J57" s="45"/>
      <c r="K57" s="45"/>
      <c r="L57" s="45"/>
      <c r="M57" s="45"/>
      <c r="N57" s="45"/>
    </row>
    <row r="58" spans="1:14" s="37" customFormat="1" x14ac:dyDescent="0.3">
      <c r="A58" s="24" t="s">
        <v>63</v>
      </c>
      <c r="B58" s="46"/>
    </row>
    <row r="59" spans="1:14" s="4" customFormat="1" ht="18" x14ac:dyDescent="0.25">
      <c r="A59" s="1" t="s">
        <v>74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s="37" customFormat="1" x14ac:dyDescent="0.3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14" ht="17.25" thickBot="1" x14ac:dyDescent="0.35">
      <c r="C61" s="38" t="s">
        <v>1</v>
      </c>
      <c r="D61" s="38" t="s">
        <v>2</v>
      </c>
      <c r="E61" s="38" t="s">
        <v>3</v>
      </c>
      <c r="F61" s="38" t="s">
        <v>4</v>
      </c>
      <c r="G61" s="38" t="s">
        <v>5</v>
      </c>
      <c r="H61" s="38" t="s">
        <v>6</v>
      </c>
      <c r="I61" s="38" t="s">
        <v>7</v>
      </c>
      <c r="J61" s="38" t="s">
        <v>8</v>
      </c>
      <c r="K61" s="38" t="s">
        <v>9</v>
      </c>
      <c r="L61" s="38" t="s">
        <v>10</v>
      </c>
      <c r="M61" s="38" t="s">
        <v>11</v>
      </c>
      <c r="N61" s="38" t="s">
        <v>12</v>
      </c>
    </row>
    <row r="62" spans="1:14" ht="49.5" x14ac:dyDescent="0.3">
      <c r="A62" s="9" t="s">
        <v>13</v>
      </c>
      <c r="B62" s="9" t="s">
        <v>14</v>
      </c>
      <c r="C62" s="10" t="s">
        <v>15</v>
      </c>
      <c r="D62" s="11" t="s">
        <v>16</v>
      </c>
      <c r="E62" s="11" t="s">
        <v>17</v>
      </c>
      <c r="F62" s="12" t="s">
        <v>18</v>
      </c>
      <c r="G62" s="13" t="s">
        <v>19</v>
      </c>
      <c r="H62" s="13" t="s">
        <v>20</v>
      </c>
      <c r="I62" s="13" t="s">
        <v>21</v>
      </c>
      <c r="J62" s="13" t="s">
        <v>22</v>
      </c>
      <c r="K62" s="13" t="s">
        <v>23</v>
      </c>
      <c r="L62" s="13" t="s">
        <v>24</v>
      </c>
      <c r="M62" s="13" t="s">
        <v>25</v>
      </c>
      <c r="N62" s="13" t="s">
        <v>26</v>
      </c>
    </row>
    <row r="63" spans="1:14" s="37" customFormat="1" x14ac:dyDescent="0.3">
      <c r="A63" s="14" t="s">
        <v>27</v>
      </c>
      <c r="B63" s="15" t="s">
        <v>28</v>
      </c>
      <c r="C63" s="16">
        <f t="shared" ref="C63:D72" si="16">C5</f>
        <v>2.2400000000000002</v>
      </c>
      <c r="D63" s="16">
        <f t="shared" si="16"/>
        <v>72.786111111111111</v>
      </c>
      <c r="E63" s="17">
        <f t="shared" ref="E63:E74" si="17">C63/D63</f>
        <v>3.0775102087547229E-2</v>
      </c>
      <c r="F63" s="17">
        <f t="shared" ref="F63:F74" si="18">E63*(1+0.5*K63)</f>
        <v>3.1663733160325155E-2</v>
      </c>
      <c r="G63" s="18">
        <f t="shared" ref="G63:J72" si="19">G5</f>
        <v>6.6000000000000003E-2</v>
      </c>
      <c r="H63" s="18">
        <f t="shared" si="19"/>
        <v>0.06</v>
      </c>
      <c r="I63" s="18">
        <f t="shared" si="19"/>
        <v>4.4999999999999998E-2</v>
      </c>
      <c r="J63" s="18">
        <f t="shared" si="19"/>
        <v>0.06</v>
      </c>
      <c r="K63" s="17">
        <f t="shared" ref="K63:K72" si="20">AVERAGE(G63:J63)</f>
        <v>5.7749999999999996E-2</v>
      </c>
      <c r="L63" s="17">
        <f t="shared" ref="L63:L74" si="21">E63*(1+(0.5*MIN(G63:J63)))+MIN(G63:J63)</f>
        <v>7.6467541884517043E-2</v>
      </c>
      <c r="M63" s="17">
        <f t="shared" ref="M63:M74" si="22">K63+F63</f>
        <v>8.9413733160325151E-2</v>
      </c>
      <c r="N63" s="17">
        <f t="shared" ref="N63:N74" si="23">E63*(1+(0.5*MAX(G63:J63)))+MAX(G63:J63)</f>
        <v>9.7790680456436296E-2</v>
      </c>
    </row>
    <row r="64" spans="1:14" s="37" customFormat="1" x14ac:dyDescent="0.3">
      <c r="A64" s="14" t="s">
        <v>29</v>
      </c>
      <c r="B64" s="15" t="s">
        <v>30</v>
      </c>
      <c r="C64" s="16">
        <f t="shared" si="16"/>
        <v>1.34</v>
      </c>
      <c r="D64" s="16">
        <f t="shared" si="16"/>
        <v>40.89233333333334</v>
      </c>
      <c r="E64" s="17">
        <f t="shared" si="17"/>
        <v>3.2768978700163841E-2</v>
      </c>
      <c r="F64" s="17">
        <f t="shared" si="18"/>
        <v>3.3721327143637354E-2</v>
      </c>
      <c r="G64" s="18">
        <f t="shared" si="19"/>
        <v>5.2999999999999999E-2</v>
      </c>
      <c r="H64" s="18">
        <f t="shared" si="19"/>
        <v>0.06</v>
      </c>
      <c r="I64" s="18">
        <f t="shared" si="19"/>
        <v>6.5000000000000002E-2</v>
      </c>
      <c r="J64" s="18">
        <f t="shared" si="19"/>
        <v>5.45E-2</v>
      </c>
      <c r="K64" s="17">
        <f t="shared" si="20"/>
        <v>5.8124999999999996E-2</v>
      </c>
      <c r="L64" s="17">
        <f t="shared" si="21"/>
        <v>8.6637356635718171E-2</v>
      </c>
      <c r="M64" s="17">
        <f t="shared" si="22"/>
        <v>9.1846327143637357E-2</v>
      </c>
      <c r="N64" s="17">
        <f t="shared" si="23"/>
        <v>9.8833970507919172E-2</v>
      </c>
    </row>
    <row r="65" spans="1:14" s="37" customFormat="1" x14ac:dyDescent="0.3">
      <c r="A65" s="14" t="s">
        <v>31</v>
      </c>
      <c r="B65" s="15" t="s">
        <v>32</v>
      </c>
      <c r="C65" s="16">
        <f t="shared" si="16"/>
        <v>2.48</v>
      </c>
      <c r="D65" s="16">
        <f t="shared" si="16"/>
        <v>70.079111111111132</v>
      </c>
      <c r="E65" s="17">
        <f t="shared" si="17"/>
        <v>3.5388576719643822E-2</v>
      </c>
      <c r="F65" s="17">
        <f t="shared" si="18"/>
        <v>3.6331239932013336E-2</v>
      </c>
      <c r="G65" s="18">
        <f t="shared" si="19"/>
        <v>5.3999999999999999E-2</v>
      </c>
      <c r="H65" s="18">
        <f t="shared" si="19"/>
        <v>5.7799999999999997E-2</v>
      </c>
      <c r="I65" s="18">
        <f t="shared" si="19"/>
        <v>4.4999999999999998E-2</v>
      </c>
      <c r="J65" s="18">
        <f t="shared" si="19"/>
        <v>5.6300000000000003E-2</v>
      </c>
      <c r="K65" s="17">
        <f t="shared" si="20"/>
        <v>5.3275000000000003E-2</v>
      </c>
      <c r="L65" s="17">
        <f t="shared" si="21"/>
        <v>8.1184819695835797E-2</v>
      </c>
      <c r="M65" s="17">
        <f t="shared" si="22"/>
        <v>8.9606239932013332E-2</v>
      </c>
      <c r="N65" s="17">
        <f t="shared" si="23"/>
        <v>9.4211306586841514E-2</v>
      </c>
    </row>
    <row r="66" spans="1:14" s="37" customFormat="1" x14ac:dyDescent="0.3">
      <c r="A66" s="14" t="s">
        <v>33</v>
      </c>
      <c r="B66" s="15" t="s">
        <v>34</v>
      </c>
      <c r="C66" s="16">
        <f t="shared" si="16"/>
        <v>3.56</v>
      </c>
      <c r="D66" s="16">
        <f t="shared" si="16"/>
        <v>80.47722222222221</v>
      </c>
      <c r="E66" s="17">
        <f t="shared" si="17"/>
        <v>4.4236119260798436E-2</v>
      </c>
      <c r="F66" s="17">
        <f t="shared" si="18"/>
        <v>4.5170054328692047E-2</v>
      </c>
      <c r="G66" s="18">
        <f t="shared" si="19"/>
        <v>3.6999999999999998E-2</v>
      </c>
      <c r="H66" s="18">
        <f t="shared" si="19"/>
        <v>4.4499999999999998E-2</v>
      </c>
      <c r="I66" s="18">
        <f t="shared" si="19"/>
        <v>4.4999999999999998E-2</v>
      </c>
      <c r="J66" s="18">
        <f t="shared" si="19"/>
        <v>4.24E-2</v>
      </c>
      <c r="K66" s="17">
        <f t="shared" si="20"/>
        <v>4.2224999999999999E-2</v>
      </c>
      <c r="L66" s="17">
        <f t="shared" si="21"/>
        <v>8.2054487467123211E-2</v>
      </c>
      <c r="M66" s="17">
        <f t="shared" si="22"/>
        <v>8.7395054328692046E-2</v>
      </c>
      <c r="N66" s="17">
        <f t="shared" si="23"/>
        <v>9.0231431944166399E-2</v>
      </c>
    </row>
    <row r="67" spans="1:14" s="37" customFormat="1" x14ac:dyDescent="0.3">
      <c r="A67" s="14" t="s">
        <v>35</v>
      </c>
      <c r="B67" s="15" t="s">
        <v>36</v>
      </c>
      <c r="C67" s="16">
        <f t="shared" si="16"/>
        <v>2.42</v>
      </c>
      <c r="D67" s="16">
        <f t="shared" si="16"/>
        <v>65.228777777777793</v>
      </c>
      <c r="E67" s="17">
        <f t="shared" si="17"/>
        <v>3.7100189248440094E-2</v>
      </c>
      <c r="F67" s="17">
        <f t="shared" si="18"/>
        <v>3.7851468080721012E-2</v>
      </c>
      <c r="G67" s="18">
        <f t="shared" si="19"/>
        <v>5.5E-2</v>
      </c>
      <c r="H67" s="18">
        <f t="shared" si="19"/>
        <v>4.0800000000000003E-2</v>
      </c>
      <c r="I67" s="18">
        <f t="shared" si="19"/>
        <v>0.04</v>
      </c>
      <c r="J67" s="18">
        <f t="shared" si="19"/>
        <v>2.6200000000000001E-2</v>
      </c>
      <c r="K67" s="17">
        <f t="shared" si="20"/>
        <v>4.0500000000000001E-2</v>
      </c>
      <c r="L67" s="17">
        <f t="shared" si="21"/>
        <v>6.3786201727594666E-2</v>
      </c>
      <c r="M67" s="17">
        <f t="shared" si="22"/>
        <v>7.8351468080721021E-2</v>
      </c>
      <c r="N67" s="17">
        <f t="shared" si="23"/>
        <v>9.3120444452772205E-2</v>
      </c>
    </row>
    <row r="68" spans="1:14" s="46" customFormat="1" x14ac:dyDescent="0.3">
      <c r="A68" s="14" t="s">
        <v>37</v>
      </c>
      <c r="B68" s="15" t="s">
        <v>38</v>
      </c>
      <c r="C68" s="16">
        <f t="shared" si="16"/>
        <v>2.02</v>
      </c>
      <c r="D68" s="16">
        <f t="shared" si="16"/>
        <v>60.742333333333335</v>
      </c>
      <c r="E68" s="17">
        <f t="shared" si="17"/>
        <v>3.3255225625181781E-2</v>
      </c>
      <c r="F68" s="17">
        <f t="shared" si="18"/>
        <v>3.4230019426319924E-2</v>
      </c>
      <c r="G68" s="18">
        <f t="shared" si="19"/>
        <v>5.8000000000000003E-2</v>
      </c>
      <c r="H68" s="18">
        <f t="shared" si="19"/>
        <v>5.5E-2</v>
      </c>
      <c r="I68" s="18">
        <f t="shared" si="19"/>
        <v>6.5000000000000002E-2</v>
      </c>
      <c r="J68" s="18">
        <f t="shared" si="19"/>
        <v>5.6500000000000002E-2</v>
      </c>
      <c r="K68" s="17">
        <f t="shared" si="20"/>
        <v>5.8624999999999997E-2</v>
      </c>
      <c r="L68" s="17">
        <f t="shared" si="21"/>
        <v>8.916974432987429E-2</v>
      </c>
      <c r="M68" s="17">
        <f t="shared" si="22"/>
        <v>9.2855019426319921E-2</v>
      </c>
      <c r="N68" s="17">
        <f t="shared" si="23"/>
        <v>9.933602045800019E-2</v>
      </c>
    </row>
    <row r="69" spans="1:14" s="37" customFormat="1" x14ac:dyDescent="0.3">
      <c r="A69" s="14" t="s">
        <v>39</v>
      </c>
      <c r="B69" s="15" t="s">
        <v>40</v>
      </c>
      <c r="C69" s="16">
        <f t="shared" si="16"/>
        <v>1.33</v>
      </c>
      <c r="D69" s="16">
        <f t="shared" si="16"/>
        <v>32.422666666666686</v>
      </c>
      <c r="E69" s="17">
        <f t="shared" si="17"/>
        <v>4.102068511740755E-2</v>
      </c>
      <c r="F69" s="17">
        <f t="shared" si="18"/>
        <v>4.2059021209441931E-2</v>
      </c>
      <c r="G69" s="18">
        <f t="shared" si="19"/>
        <v>0.06</v>
      </c>
      <c r="H69" s="18">
        <f t="shared" si="19"/>
        <v>5.9499999999999997E-2</v>
      </c>
      <c r="I69" s="18">
        <f t="shared" si="19"/>
        <v>2.5000000000000001E-2</v>
      </c>
      <c r="J69" s="18">
        <f t="shared" si="19"/>
        <v>5.8000000000000003E-2</v>
      </c>
      <c r="K69" s="17">
        <f t="shared" si="20"/>
        <v>5.0624999999999996E-2</v>
      </c>
      <c r="L69" s="17">
        <f t="shared" si="21"/>
        <v>6.6533443681375148E-2</v>
      </c>
      <c r="M69" s="17">
        <f t="shared" si="22"/>
        <v>9.2684021209441927E-2</v>
      </c>
      <c r="N69" s="17">
        <f t="shared" si="23"/>
        <v>0.10225130567092977</v>
      </c>
    </row>
    <row r="70" spans="1:14" s="37" customFormat="1" x14ac:dyDescent="0.3">
      <c r="A70" s="14" t="s">
        <v>41</v>
      </c>
      <c r="B70" s="15" t="s">
        <v>42</v>
      </c>
      <c r="C70" s="16">
        <f t="shared" si="16"/>
        <v>2.78</v>
      </c>
      <c r="D70" s="16">
        <f t="shared" si="16"/>
        <v>81.736777777777817</v>
      </c>
      <c r="E70" s="17">
        <f t="shared" si="17"/>
        <v>3.4011617237446473E-2</v>
      </c>
      <c r="F70" s="17">
        <f t="shared" si="18"/>
        <v>3.4739890991543294E-2</v>
      </c>
      <c r="G70" s="18">
        <f t="shared" si="19"/>
        <v>0.03</v>
      </c>
      <c r="H70" s="18">
        <f t="shared" si="19"/>
        <v>0.05</v>
      </c>
      <c r="I70" s="18">
        <f t="shared" si="19"/>
        <v>5.5E-2</v>
      </c>
      <c r="J70" s="18">
        <f t="shared" si="19"/>
        <v>3.6299999999999999E-2</v>
      </c>
      <c r="K70" s="17">
        <f t="shared" si="20"/>
        <v>4.2825000000000002E-2</v>
      </c>
      <c r="L70" s="17">
        <f t="shared" si="21"/>
        <v>6.4521791496008174E-2</v>
      </c>
      <c r="M70" s="17">
        <f t="shared" si="22"/>
        <v>7.7564890991543289E-2</v>
      </c>
      <c r="N70" s="17">
        <f t="shared" si="23"/>
        <v>8.9946936711476244E-2</v>
      </c>
    </row>
    <row r="71" spans="1:14" s="37" customFormat="1" x14ac:dyDescent="0.3">
      <c r="A71" s="14" t="s">
        <v>43</v>
      </c>
      <c r="B71" s="15" t="s">
        <v>44</v>
      </c>
      <c r="C71" s="16">
        <f t="shared" si="16"/>
        <v>1.06</v>
      </c>
      <c r="D71" s="16">
        <f t="shared" si="16"/>
        <v>38.897444444444439</v>
      </c>
      <c r="E71" s="17">
        <f t="shared" si="17"/>
        <v>2.7251147604669835E-2</v>
      </c>
      <c r="F71" s="17">
        <f t="shared" si="18"/>
        <v>2.8092526786964014E-2</v>
      </c>
      <c r="G71" s="18">
        <f t="shared" si="19"/>
        <v>5.3999999999999999E-2</v>
      </c>
      <c r="H71" s="18">
        <f t="shared" si="19"/>
        <v>0.06</v>
      </c>
      <c r="I71" s="18">
        <f t="shared" si="19"/>
        <v>7.4999999999999997E-2</v>
      </c>
      <c r="J71" s="18">
        <f t="shared" si="19"/>
        <v>5.8000000000000003E-2</v>
      </c>
      <c r="K71" s="17">
        <f t="shared" si="20"/>
        <v>6.1749999999999999E-2</v>
      </c>
      <c r="L71" s="17">
        <f t="shared" si="21"/>
        <v>8.1986928589995914E-2</v>
      </c>
      <c r="M71" s="17">
        <f t="shared" si="22"/>
        <v>8.9842526786964014E-2</v>
      </c>
      <c r="N71" s="17">
        <f t="shared" si="23"/>
        <v>0.10327306563984495</v>
      </c>
    </row>
    <row r="72" spans="1:14" s="37" customFormat="1" x14ac:dyDescent="0.3">
      <c r="A72" s="14" t="s">
        <v>45</v>
      </c>
      <c r="B72" s="15" t="s">
        <v>46</v>
      </c>
      <c r="C72" s="16">
        <f t="shared" si="16"/>
        <v>2.3199999999999998</v>
      </c>
      <c r="D72" s="16">
        <f t="shared" si="16"/>
        <v>46.364888888888899</v>
      </c>
      <c r="E72" s="17">
        <f t="shared" si="17"/>
        <v>5.0037863900844491E-2</v>
      </c>
      <c r="F72" s="17">
        <f t="shared" si="18"/>
        <v>5.1004220147429551E-2</v>
      </c>
      <c r="G72" s="18">
        <f t="shared" si="19"/>
        <v>4.4999999999999998E-2</v>
      </c>
      <c r="H72" s="18">
        <f t="shared" si="19"/>
        <v>4.2500000000000003E-2</v>
      </c>
      <c r="I72" s="18">
        <f t="shared" si="19"/>
        <v>0.04</v>
      </c>
      <c r="J72" s="18">
        <f t="shared" si="19"/>
        <v>2.7E-2</v>
      </c>
      <c r="K72" s="17">
        <f t="shared" si="20"/>
        <v>3.8625E-2</v>
      </c>
      <c r="L72" s="17">
        <f t="shared" si="21"/>
        <v>7.7713375063505896E-2</v>
      </c>
      <c r="M72" s="17">
        <f t="shared" si="22"/>
        <v>8.962922014742955E-2</v>
      </c>
      <c r="N72" s="17">
        <f t="shared" si="23"/>
        <v>9.6163715838613495E-2</v>
      </c>
    </row>
    <row r="73" spans="1:14" s="37" customFormat="1" x14ac:dyDescent="0.3">
      <c r="A73" s="14" t="s">
        <v>65</v>
      </c>
      <c r="B73" s="15" t="s">
        <v>66</v>
      </c>
      <c r="C73" s="16">
        <f>C37</f>
        <v>1.5731999999999999</v>
      </c>
      <c r="D73" s="16">
        <f>D37</f>
        <v>36.010555555555555</v>
      </c>
      <c r="E73" s="17">
        <f t="shared" si="17"/>
        <v>4.3687190484271582E-2</v>
      </c>
      <c r="F73" s="17">
        <f t="shared" si="18"/>
        <v>4.4467006834415825E-2</v>
      </c>
      <c r="G73" s="18" t="str">
        <f t="shared" ref="G73:K74" si="24">G37</f>
        <v>n/a</v>
      </c>
      <c r="H73" s="18">
        <f t="shared" si="24"/>
        <v>3.9E-2</v>
      </c>
      <c r="I73" s="18" t="str">
        <f t="shared" si="24"/>
        <v>n/a</v>
      </c>
      <c r="J73" s="18">
        <f t="shared" si="24"/>
        <v>3.2399999999999998E-2</v>
      </c>
      <c r="K73" s="18">
        <f t="shared" si="24"/>
        <v>3.5699999999999996E-2</v>
      </c>
      <c r="L73" s="17">
        <f t="shared" si="21"/>
        <v>7.679492297011678E-2</v>
      </c>
      <c r="M73" s="17">
        <f t="shared" si="22"/>
        <v>8.0167006834415827E-2</v>
      </c>
      <c r="N73" s="17">
        <f t="shared" si="23"/>
        <v>8.3539090698714874E-2</v>
      </c>
    </row>
    <row r="74" spans="1:14" s="37" customFormat="1" x14ac:dyDescent="0.3">
      <c r="A74" s="14" t="s">
        <v>68</v>
      </c>
      <c r="B74" s="15" t="s">
        <v>69</v>
      </c>
      <c r="C74" s="16">
        <f>C38</f>
        <v>2.2599999999999998</v>
      </c>
      <c r="D74" s="16">
        <f>D38</f>
        <v>44.681222222222225</v>
      </c>
      <c r="E74" s="17">
        <f t="shared" si="17"/>
        <v>5.0580532214626571E-2</v>
      </c>
      <c r="F74" s="17">
        <f t="shared" si="18"/>
        <v>5.2509336509744334E-2</v>
      </c>
      <c r="G74" s="18" t="str">
        <f t="shared" si="24"/>
        <v>n/a</v>
      </c>
      <c r="H74" s="18">
        <f t="shared" si="24"/>
        <v>0.08</v>
      </c>
      <c r="I74" s="18">
        <f t="shared" si="24"/>
        <v>8.5000000000000006E-2</v>
      </c>
      <c r="J74" s="18">
        <f t="shared" si="24"/>
        <v>6.3799999999999996E-2</v>
      </c>
      <c r="K74" s="18">
        <f t="shared" si="24"/>
        <v>7.6266666666666663E-2</v>
      </c>
      <c r="L74" s="17">
        <f t="shared" si="21"/>
        <v>0.11599405119227316</v>
      </c>
      <c r="M74" s="17">
        <f t="shared" si="22"/>
        <v>0.128776003176411</v>
      </c>
      <c r="N74" s="17">
        <f t="shared" si="23"/>
        <v>0.1377302048337482</v>
      </c>
    </row>
    <row r="75" spans="1:14" x14ac:dyDescent="0.3">
      <c r="A75" s="19" t="s">
        <v>47</v>
      </c>
      <c r="B75" s="20"/>
      <c r="C75" s="21"/>
      <c r="D75" s="21"/>
      <c r="E75" s="22">
        <f t="shared" ref="E75:N75" si="25">AVERAGE(E63:E74)</f>
        <v>3.8342769016753465E-2</v>
      </c>
      <c r="F75" s="22">
        <f t="shared" si="25"/>
        <v>3.9319987045937317E-2</v>
      </c>
      <c r="G75" s="22">
        <f t="shared" si="25"/>
        <v>5.1200000000000002E-2</v>
      </c>
      <c r="H75" s="22">
        <f t="shared" si="25"/>
        <v>5.409166666666667E-2</v>
      </c>
      <c r="I75" s="22">
        <f t="shared" si="25"/>
        <v>5.3181818181818191E-2</v>
      </c>
      <c r="J75" s="22">
        <f t="shared" si="25"/>
        <v>4.7616666666666668E-2</v>
      </c>
      <c r="K75" s="22">
        <f t="shared" si="25"/>
        <v>5.1357638888888883E-2</v>
      </c>
      <c r="L75" s="22">
        <f t="shared" si="25"/>
        <v>8.0237055394494855E-2</v>
      </c>
      <c r="M75" s="22">
        <f t="shared" si="25"/>
        <v>9.06776259348262E-2</v>
      </c>
      <c r="N75" s="22">
        <f t="shared" si="25"/>
        <v>9.8869014483288595E-2</v>
      </c>
    </row>
    <row r="76" spans="1:14" x14ac:dyDescent="0.3">
      <c r="A76" s="23" t="s">
        <v>48</v>
      </c>
      <c r="B76" s="24"/>
      <c r="C76" s="16"/>
      <c r="D76" s="16"/>
      <c r="E76" s="17"/>
      <c r="F76" s="17"/>
      <c r="G76" s="17"/>
      <c r="H76" s="17"/>
      <c r="I76" s="17"/>
      <c r="J76" s="17"/>
      <c r="K76" s="17"/>
      <c r="L76" s="25">
        <v>5.0000000000000001E-3</v>
      </c>
      <c r="M76" s="25">
        <v>5.0000000000000001E-3</v>
      </c>
      <c r="N76" s="25">
        <v>5.0000000000000001E-3</v>
      </c>
    </row>
    <row r="77" spans="1:14" s="37" customFormat="1" x14ac:dyDescent="0.3">
      <c r="A77" s="23"/>
      <c r="B77" s="24"/>
      <c r="C77" s="16"/>
      <c r="D77" s="16"/>
      <c r="E77" s="17"/>
      <c r="F77" s="17"/>
      <c r="G77" s="17"/>
      <c r="H77" s="17"/>
      <c r="I77" s="17"/>
      <c r="J77" s="17"/>
      <c r="K77" s="17"/>
      <c r="L77" s="17">
        <f>L75+L76</f>
        <v>8.5237055394494859E-2</v>
      </c>
      <c r="M77" s="17">
        <f t="shared" ref="M77:N77" si="26">M75+M76</f>
        <v>9.5677625934826205E-2</v>
      </c>
      <c r="N77" s="17">
        <f t="shared" si="26"/>
        <v>0.1038690144832886</v>
      </c>
    </row>
    <row r="78" spans="1:14" s="37" customFormat="1" x14ac:dyDescent="0.3">
      <c r="A78" s="23"/>
      <c r="B78" s="24"/>
      <c r="C78" s="16"/>
      <c r="D78" s="16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 s="37" customFormat="1" x14ac:dyDescent="0.3">
      <c r="A79" s="28" t="s">
        <v>50</v>
      </c>
      <c r="C79" s="43"/>
      <c r="D79" s="44"/>
      <c r="E79" s="45"/>
      <c r="F79" s="45"/>
      <c r="G79" s="45"/>
      <c r="H79" s="45"/>
      <c r="I79" s="45"/>
      <c r="J79" s="45"/>
      <c r="K79" s="45"/>
      <c r="L79" s="45"/>
      <c r="M79" s="45" t="s">
        <v>49</v>
      </c>
      <c r="N79" s="45"/>
    </row>
    <row r="80" spans="1:14" s="37" customFormat="1" x14ac:dyDescent="0.3">
      <c r="A80" s="29" t="s">
        <v>51</v>
      </c>
      <c r="C80" s="43"/>
      <c r="D80" s="44"/>
      <c r="E80" s="45"/>
      <c r="F80" s="45"/>
      <c r="G80" s="45"/>
      <c r="H80" s="45"/>
      <c r="I80" s="45"/>
      <c r="J80" s="45"/>
      <c r="K80" s="45"/>
      <c r="L80" s="45"/>
      <c r="M80" s="45"/>
      <c r="N80" s="45"/>
    </row>
    <row r="81" spans="1:14" s="37" customFormat="1" x14ac:dyDescent="0.3">
      <c r="A81" s="30" t="s">
        <v>52</v>
      </c>
      <c r="C81" s="43"/>
      <c r="D81" s="44"/>
      <c r="E81" s="45"/>
      <c r="F81" s="45"/>
      <c r="G81" s="45"/>
      <c r="H81" s="45"/>
      <c r="I81" s="45"/>
      <c r="J81" s="45"/>
      <c r="K81" s="45"/>
      <c r="L81" s="45"/>
      <c r="M81" s="45"/>
      <c r="N81" s="45"/>
    </row>
    <row r="82" spans="1:14" s="37" customFormat="1" x14ac:dyDescent="0.3">
      <c r="A82" s="29" t="s">
        <v>53</v>
      </c>
      <c r="C82" s="43"/>
      <c r="D82" s="44"/>
      <c r="E82" s="45"/>
      <c r="F82" s="45"/>
      <c r="G82" s="45"/>
      <c r="H82" s="45"/>
      <c r="I82" s="45"/>
      <c r="J82" s="45"/>
      <c r="K82" s="45"/>
      <c r="L82" s="45"/>
      <c r="M82" s="45"/>
      <c r="N82" s="45"/>
    </row>
    <row r="83" spans="1:14" s="37" customFormat="1" x14ac:dyDescent="0.3">
      <c r="A83" s="29" t="s">
        <v>54</v>
      </c>
      <c r="C83" s="43"/>
      <c r="D83" s="44"/>
      <c r="E83" s="45"/>
      <c r="F83" s="45"/>
      <c r="G83" s="45"/>
      <c r="H83" s="45"/>
      <c r="I83" s="45"/>
      <c r="J83" s="45"/>
      <c r="K83" s="45"/>
      <c r="L83" s="45"/>
      <c r="M83" s="45"/>
      <c r="N83" s="45"/>
    </row>
    <row r="84" spans="1:14" s="37" customFormat="1" x14ac:dyDescent="0.3">
      <c r="A84" s="30" t="s">
        <v>55</v>
      </c>
      <c r="C84" s="43"/>
      <c r="D84" s="44"/>
      <c r="E84" s="45"/>
      <c r="F84" s="45"/>
      <c r="G84" s="45"/>
      <c r="H84" s="45"/>
      <c r="I84" s="45"/>
      <c r="J84" s="45"/>
      <c r="K84" s="45"/>
      <c r="L84" s="45"/>
      <c r="M84" s="45"/>
      <c r="N84" s="45"/>
    </row>
    <row r="85" spans="1:14" s="37" customFormat="1" x14ac:dyDescent="0.3">
      <c r="A85" s="30" t="s">
        <v>56</v>
      </c>
      <c r="C85" s="43"/>
      <c r="D85" s="44"/>
      <c r="E85" s="45"/>
      <c r="F85" s="45"/>
      <c r="G85" s="45"/>
      <c r="H85" s="45"/>
      <c r="I85" s="45"/>
      <c r="J85" s="45"/>
      <c r="K85" s="45"/>
      <c r="L85" s="45"/>
      <c r="M85" s="45"/>
      <c r="N85" s="45"/>
    </row>
    <row r="86" spans="1:14" s="37" customFormat="1" x14ac:dyDescent="0.3">
      <c r="A86" s="30" t="s">
        <v>57</v>
      </c>
      <c r="C86" s="43"/>
      <c r="D86" s="44"/>
      <c r="E86" s="45"/>
      <c r="F86" s="45"/>
      <c r="G86" s="45"/>
      <c r="H86" s="45"/>
      <c r="I86" s="45"/>
      <c r="J86" s="45"/>
      <c r="K86" s="45"/>
      <c r="L86" s="45"/>
      <c r="M86" s="45"/>
      <c r="N86" s="45"/>
    </row>
    <row r="87" spans="1:14" s="37" customFormat="1" x14ac:dyDescent="0.3">
      <c r="A87" s="30" t="s">
        <v>58</v>
      </c>
      <c r="C87" s="43"/>
      <c r="D87" s="44"/>
      <c r="E87" s="45"/>
      <c r="F87" s="45"/>
      <c r="G87" s="45"/>
      <c r="H87" s="45"/>
      <c r="I87" s="45"/>
      <c r="J87" s="45"/>
      <c r="K87" s="45"/>
      <c r="L87" s="45"/>
      <c r="M87" s="45"/>
      <c r="N87" s="45"/>
    </row>
    <row r="88" spans="1:14" s="37" customFormat="1" x14ac:dyDescent="0.3">
      <c r="A88" s="29" t="s">
        <v>59</v>
      </c>
      <c r="C88" s="43"/>
      <c r="D88" s="44"/>
      <c r="E88" s="45"/>
      <c r="F88" s="45"/>
      <c r="G88" s="45"/>
      <c r="H88" s="45"/>
      <c r="I88" s="45"/>
      <c r="J88" s="45"/>
      <c r="K88" s="45"/>
      <c r="L88" s="45"/>
      <c r="M88" s="45"/>
      <c r="N88" s="45"/>
    </row>
    <row r="89" spans="1:14" s="37" customFormat="1" x14ac:dyDescent="0.3">
      <c r="A89" s="29" t="s">
        <v>60</v>
      </c>
      <c r="C89" s="43"/>
      <c r="D89" s="44"/>
      <c r="E89" s="45"/>
      <c r="F89" s="45"/>
      <c r="G89" s="45"/>
      <c r="H89" s="45"/>
      <c r="I89" s="45"/>
      <c r="J89" s="45"/>
      <c r="K89" s="45"/>
      <c r="L89" s="45"/>
      <c r="M89" s="45"/>
      <c r="N89" s="45"/>
    </row>
    <row r="90" spans="1:14" s="37" customFormat="1" x14ac:dyDescent="0.3">
      <c r="A90" s="29" t="s">
        <v>61</v>
      </c>
      <c r="C90" s="43"/>
      <c r="D90" s="44"/>
      <c r="E90" s="45"/>
      <c r="F90" s="45"/>
      <c r="G90" s="45"/>
      <c r="H90" s="45"/>
      <c r="I90" s="45"/>
      <c r="J90" s="45"/>
      <c r="K90" s="45"/>
      <c r="L90" s="45"/>
      <c r="M90" s="45"/>
      <c r="N90" s="45"/>
    </row>
    <row r="91" spans="1:14" s="37" customFormat="1" x14ac:dyDescent="0.3">
      <c r="A91" s="29" t="s">
        <v>62</v>
      </c>
      <c r="C91" s="43"/>
      <c r="D91" s="44"/>
      <c r="E91" s="45"/>
      <c r="F91" s="45"/>
      <c r="G91" s="45"/>
      <c r="H91" s="45"/>
      <c r="I91" s="45"/>
      <c r="J91" s="45"/>
      <c r="K91" s="45"/>
      <c r="L91" s="45"/>
      <c r="M91" s="45"/>
      <c r="N91" s="45"/>
    </row>
    <row r="92" spans="1:14" s="37" customFormat="1" x14ac:dyDescent="0.3">
      <c r="A92" s="24" t="s">
        <v>63</v>
      </c>
      <c r="C92" s="43"/>
      <c r="D92" s="44"/>
      <c r="E92" s="45"/>
      <c r="F92" s="45"/>
      <c r="G92" s="45"/>
      <c r="H92" s="45"/>
      <c r="I92" s="45"/>
      <c r="J92" s="45"/>
      <c r="K92" s="45"/>
      <c r="L92" s="45"/>
      <c r="M92" s="45"/>
      <c r="N92" s="45"/>
    </row>
    <row r="93" spans="1:14" s="37" customFormat="1" x14ac:dyDescent="0.3">
      <c r="A93" s="46"/>
      <c r="B93" s="46"/>
    </row>
  </sheetData>
  <printOptions horizontalCentered="1"/>
  <pageMargins left="0.7" right="0.7" top="1.2352941176470589" bottom="0.75" header="0.3" footer="0.3"/>
  <pageSetup scale="58" fitToHeight="0" orientation="landscape" useFirstPageNumber="1" verticalDpi="1200" r:id="rId1"/>
  <headerFooter>
    <oddHeader>&amp;R&amp;"Century Gothic,Regular"&amp;11Newfoundland Poer
Exhibit JMC-3
Page &amp;P of 3</oddHeader>
  </headerFooter>
  <rowBreaks count="2" manualBreakCount="2">
    <brk id="32" max="16383" man="1"/>
    <brk id="5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91"/>
  <sheetViews>
    <sheetView view="pageBreakPreview" zoomScaleNormal="100" zoomScaleSheetLayoutView="100" zoomScalePageLayoutView="70" workbookViewId="0">
      <selection activeCell="E67" sqref="E67"/>
    </sheetView>
  </sheetViews>
  <sheetFormatPr defaultColWidth="10.28515625" defaultRowHeight="16.5" x14ac:dyDescent="0.3"/>
  <cols>
    <col min="1" max="1" width="47.7109375" style="14" customWidth="1"/>
    <col min="2" max="12" width="15" style="53" customWidth="1"/>
    <col min="13" max="13" width="10.28515625" style="53"/>
    <col min="14" max="14" width="12.85546875" style="53" customWidth="1"/>
    <col min="15" max="15" width="13.140625" style="53" customWidth="1"/>
    <col min="16" max="194" width="11.42578125" style="53" bestFit="1" customWidth="1"/>
    <col min="195" max="214" width="12.28515625" style="53" bestFit="1" customWidth="1"/>
    <col min="215" max="16384" width="10.28515625" style="53"/>
  </cols>
  <sheetData>
    <row r="1" spans="1:214" s="50" customFormat="1" ht="18" x14ac:dyDescent="0.25">
      <c r="A1" s="47" t="s">
        <v>75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49"/>
      <c r="O1" s="49"/>
      <c r="P1" s="49"/>
      <c r="Q1" s="49"/>
    </row>
    <row r="2" spans="1:214" x14ac:dyDescent="0.3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14"/>
      <c r="N2" s="14"/>
      <c r="O2" s="14"/>
      <c r="P2" s="14"/>
      <c r="Q2" s="14"/>
    </row>
    <row r="3" spans="1:214" ht="17.25" thickBot="1" x14ac:dyDescent="0.35">
      <c r="B3" s="14"/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41" t="s">
        <v>9</v>
      </c>
      <c r="L3" s="15" t="s">
        <v>10</v>
      </c>
      <c r="M3" s="14"/>
      <c r="N3" s="14"/>
      <c r="O3" s="14"/>
      <c r="P3" s="14"/>
      <c r="Q3" s="14"/>
    </row>
    <row r="4" spans="1:214" x14ac:dyDescent="0.3">
      <c r="A4" s="81" t="s">
        <v>13</v>
      </c>
      <c r="B4" s="81" t="s">
        <v>14</v>
      </c>
      <c r="C4" s="83" t="s">
        <v>15</v>
      </c>
      <c r="D4" s="79" t="s">
        <v>16</v>
      </c>
      <c r="E4" s="79" t="s">
        <v>76</v>
      </c>
      <c r="F4" s="79" t="s">
        <v>77</v>
      </c>
      <c r="G4" s="79" t="s">
        <v>78</v>
      </c>
      <c r="H4" s="79" t="s">
        <v>79</v>
      </c>
      <c r="I4" s="79" t="s">
        <v>80</v>
      </c>
      <c r="J4" s="79" t="s">
        <v>81</v>
      </c>
      <c r="K4" s="79" t="s">
        <v>82</v>
      </c>
      <c r="L4" s="79" t="s">
        <v>83</v>
      </c>
      <c r="M4" s="14"/>
      <c r="N4" s="54" t="s">
        <v>16</v>
      </c>
      <c r="O4" s="15" t="s">
        <v>84</v>
      </c>
      <c r="P4" s="15" t="s">
        <v>85</v>
      </c>
      <c r="Q4" s="15" t="s">
        <v>86</v>
      </c>
      <c r="R4" s="15" t="s">
        <v>87</v>
      </c>
      <c r="S4" s="15" t="s">
        <v>88</v>
      </c>
      <c r="T4" s="15" t="s">
        <v>77</v>
      </c>
      <c r="U4" s="15" t="s">
        <v>78</v>
      </c>
      <c r="V4" s="15" t="s">
        <v>79</v>
      </c>
      <c r="W4" s="15" t="s">
        <v>80</v>
      </c>
      <c r="X4" s="15" t="s">
        <v>81</v>
      </c>
      <c r="Y4" s="15" t="s">
        <v>89</v>
      </c>
      <c r="Z4" s="15" t="s">
        <v>90</v>
      </c>
      <c r="AA4" s="15" t="s">
        <v>91</v>
      </c>
      <c r="AB4" s="15" t="s">
        <v>92</v>
      </c>
      <c r="AC4" s="15" t="s">
        <v>93</v>
      </c>
      <c r="AD4" s="15" t="s">
        <v>94</v>
      </c>
      <c r="AE4" s="15" t="s">
        <v>95</v>
      </c>
      <c r="AF4" s="15" t="s">
        <v>96</v>
      </c>
      <c r="AG4" s="15" t="s">
        <v>97</v>
      </c>
      <c r="AH4" s="15" t="s">
        <v>98</v>
      </c>
      <c r="AI4" s="15" t="s">
        <v>99</v>
      </c>
      <c r="AJ4" s="15" t="s">
        <v>100</v>
      </c>
      <c r="AK4" s="15" t="s">
        <v>101</v>
      </c>
      <c r="AL4" s="15" t="s">
        <v>102</v>
      </c>
      <c r="AM4" s="15" t="s">
        <v>103</v>
      </c>
      <c r="AN4" s="15" t="s">
        <v>104</v>
      </c>
      <c r="AO4" s="15" t="s">
        <v>105</v>
      </c>
      <c r="AP4" s="15" t="s">
        <v>106</v>
      </c>
      <c r="AQ4" s="15" t="s">
        <v>107</v>
      </c>
      <c r="AR4" s="15" t="s">
        <v>108</v>
      </c>
      <c r="AS4" s="15" t="s">
        <v>109</v>
      </c>
      <c r="AT4" s="15" t="s">
        <v>110</v>
      </c>
      <c r="AU4" s="15" t="s">
        <v>111</v>
      </c>
      <c r="AV4" s="15" t="s">
        <v>112</v>
      </c>
      <c r="AW4" s="15" t="s">
        <v>113</v>
      </c>
      <c r="AX4" s="15" t="s">
        <v>114</v>
      </c>
      <c r="AY4" s="15" t="s">
        <v>115</v>
      </c>
      <c r="AZ4" s="15" t="s">
        <v>116</v>
      </c>
      <c r="BA4" s="15" t="s">
        <v>117</v>
      </c>
      <c r="BB4" s="15" t="s">
        <v>118</v>
      </c>
      <c r="BC4" s="15" t="s">
        <v>119</v>
      </c>
      <c r="BD4" s="15" t="s">
        <v>120</v>
      </c>
      <c r="BE4" s="15" t="s">
        <v>121</v>
      </c>
      <c r="BF4" s="15" t="s">
        <v>122</v>
      </c>
      <c r="BG4" s="15" t="s">
        <v>123</v>
      </c>
      <c r="BH4" s="15" t="s">
        <v>124</v>
      </c>
      <c r="BI4" s="15" t="s">
        <v>125</v>
      </c>
      <c r="BJ4" s="15" t="s">
        <v>126</v>
      </c>
      <c r="BK4" s="15" t="s">
        <v>127</v>
      </c>
      <c r="BL4" s="15" t="s">
        <v>128</v>
      </c>
      <c r="BM4" s="15" t="s">
        <v>129</v>
      </c>
      <c r="BN4" s="15" t="s">
        <v>130</v>
      </c>
      <c r="BO4" s="15" t="s">
        <v>131</v>
      </c>
      <c r="BP4" s="15" t="s">
        <v>132</v>
      </c>
      <c r="BQ4" s="15" t="s">
        <v>133</v>
      </c>
      <c r="BR4" s="15" t="s">
        <v>134</v>
      </c>
      <c r="BS4" s="15" t="s">
        <v>135</v>
      </c>
      <c r="BT4" s="15" t="s">
        <v>136</v>
      </c>
      <c r="BU4" s="15" t="s">
        <v>137</v>
      </c>
      <c r="BV4" s="15" t="s">
        <v>138</v>
      </c>
      <c r="BW4" s="15" t="s">
        <v>139</v>
      </c>
      <c r="BX4" s="15" t="s">
        <v>140</v>
      </c>
      <c r="BY4" s="15" t="s">
        <v>141</v>
      </c>
      <c r="BZ4" s="15" t="s">
        <v>142</v>
      </c>
      <c r="CA4" s="15" t="s">
        <v>143</v>
      </c>
      <c r="CB4" s="15" t="s">
        <v>144</v>
      </c>
      <c r="CC4" s="15" t="s">
        <v>145</v>
      </c>
      <c r="CD4" s="15" t="s">
        <v>146</v>
      </c>
      <c r="CE4" s="15" t="s">
        <v>147</v>
      </c>
      <c r="CF4" s="15" t="s">
        <v>148</v>
      </c>
      <c r="CG4" s="15" t="s">
        <v>149</v>
      </c>
      <c r="CH4" s="15" t="s">
        <v>150</v>
      </c>
      <c r="CI4" s="15" t="s">
        <v>151</v>
      </c>
      <c r="CJ4" s="15" t="s">
        <v>152</v>
      </c>
      <c r="CK4" s="15" t="s">
        <v>153</v>
      </c>
      <c r="CL4" s="15" t="s">
        <v>154</v>
      </c>
      <c r="CM4" s="15" t="s">
        <v>155</v>
      </c>
      <c r="CN4" s="15" t="s">
        <v>156</v>
      </c>
      <c r="CO4" s="15" t="s">
        <v>157</v>
      </c>
      <c r="CP4" s="15" t="s">
        <v>158</v>
      </c>
      <c r="CQ4" s="15" t="s">
        <v>159</v>
      </c>
      <c r="CR4" s="15" t="s">
        <v>160</v>
      </c>
      <c r="CS4" s="15" t="s">
        <v>161</v>
      </c>
      <c r="CT4" s="15" t="s">
        <v>162</v>
      </c>
      <c r="CU4" s="15" t="s">
        <v>163</v>
      </c>
      <c r="CV4" s="15" t="s">
        <v>164</v>
      </c>
      <c r="CW4" s="15" t="s">
        <v>165</v>
      </c>
      <c r="CX4" s="15" t="s">
        <v>166</v>
      </c>
      <c r="CY4" s="15" t="s">
        <v>167</v>
      </c>
      <c r="CZ4" s="15" t="s">
        <v>168</v>
      </c>
      <c r="DA4" s="15" t="s">
        <v>169</v>
      </c>
      <c r="DB4" s="15" t="s">
        <v>170</v>
      </c>
      <c r="DC4" s="15" t="s">
        <v>171</v>
      </c>
      <c r="DD4" s="15" t="s">
        <v>172</v>
      </c>
      <c r="DE4" s="15" t="s">
        <v>173</v>
      </c>
      <c r="DF4" s="15" t="s">
        <v>174</v>
      </c>
      <c r="DG4" s="15" t="s">
        <v>175</v>
      </c>
      <c r="DH4" s="15" t="s">
        <v>176</v>
      </c>
      <c r="DI4" s="15" t="s">
        <v>177</v>
      </c>
      <c r="DJ4" s="15" t="s">
        <v>178</v>
      </c>
      <c r="DK4" s="15" t="s">
        <v>179</v>
      </c>
      <c r="DL4" s="15" t="s">
        <v>180</v>
      </c>
      <c r="DM4" s="15" t="s">
        <v>181</v>
      </c>
      <c r="DN4" s="15" t="s">
        <v>182</v>
      </c>
      <c r="DO4" s="15" t="s">
        <v>183</v>
      </c>
      <c r="DP4" s="15" t="s">
        <v>184</v>
      </c>
      <c r="DQ4" s="15" t="s">
        <v>185</v>
      </c>
      <c r="DR4" s="15" t="s">
        <v>186</v>
      </c>
      <c r="DS4" s="15" t="s">
        <v>187</v>
      </c>
      <c r="DT4" s="15" t="s">
        <v>188</v>
      </c>
      <c r="DU4" s="15" t="s">
        <v>189</v>
      </c>
      <c r="DV4" s="15" t="s">
        <v>190</v>
      </c>
      <c r="DW4" s="15" t="s">
        <v>191</v>
      </c>
      <c r="DX4" s="15" t="s">
        <v>192</v>
      </c>
      <c r="DY4" s="15" t="s">
        <v>193</v>
      </c>
      <c r="DZ4" s="15" t="s">
        <v>194</v>
      </c>
      <c r="EA4" s="15" t="s">
        <v>195</v>
      </c>
      <c r="EB4" s="15" t="s">
        <v>196</v>
      </c>
      <c r="EC4" s="15" t="s">
        <v>197</v>
      </c>
      <c r="ED4" s="15" t="s">
        <v>198</v>
      </c>
      <c r="EE4" s="15" t="s">
        <v>199</v>
      </c>
      <c r="EF4" s="15" t="s">
        <v>200</v>
      </c>
      <c r="EG4" s="15" t="s">
        <v>201</v>
      </c>
      <c r="EH4" s="15" t="s">
        <v>202</v>
      </c>
      <c r="EI4" s="15" t="s">
        <v>203</v>
      </c>
      <c r="EJ4" s="15" t="s">
        <v>204</v>
      </c>
      <c r="EK4" s="15" t="s">
        <v>205</v>
      </c>
      <c r="EL4" s="15" t="s">
        <v>206</v>
      </c>
      <c r="EM4" s="15" t="s">
        <v>207</v>
      </c>
      <c r="EN4" s="15" t="s">
        <v>208</v>
      </c>
      <c r="EO4" s="15" t="s">
        <v>209</v>
      </c>
      <c r="EP4" s="15" t="s">
        <v>210</v>
      </c>
      <c r="EQ4" s="15" t="s">
        <v>211</v>
      </c>
      <c r="ER4" s="15" t="s">
        <v>212</v>
      </c>
      <c r="ES4" s="15" t="s">
        <v>213</v>
      </c>
      <c r="ET4" s="15" t="s">
        <v>214</v>
      </c>
      <c r="EU4" s="15" t="s">
        <v>215</v>
      </c>
      <c r="EV4" s="15" t="s">
        <v>216</v>
      </c>
      <c r="EW4" s="15" t="s">
        <v>217</v>
      </c>
      <c r="EX4" s="15" t="s">
        <v>218</v>
      </c>
      <c r="EY4" s="15" t="s">
        <v>219</v>
      </c>
      <c r="EZ4" s="15" t="s">
        <v>220</v>
      </c>
      <c r="FA4" s="15" t="s">
        <v>221</v>
      </c>
      <c r="FB4" s="15" t="s">
        <v>222</v>
      </c>
      <c r="FC4" s="15" t="s">
        <v>223</v>
      </c>
      <c r="FD4" s="15" t="s">
        <v>224</v>
      </c>
      <c r="FE4" s="15" t="s">
        <v>225</v>
      </c>
      <c r="FF4" s="15" t="s">
        <v>226</v>
      </c>
      <c r="FG4" s="15" t="s">
        <v>227</v>
      </c>
      <c r="FH4" s="15" t="s">
        <v>228</v>
      </c>
      <c r="FI4" s="15" t="s">
        <v>229</v>
      </c>
      <c r="FJ4" s="15" t="s">
        <v>230</v>
      </c>
      <c r="FK4" s="15" t="s">
        <v>231</v>
      </c>
      <c r="FL4" s="15" t="s">
        <v>232</v>
      </c>
      <c r="FM4" s="15" t="s">
        <v>233</v>
      </c>
      <c r="FN4" s="15" t="s">
        <v>234</v>
      </c>
      <c r="FO4" s="15" t="s">
        <v>235</v>
      </c>
      <c r="FP4" s="15" t="s">
        <v>236</v>
      </c>
      <c r="FQ4" s="15" t="s">
        <v>237</v>
      </c>
      <c r="FR4" s="15" t="s">
        <v>238</v>
      </c>
      <c r="FS4" s="15" t="s">
        <v>239</v>
      </c>
      <c r="FT4" s="15" t="s">
        <v>240</v>
      </c>
      <c r="FU4" s="15" t="s">
        <v>241</v>
      </c>
      <c r="FV4" s="15" t="s">
        <v>242</v>
      </c>
      <c r="FW4" s="15" t="s">
        <v>243</v>
      </c>
      <c r="FX4" s="15" t="s">
        <v>244</v>
      </c>
      <c r="FY4" s="15" t="s">
        <v>245</v>
      </c>
      <c r="FZ4" s="15" t="s">
        <v>246</v>
      </c>
      <c r="GA4" s="15" t="s">
        <v>247</v>
      </c>
      <c r="GB4" s="15" t="s">
        <v>248</v>
      </c>
      <c r="GC4" s="15" t="s">
        <v>249</v>
      </c>
      <c r="GD4" s="15" t="s">
        <v>250</v>
      </c>
      <c r="GE4" s="15" t="s">
        <v>251</v>
      </c>
      <c r="GF4" s="15" t="s">
        <v>252</v>
      </c>
      <c r="GG4" s="15" t="s">
        <v>253</v>
      </c>
      <c r="GH4" s="15" t="s">
        <v>254</v>
      </c>
      <c r="GI4" s="15" t="s">
        <v>255</v>
      </c>
      <c r="GJ4" s="15" t="s">
        <v>256</v>
      </c>
      <c r="GK4" s="15" t="s">
        <v>257</v>
      </c>
      <c r="GL4" s="15" t="s">
        <v>258</v>
      </c>
      <c r="GM4" s="15" t="s">
        <v>259</v>
      </c>
      <c r="GN4" s="15" t="s">
        <v>260</v>
      </c>
      <c r="GO4" s="15" t="s">
        <v>261</v>
      </c>
      <c r="GP4" s="15" t="s">
        <v>262</v>
      </c>
      <c r="GQ4" s="15" t="s">
        <v>263</v>
      </c>
      <c r="GR4" s="15" t="s">
        <v>264</v>
      </c>
      <c r="GS4" s="15" t="s">
        <v>265</v>
      </c>
      <c r="GT4" s="15" t="s">
        <v>266</v>
      </c>
      <c r="GU4" s="15" t="s">
        <v>267</v>
      </c>
      <c r="GV4" s="15" t="s">
        <v>268</v>
      </c>
      <c r="GW4" s="15" t="s">
        <v>269</v>
      </c>
      <c r="GX4" s="15" t="s">
        <v>270</v>
      </c>
      <c r="GY4" s="15" t="s">
        <v>271</v>
      </c>
      <c r="GZ4" s="15" t="s">
        <v>272</v>
      </c>
      <c r="HA4" s="15" t="s">
        <v>273</v>
      </c>
      <c r="HB4" s="15" t="s">
        <v>274</v>
      </c>
      <c r="HC4" s="15" t="s">
        <v>275</v>
      </c>
      <c r="HD4" s="15" t="s">
        <v>276</v>
      </c>
      <c r="HE4" s="15" t="s">
        <v>277</v>
      </c>
      <c r="HF4" s="15" t="s">
        <v>278</v>
      </c>
    </row>
    <row r="5" spans="1:214" x14ac:dyDescent="0.3">
      <c r="A5" s="82"/>
      <c r="B5" s="82"/>
      <c r="C5" s="84"/>
      <c r="D5" s="80"/>
      <c r="E5" s="80"/>
      <c r="F5" s="80"/>
      <c r="G5" s="80"/>
      <c r="H5" s="80"/>
      <c r="I5" s="80"/>
      <c r="J5" s="80"/>
      <c r="K5" s="80"/>
      <c r="L5" s="80"/>
      <c r="M5" s="14"/>
      <c r="N5" s="55">
        <v>42978</v>
      </c>
      <c r="O5" s="56">
        <f>DATE(YEAR(N5),MONTH(N5)+6,DAY(EOMONTH(N5,6)))</f>
        <v>43159</v>
      </c>
      <c r="P5" s="56">
        <f t="shared" ref="P5:CA5" si="0">DATE(YEAR(O5)+1,MONTH(O5),DAY(O5))</f>
        <v>43524</v>
      </c>
      <c r="Q5" s="56">
        <f t="shared" si="0"/>
        <v>43889</v>
      </c>
      <c r="R5" s="56">
        <f t="shared" si="0"/>
        <v>44255</v>
      </c>
      <c r="S5" s="56">
        <f t="shared" si="0"/>
        <v>44620</v>
      </c>
      <c r="T5" s="56">
        <f t="shared" si="0"/>
        <v>44985</v>
      </c>
      <c r="U5" s="56">
        <f t="shared" si="0"/>
        <v>45350</v>
      </c>
      <c r="V5" s="56">
        <f t="shared" si="0"/>
        <v>45716</v>
      </c>
      <c r="W5" s="56">
        <f t="shared" si="0"/>
        <v>46081</v>
      </c>
      <c r="X5" s="56">
        <f t="shared" si="0"/>
        <v>46446</v>
      </c>
      <c r="Y5" s="56">
        <f t="shared" si="0"/>
        <v>46811</v>
      </c>
      <c r="Z5" s="56">
        <f t="shared" si="0"/>
        <v>47177</v>
      </c>
      <c r="AA5" s="56">
        <f t="shared" si="0"/>
        <v>47542</v>
      </c>
      <c r="AB5" s="56">
        <f t="shared" si="0"/>
        <v>47907</v>
      </c>
      <c r="AC5" s="56">
        <f t="shared" si="0"/>
        <v>48272</v>
      </c>
      <c r="AD5" s="56">
        <f t="shared" si="0"/>
        <v>48638</v>
      </c>
      <c r="AE5" s="56">
        <f t="shared" si="0"/>
        <v>49003</v>
      </c>
      <c r="AF5" s="56">
        <f t="shared" si="0"/>
        <v>49368</v>
      </c>
      <c r="AG5" s="56">
        <f t="shared" si="0"/>
        <v>49733</v>
      </c>
      <c r="AH5" s="56">
        <f t="shared" si="0"/>
        <v>50099</v>
      </c>
      <c r="AI5" s="56">
        <f t="shared" si="0"/>
        <v>50464</v>
      </c>
      <c r="AJ5" s="56">
        <f t="shared" si="0"/>
        <v>50829</v>
      </c>
      <c r="AK5" s="56">
        <f t="shared" si="0"/>
        <v>51194</v>
      </c>
      <c r="AL5" s="56">
        <f t="shared" si="0"/>
        <v>51560</v>
      </c>
      <c r="AM5" s="56">
        <f t="shared" si="0"/>
        <v>51925</v>
      </c>
      <c r="AN5" s="56">
        <f t="shared" si="0"/>
        <v>52290</v>
      </c>
      <c r="AO5" s="56">
        <f t="shared" si="0"/>
        <v>52655</v>
      </c>
      <c r="AP5" s="56">
        <f t="shared" si="0"/>
        <v>53021</v>
      </c>
      <c r="AQ5" s="56">
        <f t="shared" si="0"/>
        <v>53386</v>
      </c>
      <c r="AR5" s="56">
        <f t="shared" si="0"/>
        <v>53751</v>
      </c>
      <c r="AS5" s="56">
        <f t="shared" si="0"/>
        <v>54116</v>
      </c>
      <c r="AT5" s="56">
        <f t="shared" si="0"/>
        <v>54482</v>
      </c>
      <c r="AU5" s="56">
        <f t="shared" si="0"/>
        <v>54847</v>
      </c>
      <c r="AV5" s="56">
        <f t="shared" si="0"/>
        <v>55212</v>
      </c>
      <c r="AW5" s="56">
        <f t="shared" si="0"/>
        <v>55577</v>
      </c>
      <c r="AX5" s="56">
        <f t="shared" si="0"/>
        <v>55943</v>
      </c>
      <c r="AY5" s="56">
        <f t="shared" si="0"/>
        <v>56308</v>
      </c>
      <c r="AZ5" s="56">
        <f t="shared" si="0"/>
        <v>56673</v>
      </c>
      <c r="BA5" s="56">
        <f t="shared" si="0"/>
        <v>57038</v>
      </c>
      <c r="BB5" s="56">
        <f t="shared" si="0"/>
        <v>57404</v>
      </c>
      <c r="BC5" s="56">
        <f t="shared" si="0"/>
        <v>57769</v>
      </c>
      <c r="BD5" s="56">
        <f t="shared" si="0"/>
        <v>58134</v>
      </c>
      <c r="BE5" s="56">
        <f t="shared" si="0"/>
        <v>58499</v>
      </c>
      <c r="BF5" s="56">
        <f t="shared" si="0"/>
        <v>58865</v>
      </c>
      <c r="BG5" s="56">
        <f t="shared" si="0"/>
        <v>59230</v>
      </c>
      <c r="BH5" s="56">
        <f t="shared" si="0"/>
        <v>59595</v>
      </c>
      <c r="BI5" s="56">
        <f t="shared" si="0"/>
        <v>59960</v>
      </c>
      <c r="BJ5" s="56">
        <f t="shared" si="0"/>
        <v>60326</v>
      </c>
      <c r="BK5" s="56">
        <f t="shared" si="0"/>
        <v>60691</v>
      </c>
      <c r="BL5" s="56">
        <f t="shared" si="0"/>
        <v>61056</v>
      </c>
      <c r="BM5" s="56">
        <f t="shared" si="0"/>
        <v>61421</v>
      </c>
      <c r="BN5" s="56">
        <f t="shared" si="0"/>
        <v>61787</v>
      </c>
      <c r="BO5" s="56">
        <f t="shared" si="0"/>
        <v>62152</v>
      </c>
      <c r="BP5" s="56">
        <f t="shared" si="0"/>
        <v>62517</v>
      </c>
      <c r="BQ5" s="56">
        <f t="shared" si="0"/>
        <v>62882</v>
      </c>
      <c r="BR5" s="56">
        <f t="shared" si="0"/>
        <v>63248</v>
      </c>
      <c r="BS5" s="56">
        <f t="shared" si="0"/>
        <v>63613</v>
      </c>
      <c r="BT5" s="56">
        <f t="shared" si="0"/>
        <v>63978</v>
      </c>
      <c r="BU5" s="56">
        <f t="shared" si="0"/>
        <v>64343</v>
      </c>
      <c r="BV5" s="56">
        <f t="shared" si="0"/>
        <v>64709</v>
      </c>
      <c r="BW5" s="56">
        <f t="shared" si="0"/>
        <v>65074</v>
      </c>
      <c r="BX5" s="56">
        <f t="shared" si="0"/>
        <v>65439</v>
      </c>
      <c r="BY5" s="56">
        <f t="shared" si="0"/>
        <v>65804</v>
      </c>
      <c r="BZ5" s="56">
        <f t="shared" si="0"/>
        <v>66170</v>
      </c>
      <c r="CA5" s="56">
        <f t="shared" si="0"/>
        <v>66535</v>
      </c>
      <c r="CB5" s="56">
        <f t="shared" ref="CB5:EM5" si="1">DATE(YEAR(CA5)+1,MONTH(CA5),DAY(CA5))</f>
        <v>66900</v>
      </c>
      <c r="CC5" s="56">
        <f t="shared" si="1"/>
        <v>67265</v>
      </c>
      <c r="CD5" s="56">
        <f t="shared" si="1"/>
        <v>67631</v>
      </c>
      <c r="CE5" s="56">
        <f t="shared" si="1"/>
        <v>67996</v>
      </c>
      <c r="CF5" s="56">
        <f t="shared" si="1"/>
        <v>68361</v>
      </c>
      <c r="CG5" s="56">
        <f t="shared" si="1"/>
        <v>68726</v>
      </c>
      <c r="CH5" s="56">
        <f t="shared" si="1"/>
        <v>69092</v>
      </c>
      <c r="CI5" s="56">
        <f t="shared" si="1"/>
        <v>69457</v>
      </c>
      <c r="CJ5" s="56">
        <f t="shared" si="1"/>
        <v>69822</v>
      </c>
      <c r="CK5" s="56">
        <f t="shared" si="1"/>
        <v>70187</v>
      </c>
      <c r="CL5" s="56">
        <f t="shared" si="1"/>
        <v>70553</v>
      </c>
      <c r="CM5" s="56">
        <f t="shared" si="1"/>
        <v>70918</v>
      </c>
      <c r="CN5" s="56">
        <f t="shared" si="1"/>
        <v>71283</v>
      </c>
      <c r="CO5" s="56">
        <f t="shared" si="1"/>
        <v>71648</v>
      </c>
      <c r="CP5" s="56">
        <f t="shared" si="1"/>
        <v>72014</v>
      </c>
      <c r="CQ5" s="56">
        <f t="shared" si="1"/>
        <v>72379</v>
      </c>
      <c r="CR5" s="56">
        <f t="shared" si="1"/>
        <v>72744</v>
      </c>
      <c r="CS5" s="56">
        <f t="shared" si="1"/>
        <v>73109</v>
      </c>
      <c r="CT5" s="56">
        <f t="shared" si="1"/>
        <v>73474</v>
      </c>
      <c r="CU5" s="56">
        <f t="shared" si="1"/>
        <v>73839</v>
      </c>
      <c r="CV5" s="56">
        <f t="shared" si="1"/>
        <v>74204</v>
      </c>
      <c r="CW5" s="56">
        <f t="shared" si="1"/>
        <v>74569</v>
      </c>
      <c r="CX5" s="56">
        <f t="shared" si="1"/>
        <v>74935</v>
      </c>
      <c r="CY5" s="56">
        <f t="shared" si="1"/>
        <v>75300</v>
      </c>
      <c r="CZ5" s="56">
        <f t="shared" si="1"/>
        <v>75665</v>
      </c>
      <c r="DA5" s="56">
        <f t="shared" si="1"/>
        <v>76030</v>
      </c>
      <c r="DB5" s="56">
        <f t="shared" si="1"/>
        <v>76396</v>
      </c>
      <c r="DC5" s="56">
        <f t="shared" si="1"/>
        <v>76761</v>
      </c>
      <c r="DD5" s="56">
        <f t="shared" si="1"/>
        <v>77126</v>
      </c>
      <c r="DE5" s="56">
        <f t="shared" si="1"/>
        <v>77491</v>
      </c>
      <c r="DF5" s="56">
        <f t="shared" si="1"/>
        <v>77857</v>
      </c>
      <c r="DG5" s="56">
        <f t="shared" si="1"/>
        <v>78222</v>
      </c>
      <c r="DH5" s="56">
        <f t="shared" si="1"/>
        <v>78587</v>
      </c>
      <c r="DI5" s="56">
        <f t="shared" si="1"/>
        <v>78952</v>
      </c>
      <c r="DJ5" s="56">
        <f t="shared" si="1"/>
        <v>79318</v>
      </c>
      <c r="DK5" s="56">
        <f t="shared" si="1"/>
        <v>79683</v>
      </c>
      <c r="DL5" s="56">
        <f t="shared" si="1"/>
        <v>80048</v>
      </c>
      <c r="DM5" s="56">
        <f t="shared" si="1"/>
        <v>80413</v>
      </c>
      <c r="DN5" s="56">
        <f t="shared" si="1"/>
        <v>80779</v>
      </c>
      <c r="DO5" s="56">
        <f t="shared" si="1"/>
        <v>81144</v>
      </c>
      <c r="DP5" s="56">
        <f t="shared" si="1"/>
        <v>81509</v>
      </c>
      <c r="DQ5" s="56">
        <f t="shared" si="1"/>
        <v>81874</v>
      </c>
      <c r="DR5" s="56">
        <f t="shared" si="1"/>
        <v>82240</v>
      </c>
      <c r="DS5" s="56">
        <f t="shared" si="1"/>
        <v>82605</v>
      </c>
      <c r="DT5" s="56">
        <f t="shared" si="1"/>
        <v>82970</v>
      </c>
      <c r="DU5" s="56">
        <f t="shared" si="1"/>
        <v>83335</v>
      </c>
      <c r="DV5" s="56">
        <f t="shared" si="1"/>
        <v>83701</v>
      </c>
      <c r="DW5" s="56">
        <f t="shared" si="1"/>
        <v>84066</v>
      </c>
      <c r="DX5" s="56">
        <f t="shared" si="1"/>
        <v>84431</v>
      </c>
      <c r="DY5" s="56">
        <f t="shared" si="1"/>
        <v>84796</v>
      </c>
      <c r="DZ5" s="56">
        <f t="shared" si="1"/>
        <v>85162</v>
      </c>
      <c r="EA5" s="56">
        <f t="shared" si="1"/>
        <v>85527</v>
      </c>
      <c r="EB5" s="56">
        <f t="shared" si="1"/>
        <v>85892</v>
      </c>
      <c r="EC5" s="56">
        <f t="shared" si="1"/>
        <v>86257</v>
      </c>
      <c r="ED5" s="56">
        <f t="shared" si="1"/>
        <v>86623</v>
      </c>
      <c r="EE5" s="56">
        <f t="shared" si="1"/>
        <v>86988</v>
      </c>
      <c r="EF5" s="56">
        <f t="shared" si="1"/>
        <v>87353</v>
      </c>
      <c r="EG5" s="56">
        <f t="shared" si="1"/>
        <v>87718</v>
      </c>
      <c r="EH5" s="56">
        <f t="shared" si="1"/>
        <v>88084</v>
      </c>
      <c r="EI5" s="56">
        <f t="shared" si="1"/>
        <v>88449</v>
      </c>
      <c r="EJ5" s="56">
        <f t="shared" si="1"/>
        <v>88814</v>
      </c>
      <c r="EK5" s="56">
        <f t="shared" si="1"/>
        <v>89179</v>
      </c>
      <c r="EL5" s="56">
        <f t="shared" si="1"/>
        <v>89545</v>
      </c>
      <c r="EM5" s="56">
        <f t="shared" si="1"/>
        <v>89910</v>
      </c>
      <c r="EN5" s="56">
        <f t="shared" ref="EN5:GY5" si="2">DATE(YEAR(EM5)+1,MONTH(EM5),DAY(EM5))</f>
        <v>90275</v>
      </c>
      <c r="EO5" s="56">
        <f t="shared" si="2"/>
        <v>90640</v>
      </c>
      <c r="EP5" s="56">
        <f t="shared" si="2"/>
        <v>91006</v>
      </c>
      <c r="EQ5" s="56">
        <f t="shared" si="2"/>
        <v>91371</v>
      </c>
      <c r="ER5" s="56">
        <f t="shared" si="2"/>
        <v>91736</v>
      </c>
      <c r="ES5" s="56">
        <f t="shared" si="2"/>
        <v>92101</v>
      </c>
      <c r="ET5" s="56">
        <f t="shared" si="2"/>
        <v>92467</v>
      </c>
      <c r="EU5" s="56">
        <f t="shared" si="2"/>
        <v>92832</v>
      </c>
      <c r="EV5" s="56">
        <f t="shared" si="2"/>
        <v>93197</v>
      </c>
      <c r="EW5" s="56">
        <f t="shared" si="2"/>
        <v>93562</v>
      </c>
      <c r="EX5" s="56">
        <f t="shared" si="2"/>
        <v>93928</v>
      </c>
      <c r="EY5" s="56">
        <f t="shared" si="2"/>
        <v>94293</v>
      </c>
      <c r="EZ5" s="56">
        <f t="shared" si="2"/>
        <v>94658</v>
      </c>
      <c r="FA5" s="56">
        <f t="shared" si="2"/>
        <v>95023</v>
      </c>
      <c r="FB5" s="56">
        <f t="shared" si="2"/>
        <v>95389</v>
      </c>
      <c r="FC5" s="56">
        <f t="shared" si="2"/>
        <v>95754</v>
      </c>
      <c r="FD5" s="56">
        <f t="shared" si="2"/>
        <v>96119</v>
      </c>
      <c r="FE5" s="56">
        <f t="shared" si="2"/>
        <v>96484</v>
      </c>
      <c r="FF5" s="56">
        <f t="shared" si="2"/>
        <v>96850</v>
      </c>
      <c r="FG5" s="56">
        <f t="shared" si="2"/>
        <v>97215</v>
      </c>
      <c r="FH5" s="56">
        <f t="shared" si="2"/>
        <v>97580</v>
      </c>
      <c r="FI5" s="56">
        <f t="shared" si="2"/>
        <v>97945</v>
      </c>
      <c r="FJ5" s="56">
        <f t="shared" si="2"/>
        <v>98311</v>
      </c>
      <c r="FK5" s="56">
        <f t="shared" si="2"/>
        <v>98676</v>
      </c>
      <c r="FL5" s="56">
        <f t="shared" si="2"/>
        <v>99041</v>
      </c>
      <c r="FM5" s="56">
        <f t="shared" si="2"/>
        <v>99406</v>
      </c>
      <c r="FN5" s="56">
        <f t="shared" si="2"/>
        <v>99772</v>
      </c>
      <c r="FO5" s="56">
        <f t="shared" si="2"/>
        <v>100137</v>
      </c>
      <c r="FP5" s="56">
        <f t="shared" si="2"/>
        <v>100502</v>
      </c>
      <c r="FQ5" s="56">
        <f t="shared" si="2"/>
        <v>100867</v>
      </c>
      <c r="FR5" s="56">
        <f t="shared" si="2"/>
        <v>101233</v>
      </c>
      <c r="FS5" s="56">
        <f t="shared" si="2"/>
        <v>101598</v>
      </c>
      <c r="FT5" s="56">
        <f t="shared" si="2"/>
        <v>101963</v>
      </c>
      <c r="FU5" s="56">
        <f t="shared" si="2"/>
        <v>102328</v>
      </c>
      <c r="FV5" s="56">
        <f t="shared" si="2"/>
        <v>102694</v>
      </c>
      <c r="FW5" s="56">
        <f t="shared" si="2"/>
        <v>103059</v>
      </c>
      <c r="FX5" s="56">
        <f t="shared" si="2"/>
        <v>103424</v>
      </c>
      <c r="FY5" s="56">
        <f t="shared" si="2"/>
        <v>103789</v>
      </c>
      <c r="FZ5" s="56">
        <f t="shared" si="2"/>
        <v>104155</v>
      </c>
      <c r="GA5" s="56">
        <f t="shared" si="2"/>
        <v>104520</v>
      </c>
      <c r="GB5" s="56">
        <f t="shared" si="2"/>
        <v>104885</v>
      </c>
      <c r="GC5" s="56">
        <f t="shared" si="2"/>
        <v>105250</v>
      </c>
      <c r="GD5" s="56">
        <f t="shared" si="2"/>
        <v>105616</v>
      </c>
      <c r="GE5" s="56">
        <f t="shared" si="2"/>
        <v>105981</v>
      </c>
      <c r="GF5" s="56">
        <f t="shared" si="2"/>
        <v>106346</v>
      </c>
      <c r="GG5" s="56">
        <f t="shared" si="2"/>
        <v>106711</v>
      </c>
      <c r="GH5" s="56">
        <f t="shared" si="2"/>
        <v>107077</v>
      </c>
      <c r="GI5" s="56">
        <f t="shared" si="2"/>
        <v>107442</v>
      </c>
      <c r="GJ5" s="56">
        <f t="shared" si="2"/>
        <v>107807</v>
      </c>
      <c r="GK5" s="56">
        <f t="shared" si="2"/>
        <v>108172</v>
      </c>
      <c r="GL5" s="56">
        <f t="shared" si="2"/>
        <v>108538</v>
      </c>
      <c r="GM5" s="56">
        <f t="shared" si="2"/>
        <v>108903</v>
      </c>
      <c r="GN5" s="56">
        <f t="shared" si="2"/>
        <v>109268</v>
      </c>
      <c r="GO5" s="56">
        <f t="shared" si="2"/>
        <v>109633</v>
      </c>
      <c r="GP5" s="56">
        <f t="shared" si="2"/>
        <v>109998</v>
      </c>
      <c r="GQ5" s="56">
        <f t="shared" si="2"/>
        <v>110363</v>
      </c>
      <c r="GR5" s="56">
        <f t="shared" si="2"/>
        <v>110728</v>
      </c>
      <c r="GS5" s="56">
        <f t="shared" si="2"/>
        <v>111093</v>
      </c>
      <c r="GT5" s="56">
        <f t="shared" si="2"/>
        <v>111459</v>
      </c>
      <c r="GU5" s="56">
        <f t="shared" si="2"/>
        <v>111824</v>
      </c>
      <c r="GV5" s="56">
        <f t="shared" si="2"/>
        <v>112189</v>
      </c>
      <c r="GW5" s="56">
        <f t="shared" si="2"/>
        <v>112554</v>
      </c>
      <c r="GX5" s="56">
        <f t="shared" si="2"/>
        <v>112920</v>
      </c>
      <c r="GY5" s="56">
        <f t="shared" si="2"/>
        <v>113285</v>
      </c>
      <c r="GZ5" s="56">
        <f t="shared" ref="GZ5:HF5" si="3">DATE(YEAR(GY5)+1,MONTH(GY5),DAY(GY5))</f>
        <v>113650</v>
      </c>
      <c r="HA5" s="56">
        <f t="shared" si="3"/>
        <v>114015</v>
      </c>
      <c r="HB5" s="56">
        <f t="shared" si="3"/>
        <v>114381</v>
      </c>
      <c r="HC5" s="56">
        <f t="shared" si="3"/>
        <v>114746</v>
      </c>
      <c r="HD5" s="56">
        <f t="shared" si="3"/>
        <v>115111</v>
      </c>
      <c r="HE5" s="56">
        <f t="shared" si="3"/>
        <v>115476</v>
      </c>
      <c r="HF5" s="56">
        <f t="shared" si="3"/>
        <v>115842</v>
      </c>
    </row>
    <row r="6" spans="1:214" x14ac:dyDescent="0.3">
      <c r="A6" s="57" t="str">
        <f>'JMC-3 As Filed'!A5</f>
        <v>ALLETE, Inc.</v>
      </c>
      <c r="B6" s="16" t="str">
        <f>'JMC-3 As Filed'!B5</f>
        <v>ALE</v>
      </c>
      <c r="C6" s="16">
        <f>'JMC-3 As Filed'!C5</f>
        <v>2.2400000000000002</v>
      </c>
      <c r="D6" s="16">
        <f>'JMC-3 As Filed'!D5</f>
        <v>72.786111111111111</v>
      </c>
      <c r="E6" s="17">
        <f>'JMC-3 As Filed'!K5</f>
        <v>5.7749999999999996E-2</v>
      </c>
      <c r="F6" s="17">
        <f t="shared" ref="F6:J15" si="4">E6-($E6-$K6)/6</f>
        <v>5.5368666666666663E-2</v>
      </c>
      <c r="G6" s="17">
        <f t="shared" si="4"/>
        <v>5.2987333333333331E-2</v>
      </c>
      <c r="H6" s="17">
        <f t="shared" si="4"/>
        <v>5.0605999999999998E-2</v>
      </c>
      <c r="I6" s="17">
        <f t="shared" si="4"/>
        <v>4.8224666666666666E-2</v>
      </c>
      <c r="J6" s="17">
        <f t="shared" si="4"/>
        <v>4.5843333333333333E-2</v>
      </c>
      <c r="K6" s="17">
        <f>(2.1%*(1+2.2%)+2.2%)</f>
        <v>4.3462000000000001E-2</v>
      </c>
      <c r="L6" s="17">
        <f t="shared" ref="L6:L15" si="5">IFERROR(XIRR($N6:$HF6,$N$5:$HF$5),"")</f>
        <v>7.9942765831947357E-2</v>
      </c>
      <c r="M6" s="14"/>
      <c r="N6" s="58">
        <f t="shared" ref="N6:N15" si="6">-D6</f>
        <v>-72.786111111111111</v>
      </c>
      <c r="O6" s="58">
        <f t="shared" ref="O6:O15" si="7">$C6*(1+$E6)</f>
        <v>2.3693600000000004</v>
      </c>
      <c r="P6" s="58">
        <f t="shared" ref="P6:S15" si="8">O6*(1+$E6)</f>
        <v>2.5061905400000004</v>
      </c>
      <c r="Q6" s="59">
        <f t="shared" si="8"/>
        <v>2.6509230436850002</v>
      </c>
      <c r="R6" s="59">
        <f t="shared" si="8"/>
        <v>2.8040138494578088</v>
      </c>
      <c r="S6" s="59">
        <f t="shared" si="8"/>
        <v>2.9659456492639973</v>
      </c>
      <c r="T6" s="59">
        <f t="shared" ref="T6:X15" si="9">S6*(1+F6)</f>
        <v>3.1301661052695455</v>
      </c>
      <c r="U6" s="59">
        <f t="shared" si="9"/>
        <v>3.2960252600781645</v>
      </c>
      <c r="V6" s="59">
        <f t="shared" si="9"/>
        <v>3.4628239143896797</v>
      </c>
      <c r="W6" s="59">
        <f t="shared" si="9"/>
        <v>3.6298174433864836</v>
      </c>
      <c r="X6" s="59">
        <f t="shared" si="9"/>
        <v>3.7962203743827976</v>
      </c>
      <c r="Y6" s="59">
        <f t="shared" ref="Y6:AN15" si="10">X6*(1+$K6)</f>
        <v>3.9612117042942221</v>
      </c>
      <c r="Z6" s="59">
        <f t="shared" si="10"/>
        <v>4.1333738873862576</v>
      </c>
      <c r="AA6" s="59">
        <f t="shared" si="10"/>
        <v>4.3130185832798382</v>
      </c>
      <c r="AB6" s="59">
        <f t="shared" si="10"/>
        <v>4.5004709969463459</v>
      </c>
      <c r="AC6" s="59">
        <f t="shared" si="10"/>
        <v>4.6960704674156277</v>
      </c>
      <c r="AD6" s="59">
        <f t="shared" si="10"/>
        <v>4.9001710820704449</v>
      </c>
      <c r="AE6" s="59">
        <f t="shared" si="10"/>
        <v>5.1131423176393902</v>
      </c>
      <c r="AF6" s="59">
        <f t="shared" si="10"/>
        <v>5.3353697090486332</v>
      </c>
      <c r="AG6" s="59">
        <f t="shared" si="10"/>
        <v>5.5672555473433043</v>
      </c>
      <c r="AH6" s="59">
        <f t="shared" si="10"/>
        <v>5.8092196079419383</v>
      </c>
      <c r="AI6" s="59">
        <f t="shared" si="10"/>
        <v>6.0616999105423099</v>
      </c>
      <c r="AJ6" s="59">
        <f t="shared" si="10"/>
        <v>6.3251535120542988</v>
      </c>
      <c r="AK6" s="59">
        <f t="shared" si="10"/>
        <v>6.6000573339952018</v>
      </c>
      <c r="AL6" s="59">
        <f t="shared" si="10"/>
        <v>6.8869090258453003</v>
      </c>
      <c r="AM6" s="59">
        <f t="shared" si="10"/>
        <v>7.1862278659265879</v>
      </c>
      <c r="AN6" s="59">
        <f t="shared" si="10"/>
        <v>7.4985557014354889</v>
      </c>
      <c r="AO6" s="59">
        <f t="shared" ref="AO6:BD15" si="11">AN6*(1+$K6)</f>
        <v>7.8244579293312775</v>
      </c>
      <c r="AP6" s="59">
        <f t="shared" si="11"/>
        <v>8.1645245198558722</v>
      </c>
      <c r="AQ6" s="59">
        <f t="shared" si="11"/>
        <v>8.5193710845378465</v>
      </c>
      <c r="AR6" s="59">
        <f t="shared" si="11"/>
        <v>8.8896399906140289</v>
      </c>
      <c r="AS6" s="59">
        <f t="shared" si="11"/>
        <v>9.2760015238860944</v>
      </c>
      <c r="AT6" s="59">
        <f t="shared" si="11"/>
        <v>9.6791551021172317</v>
      </c>
      <c r="AU6" s="59">
        <f t="shared" si="11"/>
        <v>10.099830541165449</v>
      </c>
      <c r="AV6" s="59">
        <f t="shared" si="11"/>
        <v>10.53878937614558</v>
      </c>
      <c r="AW6" s="59">
        <f t="shared" si="11"/>
        <v>10.996826240011618</v>
      </c>
      <c r="AX6" s="59">
        <f t="shared" si="11"/>
        <v>11.474770302055003</v>
      </c>
      <c r="AY6" s="59">
        <f t="shared" si="11"/>
        <v>11.973486768922916</v>
      </c>
      <c r="AZ6" s="59">
        <f t="shared" si="11"/>
        <v>12.493878450873842</v>
      </c>
      <c r="BA6" s="59">
        <f t="shared" si="11"/>
        <v>13.036887396105719</v>
      </c>
      <c r="BB6" s="59">
        <f t="shared" si="11"/>
        <v>13.603496596115264</v>
      </c>
      <c r="BC6" s="59">
        <f t="shared" si="11"/>
        <v>14.194731765175623</v>
      </c>
      <c r="BD6" s="59">
        <f t="shared" si="11"/>
        <v>14.811663197153685</v>
      </c>
      <c r="BE6" s="59">
        <f t="shared" ref="BE6:BT15" si="12">BD6*(1+$K6)</f>
        <v>15.455407703028376</v>
      </c>
      <c r="BF6" s="59">
        <f t="shared" si="12"/>
        <v>16.127130632617394</v>
      </c>
      <c r="BG6" s="59">
        <f t="shared" si="12"/>
        <v>16.828047984172208</v>
      </c>
      <c r="BH6" s="59">
        <f t="shared" si="12"/>
        <v>17.559428605660298</v>
      </c>
      <c r="BI6" s="59">
        <f t="shared" si="12"/>
        <v>18.322596491719505</v>
      </c>
      <c r="BJ6" s="59">
        <f t="shared" si="12"/>
        <v>19.118933180442617</v>
      </c>
      <c r="BK6" s="59">
        <f t="shared" si="12"/>
        <v>19.949880254331013</v>
      </c>
      <c r="BL6" s="59">
        <f t="shared" si="12"/>
        <v>20.816941949944745</v>
      </c>
      <c r="BM6" s="59">
        <f t="shared" si="12"/>
        <v>21.721687880973242</v>
      </c>
      <c r="BN6" s="59">
        <f t="shared" si="12"/>
        <v>22.6657558796561</v>
      </c>
      <c r="BO6" s="59">
        <f t="shared" si="12"/>
        <v>23.650854961697711</v>
      </c>
      <c r="BP6" s="59">
        <f t="shared" si="12"/>
        <v>24.678768420043014</v>
      </c>
      <c r="BQ6" s="59">
        <f t="shared" si="12"/>
        <v>25.751357053114919</v>
      </c>
      <c r="BR6" s="59">
        <f t="shared" si="12"/>
        <v>26.870562533357397</v>
      </c>
      <c r="BS6" s="59">
        <f t="shared" si="12"/>
        <v>28.038410922182173</v>
      </c>
      <c r="BT6" s="59">
        <f t="shared" si="12"/>
        <v>29.257016337682053</v>
      </c>
      <c r="BU6" s="59">
        <f t="shared" ref="BU6:CJ15" si="13">BT6*(1+$K6)</f>
        <v>30.528584781750386</v>
      </c>
      <c r="BV6" s="59">
        <f t="shared" si="13"/>
        <v>31.855418133534819</v>
      </c>
      <c r="BW6" s="59">
        <f t="shared" si="13"/>
        <v>33.239918316454506</v>
      </c>
      <c r="BX6" s="59">
        <f t="shared" si="13"/>
        <v>34.68459164632425</v>
      </c>
      <c r="BY6" s="59">
        <f t="shared" si="13"/>
        <v>36.19205336845679</v>
      </c>
      <c r="BZ6" s="59">
        <f t="shared" si="13"/>
        <v>37.765032391956652</v>
      </c>
      <c r="CA6" s="59">
        <f t="shared" si="13"/>
        <v>39.406376229775866</v>
      </c>
      <c r="CB6" s="59">
        <f t="shared" si="13"/>
        <v>41.119056153474382</v>
      </c>
      <c r="CC6" s="59">
        <f t="shared" si="13"/>
        <v>42.906172572016679</v>
      </c>
      <c r="CD6" s="59">
        <f t="shared" si="13"/>
        <v>44.770960644341663</v>
      </c>
      <c r="CE6" s="59">
        <f t="shared" si="13"/>
        <v>46.716796135866034</v>
      </c>
      <c r="CF6" s="59">
        <f t="shared" si="13"/>
        <v>48.747201529523039</v>
      </c>
      <c r="CG6" s="59">
        <f t="shared" si="13"/>
        <v>50.865852402399163</v>
      </c>
      <c r="CH6" s="59">
        <f t="shared" si="13"/>
        <v>53.07658407951223</v>
      </c>
      <c r="CI6" s="59">
        <f t="shared" si="13"/>
        <v>55.383398576775981</v>
      </c>
      <c r="CJ6" s="59">
        <f t="shared" si="13"/>
        <v>57.790471845719814</v>
      </c>
      <c r="CK6" s="59">
        <f t="shared" ref="CK6:CZ15" si="14">CJ6*(1+$K6)</f>
        <v>60.30216133307848</v>
      </c>
      <c r="CL6" s="59">
        <f t="shared" si="14"/>
        <v>62.923013868936728</v>
      </c>
      <c r="CM6" s="59">
        <f t="shared" si="14"/>
        <v>65.657773897708452</v>
      </c>
      <c r="CN6" s="59">
        <f t="shared" si="14"/>
        <v>68.511392066850647</v>
      </c>
      <c r="CO6" s="59">
        <f t="shared" si="14"/>
        <v>71.489034188860103</v>
      </c>
      <c r="CP6" s="59">
        <f t="shared" si="14"/>
        <v>74.596090592776335</v>
      </c>
      <c r="CQ6" s="59">
        <f t="shared" si="14"/>
        <v>77.838185882119575</v>
      </c>
      <c r="CR6" s="59">
        <f t="shared" si="14"/>
        <v>81.221189116928244</v>
      </c>
      <c r="CS6" s="59">
        <f t="shared" si="14"/>
        <v>84.751224438328165</v>
      </c>
      <c r="CT6" s="59">
        <f t="shared" si="14"/>
        <v>88.434682154866778</v>
      </c>
      <c r="CU6" s="59">
        <f t="shared" si="14"/>
        <v>92.278230310681593</v>
      </c>
      <c r="CV6" s="59">
        <f t="shared" si="14"/>
        <v>96.288826756444422</v>
      </c>
      <c r="CW6" s="59">
        <f t="shared" si="14"/>
        <v>100.473731744933</v>
      </c>
      <c r="CX6" s="59">
        <f t="shared" si="14"/>
        <v>104.84052107403127</v>
      </c>
      <c r="CY6" s="59">
        <f t="shared" si="14"/>
        <v>109.39709980095081</v>
      </c>
      <c r="CZ6" s="59">
        <f t="shared" si="14"/>
        <v>114.15171655249972</v>
      </c>
      <c r="DA6" s="59">
        <f t="shared" ref="DA6:DP15" si="15">CZ6*(1+$K6)</f>
        <v>119.11297845730445</v>
      </c>
      <c r="DB6" s="59">
        <f t="shared" si="15"/>
        <v>124.28986672701581</v>
      </c>
      <c r="DC6" s="59">
        <f t="shared" si="15"/>
        <v>129.69175291470535</v>
      </c>
      <c r="DD6" s="59">
        <f t="shared" si="15"/>
        <v>135.32841587988426</v>
      </c>
      <c r="DE6" s="59">
        <f t="shared" si="15"/>
        <v>141.21005949085577</v>
      </c>
      <c r="DF6" s="59">
        <f t="shared" si="15"/>
        <v>147.34733109644733</v>
      </c>
      <c r="DG6" s="59">
        <f t="shared" si="15"/>
        <v>153.75134080056111</v>
      </c>
      <c r="DH6" s="59">
        <f t="shared" si="15"/>
        <v>160.43368157443507</v>
      </c>
      <c r="DI6" s="59">
        <f t="shared" si="15"/>
        <v>167.40645024302316</v>
      </c>
      <c r="DJ6" s="59">
        <f t="shared" si="15"/>
        <v>174.68226938348542</v>
      </c>
      <c r="DK6" s="59">
        <f t="shared" si="15"/>
        <v>182.27431017543043</v>
      </c>
      <c r="DL6" s="59">
        <f t="shared" si="15"/>
        <v>190.19631624427495</v>
      </c>
      <c r="DM6" s="59">
        <f t="shared" si="15"/>
        <v>198.4626285408836</v>
      </c>
      <c r="DN6" s="59">
        <f t="shared" si="15"/>
        <v>207.08821130252747</v>
      </c>
      <c r="DO6" s="59">
        <f t="shared" si="15"/>
        <v>216.0886791421579</v>
      </c>
      <c r="DP6" s="59">
        <f t="shared" si="15"/>
        <v>225.48032531503435</v>
      </c>
      <c r="DQ6" s="59">
        <f t="shared" ref="DQ6:EF15" si="16">DP6*(1+$K6)</f>
        <v>235.28015121387634</v>
      </c>
      <c r="DR6" s="59">
        <f t="shared" si="16"/>
        <v>245.5058971459338</v>
      </c>
      <c r="DS6" s="59">
        <f t="shared" si="16"/>
        <v>256.17607444769033</v>
      </c>
      <c r="DT6" s="59">
        <f t="shared" si="16"/>
        <v>267.30999899533583</v>
      </c>
      <c r="DU6" s="59">
        <f t="shared" si="16"/>
        <v>278.92782617167109</v>
      </c>
      <c r="DV6" s="59">
        <f t="shared" si="16"/>
        <v>291.05058735274423</v>
      </c>
      <c r="DW6" s="59">
        <f t="shared" si="16"/>
        <v>303.70022798026918</v>
      </c>
      <c r="DX6" s="59">
        <f t="shared" si="16"/>
        <v>316.89964728874759</v>
      </c>
      <c r="DY6" s="59">
        <f t="shared" si="16"/>
        <v>330.67273975921108</v>
      </c>
      <c r="DZ6" s="59">
        <f t="shared" si="16"/>
        <v>345.04443837462588</v>
      </c>
      <c r="EA6" s="59">
        <f t="shared" si="16"/>
        <v>360.04075975526382</v>
      </c>
      <c r="EB6" s="59">
        <f t="shared" si="16"/>
        <v>375.68885125574707</v>
      </c>
      <c r="EC6" s="59">
        <f t="shared" si="16"/>
        <v>392.01704010902432</v>
      </c>
      <c r="ED6" s="59">
        <f t="shared" si="16"/>
        <v>409.05488470624272</v>
      </c>
      <c r="EE6" s="59">
        <f t="shared" si="16"/>
        <v>426.83322810534537</v>
      </c>
      <c r="EF6" s="59">
        <f t="shared" si="16"/>
        <v>445.38425386525984</v>
      </c>
      <c r="EG6" s="59">
        <f t="shared" ref="EG6:EV15" si="17">EF6*(1+$K6)</f>
        <v>464.74154430675173</v>
      </c>
      <c r="EH6" s="59">
        <f t="shared" si="17"/>
        <v>484.94014130541171</v>
      </c>
      <c r="EI6" s="59">
        <f t="shared" si="17"/>
        <v>506.01660972682748</v>
      </c>
      <c r="EJ6" s="59">
        <f t="shared" si="17"/>
        <v>528.00910361877482</v>
      </c>
      <c r="EK6" s="59">
        <f t="shared" si="17"/>
        <v>550.957435280254</v>
      </c>
      <c r="EL6" s="59">
        <f t="shared" si="17"/>
        <v>574.90314733240439</v>
      </c>
      <c r="EM6" s="59">
        <f t="shared" si="17"/>
        <v>599.88958792176527</v>
      </c>
      <c r="EN6" s="59">
        <f t="shared" si="17"/>
        <v>625.96198919202095</v>
      </c>
      <c r="EO6" s="59">
        <f t="shared" si="17"/>
        <v>653.16754916628452</v>
      </c>
      <c r="EP6" s="59">
        <f t="shared" si="17"/>
        <v>681.55551718814945</v>
      </c>
      <c r="EQ6" s="59">
        <f t="shared" si="17"/>
        <v>711.17728307618074</v>
      </c>
      <c r="ER6" s="59">
        <f t="shared" si="17"/>
        <v>742.08647015323766</v>
      </c>
      <c r="ES6" s="59">
        <f t="shared" si="17"/>
        <v>774.33903231903764</v>
      </c>
      <c r="ET6" s="59">
        <f t="shared" si="17"/>
        <v>807.99335534168756</v>
      </c>
      <c r="EU6" s="59">
        <f t="shared" si="17"/>
        <v>843.11036255154795</v>
      </c>
      <c r="EV6" s="59">
        <f t="shared" si="17"/>
        <v>879.75362512876325</v>
      </c>
      <c r="EW6" s="59">
        <f t="shared" ref="EW6:FL15" si="18">EV6*(1+$K6)</f>
        <v>917.98947718410943</v>
      </c>
      <c r="EX6" s="59">
        <f t="shared" si="18"/>
        <v>957.88713584148513</v>
      </c>
      <c r="EY6" s="59">
        <f t="shared" si="18"/>
        <v>999.51882653942766</v>
      </c>
      <c r="EZ6" s="59">
        <f t="shared" si="18"/>
        <v>1042.9599137784842</v>
      </c>
      <c r="FA6" s="59">
        <f t="shared" si="18"/>
        <v>1088.2890375511245</v>
      </c>
      <c r="FB6" s="59">
        <f t="shared" si="18"/>
        <v>1135.5882557011714</v>
      </c>
      <c r="FC6" s="59">
        <f t="shared" si="18"/>
        <v>1184.9431924704556</v>
      </c>
      <c r="FD6" s="59">
        <f t="shared" si="18"/>
        <v>1236.4431935016064</v>
      </c>
      <c r="FE6" s="59">
        <f t="shared" si="18"/>
        <v>1290.1814875775731</v>
      </c>
      <c r="FF6" s="59">
        <f t="shared" si="18"/>
        <v>1346.2553553906694</v>
      </c>
      <c r="FG6" s="59">
        <f t="shared" si="18"/>
        <v>1404.7663056466586</v>
      </c>
      <c r="FH6" s="59">
        <f t="shared" si="18"/>
        <v>1465.8202588226734</v>
      </c>
      <c r="FI6" s="59">
        <f t="shared" si="18"/>
        <v>1529.5277389116243</v>
      </c>
      <c r="FJ6" s="59">
        <f t="shared" si="18"/>
        <v>1596.0040735002012</v>
      </c>
      <c r="FK6" s="59">
        <f t="shared" si="18"/>
        <v>1665.3696025426668</v>
      </c>
      <c r="FL6" s="59">
        <f t="shared" si="18"/>
        <v>1737.749896208376</v>
      </c>
      <c r="FM6" s="59">
        <f t="shared" ref="FM6:GB15" si="19">FL6*(1+$K6)</f>
        <v>1813.2759821973841</v>
      </c>
      <c r="FN6" s="59">
        <f t="shared" si="19"/>
        <v>1892.0845829356467</v>
      </c>
      <c r="FO6" s="59">
        <f t="shared" si="19"/>
        <v>1974.3183630791955</v>
      </c>
      <c r="FP6" s="59">
        <f t="shared" si="19"/>
        <v>2060.1261877753432</v>
      </c>
      <c r="FQ6" s="59">
        <f t="shared" si="19"/>
        <v>2149.6633921484349</v>
      </c>
      <c r="FR6" s="59">
        <f t="shared" si="19"/>
        <v>2243.0920624979899</v>
      </c>
      <c r="FS6" s="59">
        <f t="shared" si="19"/>
        <v>2340.5813297182772</v>
      </c>
      <c r="FT6" s="59">
        <f t="shared" si="19"/>
        <v>2442.3076754704925</v>
      </c>
      <c r="FU6" s="59">
        <f t="shared" si="19"/>
        <v>2548.455251661791</v>
      </c>
      <c r="FV6" s="59">
        <f t="shared" si="19"/>
        <v>2659.2162138095155</v>
      </c>
      <c r="FW6" s="59">
        <f t="shared" si="19"/>
        <v>2774.7910688941042</v>
      </c>
      <c r="FX6" s="59">
        <f t="shared" si="19"/>
        <v>2895.3890383303797</v>
      </c>
      <c r="FY6" s="59">
        <f t="shared" si="19"/>
        <v>3021.2284367142943</v>
      </c>
      <c r="FZ6" s="59">
        <f t="shared" si="19"/>
        <v>3152.5370670307707</v>
      </c>
      <c r="GA6" s="59">
        <f t="shared" si="19"/>
        <v>3289.5526330380617</v>
      </c>
      <c r="GB6" s="59">
        <f t="shared" si="19"/>
        <v>3432.5231695751618</v>
      </c>
      <c r="GC6" s="59">
        <f t="shared" ref="GC6:GR15" si="20">GB6*(1+$K6)</f>
        <v>3581.7074915712369</v>
      </c>
      <c r="GD6" s="59">
        <f t="shared" si="20"/>
        <v>3737.3756625699057</v>
      </c>
      <c r="GE6" s="59">
        <f t="shared" si="20"/>
        <v>3899.8094836165187</v>
      </c>
      <c r="GF6" s="59">
        <f t="shared" si="20"/>
        <v>4069.3030033934592</v>
      </c>
      <c r="GG6" s="59">
        <f t="shared" si="20"/>
        <v>4246.163050526945</v>
      </c>
      <c r="GH6" s="59">
        <f t="shared" si="20"/>
        <v>4430.7097890289469</v>
      </c>
      <c r="GI6" s="59">
        <f t="shared" si="20"/>
        <v>4623.2772978797229</v>
      </c>
      <c r="GJ6" s="59">
        <f t="shared" si="20"/>
        <v>4824.2141758001708</v>
      </c>
      <c r="GK6" s="59">
        <f t="shared" si="20"/>
        <v>5033.8841723087971</v>
      </c>
      <c r="GL6" s="59">
        <f t="shared" si="20"/>
        <v>5252.6668462056814</v>
      </c>
      <c r="GM6" s="59">
        <f t="shared" si="20"/>
        <v>5480.9582526754721</v>
      </c>
      <c r="GN6" s="59">
        <f t="shared" si="20"/>
        <v>5719.1716602532524</v>
      </c>
      <c r="GO6" s="59">
        <f t="shared" si="20"/>
        <v>5967.7382989511789</v>
      </c>
      <c r="GP6" s="59">
        <f t="shared" si="20"/>
        <v>6227.1081409001945</v>
      </c>
      <c r="GQ6" s="59">
        <f t="shared" si="20"/>
        <v>6497.7507149199982</v>
      </c>
      <c r="GR6" s="59">
        <f t="shared" si="20"/>
        <v>6780.1559564918507</v>
      </c>
      <c r="GS6" s="59">
        <f t="shared" ref="GS6:HF15" si="21">GR6*(1+$K6)</f>
        <v>7074.8350946728988</v>
      </c>
      <c r="GT6" s="59">
        <f t="shared" si="21"/>
        <v>7382.3215775575718</v>
      </c>
      <c r="GU6" s="59">
        <f t="shared" si="21"/>
        <v>7703.172037961378</v>
      </c>
      <c r="GV6" s="59">
        <f t="shared" si="21"/>
        <v>8037.9673010752549</v>
      </c>
      <c r="GW6" s="59">
        <f t="shared" si="21"/>
        <v>8387.3134359145861</v>
      </c>
      <c r="GX6" s="59">
        <f t="shared" si="21"/>
        <v>8751.842852466305</v>
      </c>
      <c r="GY6" s="59">
        <f t="shared" si="21"/>
        <v>9132.2154465201947</v>
      </c>
      <c r="GZ6" s="59">
        <f t="shared" si="21"/>
        <v>9529.1197942568542</v>
      </c>
      <c r="HA6" s="59">
        <f t="shared" si="21"/>
        <v>9943.2743987548438</v>
      </c>
      <c r="HB6" s="59">
        <f t="shared" si="21"/>
        <v>10375.428990673525</v>
      </c>
      <c r="HC6" s="59">
        <f t="shared" si="21"/>
        <v>10826.365885466177</v>
      </c>
      <c r="HD6" s="59">
        <f t="shared" si="21"/>
        <v>11296.901399580307</v>
      </c>
      <c r="HE6" s="59">
        <f t="shared" si="21"/>
        <v>11787.887328208864</v>
      </c>
      <c r="HF6" s="59">
        <f t="shared" si="21"/>
        <v>12300.212487267476</v>
      </c>
    </row>
    <row r="7" spans="1:214" x14ac:dyDescent="0.3">
      <c r="A7" s="57" t="str">
        <f>'JMC-3 As Filed'!A6</f>
        <v>Alliant Energy Corporation</v>
      </c>
      <c r="B7" s="16" t="str">
        <f>'JMC-3 As Filed'!B6</f>
        <v>LNT</v>
      </c>
      <c r="C7" s="16">
        <f>'JMC-3 As Filed'!C6</f>
        <v>1.34</v>
      </c>
      <c r="D7" s="16">
        <f>'JMC-3 As Filed'!D6</f>
        <v>40.89233333333334</v>
      </c>
      <c r="E7" s="17">
        <f>'JMC-3 As Filed'!K6</f>
        <v>5.8124999999999996E-2</v>
      </c>
      <c r="F7" s="17">
        <f t="shared" si="4"/>
        <v>5.5681166666666664E-2</v>
      </c>
      <c r="G7" s="17">
        <f t="shared" si="4"/>
        <v>5.3237333333333331E-2</v>
      </c>
      <c r="H7" s="17">
        <f t="shared" si="4"/>
        <v>5.0793499999999998E-2</v>
      </c>
      <c r="I7" s="17">
        <f t="shared" si="4"/>
        <v>4.8349666666666666E-2</v>
      </c>
      <c r="J7" s="17">
        <f t="shared" si="4"/>
        <v>4.5905833333333333E-2</v>
      </c>
      <c r="K7" s="17">
        <f t="shared" ref="K7:K15" si="22">(2.1%*(1+2.2%)+2.2%)</f>
        <v>4.3462000000000001E-2</v>
      </c>
      <c r="L7" s="17">
        <f t="shared" si="5"/>
        <v>8.2434925436973588E-2</v>
      </c>
      <c r="M7" s="14"/>
      <c r="N7" s="58">
        <f t="shared" si="6"/>
        <v>-40.89233333333334</v>
      </c>
      <c r="O7" s="58">
        <f t="shared" si="7"/>
        <v>1.4178875</v>
      </c>
      <c r="P7" s="58">
        <f t="shared" si="8"/>
        <v>1.5003022109374999</v>
      </c>
      <c r="Q7" s="59">
        <f t="shared" si="8"/>
        <v>1.5875072769482421</v>
      </c>
      <c r="R7" s="59">
        <f t="shared" si="8"/>
        <v>1.6797811374208587</v>
      </c>
      <c r="S7" s="59">
        <f t="shared" si="8"/>
        <v>1.7774184160334461</v>
      </c>
      <c r="T7" s="59">
        <f t="shared" si="9"/>
        <v>1.8763871470930069</v>
      </c>
      <c r="U7" s="59">
        <f t="shared" si="9"/>
        <v>1.9762809951051796</v>
      </c>
      <c r="V7" s="59">
        <f t="shared" si="9"/>
        <v>2.0766632238300544</v>
      </c>
      <c r="W7" s="59">
        <f t="shared" si="9"/>
        <v>2.177069198481163</v>
      </c>
      <c r="X7" s="59">
        <f t="shared" si="9"/>
        <v>2.2770093742617727</v>
      </c>
      <c r="Y7" s="59">
        <f t="shared" si="10"/>
        <v>2.3759727556859378</v>
      </c>
      <c r="Z7" s="59">
        <f t="shared" si="10"/>
        <v>2.4792372835935597</v>
      </c>
      <c r="AA7" s="59">
        <f t="shared" si="10"/>
        <v>2.5869898944131027</v>
      </c>
      <c r="AB7" s="59">
        <f t="shared" si="10"/>
        <v>2.6994256492040845</v>
      </c>
      <c r="AC7" s="59">
        <f t="shared" si="10"/>
        <v>2.8167480867697923</v>
      </c>
      <c r="AD7" s="59">
        <f t="shared" si="10"/>
        <v>2.9391695921169805</v>
      </c>
      <c r="AE7" s="59">
        <f t="shared" si="10"/>
        <v>3.0669117809295683</v>
      </c>
      <c r="AF7" s="59">
        <f t="shared" si="10"/>
        <v>3.2002059007523287</v>
      </c>
      <c r="AG7" s="59">
        <f t="shared" si="10"/>
        <v>3.3392932496108259</v>
      </c>
      <c r="AH7" s="59">
        <f t="shared" si="10"/>
        <v>3.4844256128254112</v>
      </c>
      <c r="AI7" s="59">
        <f t="shared" si="10"/>
        <v>3.6358657188100287</v>
      </c>
      <c r="AJ7" s="59">
        <f t="shared" si="10"/>
        <v>3.7938877146809498</v>
      </c>
      <c r="AK7" s="59">
        <f t="shared" si="10"/>
        <v>3.9587776625364128</v>
      </c>
      <c r="AL7" s="59">
        <f t="shared" si="10"/>
        <v>4.1308340573055702</v>
      </c>
      <c r="AM7" s="59">
        <f t="shared" si="10"/>
        <v>4.3103683671041848</v>
      </c>
      <c r="AN7" s="59">
        <f t="shared" si="10"/>
        <v>4.4977055970752664</v>
      </c>
      <c r="AO7" s="59">
        <f t="shared" si="11"/>
        <v>4.6931848777353515</v>
      </c>
      <c r="AP7" s="59">
        <f t="shared" si="11"/>
        <v>4.8971600788914849</v>
      </c>
      <c r="AQ7" s="59">
        <f t="shared" si="11"/>
        <v>5.1100004502402658</v>
      </c>
      <c r="AR7" s="59">
        <f t="shared" si="11"/>
        <v>5.3320912898086075</v>
      </c>
      <c r="AS7" s="59">
        <f t="shared" si="11"/>
        <v>5.5638346414462685</v>
      </c>
      <c r="AT7" s="59">
        <f t="shared" si="11"/>
        <v>5.8056500226328058</v>
      </c>
      <c r="AU7" s="59">
        <f t="shared" si="11"/>
        <v>6.0579751839164722</v>
      </c>
      <c r="AV7" s="59">
        <f t="shared" si="11"/>
        <v>6.3212669013598495</v>
      </c>
      <c r="AW7" s="59">
        <f t="shared" si="11"/>
        <v>6.5960018034267502</v>
      </c>
      <c r="AX7" s="59">
        <f t="shared" si="11"/>
        <v>6.882677233807283</v>
      </c>
      <c r="AY7" s="59">
        <f t="shared" si="11"/>
        <v>7.1818121517430145</v>
      </c>
      <c r="AZ7" s="59">
        <f t="shared" si="11"/>
        <v>7.4939480714820688</v>
      </c>
      <c r="BA7" s="59">
        <f t="shared" si="11"/>
        <v>7.8196500425648212</v>
      </c>
      <c r="BB7" s="59">
        <f t="shared" si="11"/>
        <v>8.1595076727147724</v>
      </c>
      <c r="BC7" s="59">
        <f t="shared" si="11"/>
        <v>8.5141361951863015</v>
      </c>
      <c r="BD7" s="59">
        <f t="shared" si="11"/>
        <v>8.8841775825014881</v>
      </c>
      <c r="BE7" s="59">
        <f t="shared" si="12"/>
        <v>9.2703017085921662</v>
      </c>
      <c r="BF7" s="59">
        <f t="shared" si="12"/>
        <v>9.6732075614509974</v>
      </c>
      <c r="BG7" s="59">
        <f t="shared" si="12"/>
        <v>10.09362450848678</v>
      </c>
      <c r="BH7" s="59">
        <f t="shared" si="12"/>
        <v>10.532313616874632</v>
      </c>
      <c r="BI7" s="59">
        <f t="shared" si="12"/>
        <v>10.990069031291236</v>
      </c>
      <c r="BJ7" s="59">
        <f t="shared" si="12"/>
        <v>11.467719411529215</v>
      </c>
      <c r="BK7" s="59">
        <f t="shared" si="12"/>
        <v>11.966129432593096</v>
      </c>
      <c r="BL7" s="59">
        <f t="shared" si="12"/>
        <v>12.486201349992456</v>
      </c>
      <c r="BM7" s="59">
        <f t="shared" si="12"/>
        <v>13.028876633065826</v>
      </c>
      <c r="BN7" s="59">
        <f t="shared" si="12"/>
        <v>13.595137669292132</v>
      </c>
      <c r="BO7" s="59">
        <f t="shared" si="12"/>
        <v>14.186009542674906</v>
      </c>
      <c r="BP7" s="59">
        <f t="shared" si="12"/>
        <v>14.802561889418641</v>
      </c>
      <c r="BQ7" s="59">
        <f t="shared" si="12"/>
        <v>15.445910834256551</v>
      </c>
      <c r="BR7" s="59">
        <f t="shared" si="12"/>
        <v>16.117221010935008</v>
      </c>
      <c r="BS7" s="59">
        <f t="shared" si="12"/>
        <v>16.817707670512263</v>
      </c>
      <c r="BT7" s="59">
        <f t="shared" si="12"/>
        <v>17.548638881288063</v>
      </c>
      <c r="BU7" s="59">
        <f t="shared" si="13"/>
        <v>18.311337824346602</v>
      </c>
      <c r="BV7" s="59">
        <f t="shared" si="13"/>
        <v>19.107185188868353</v>
      </c>
      <c r="BW7" s="59">
        <f t="shared" si="13"/>
        <v>19.937621671546946</v>
      </c>
      <c r="BX7" s="59">
        <f t="shared" si="13"/>
        <v>20.804150584635718</v>
      </c>
      <c r="BY7" s="59">
        <f t="shared" si="13"/>
        <v>21.708340577345155</v>
      </c>
      <c r="BZ7" s="59">
        <f t="shared" si="13"/>
        <v>22.651828475517728</v>
      </c>
      <c r="CA7" s="59">
        <f t="shared" si="13"/>
        <v>23.636322244720677</v>
      </c>
      <c r="CB7" s="59">
        <f t="shared" si="13"/>
        <v>24.663604082120724</v>
      </c>
      <c r="CC7" s="59">
        <f t="shared" si="13"/>
        <v>25.735533642737852</v>
      </c>
      <c r="CD7" s="59">
        <f t="shared" si="13"/>
        <v>26.854051405918522</v>
      </c>
      <c r="CE7" s="59">
        <f t="shared" si="13"/>
        <v>28.021182188122548</v>
      </c>
      <c r="CF7" s="59">
        <f t="shared" si="13"/>
        <v>29.239038808382727</v>
      </c>
      <c r="CG7" s="59">
        <f t="shared" si="13"/>
        <v>30.509825913072653</v>
      </c>
      <c r="CH7" s="59">
        <f t="shared" si="13"/>
        <v>31.835843966906612</v>
      </c>
      <c r="CI7" s="59">
        <f t="shared" si="13"/>
        <v>33.219493417396301</v>
      </c>
      <c r="CJ7" s="59">
        <f t="shared" si="13"/>
        <v>34.663279040303173</v>
      </c>
      <c r="CK7" s="59">
        <f t="shared" si="14"/>
        <v>36.169814473952826</v>
      </c>
      <c r="CL7" s="59">
        <f t="shared" si="14"/>
        <v>37.74182695061976</v>
      </c>
      <c r="CM7" s="59">
        <f t="shared" si="14"/>
        <v>39.382162233547589</v>
      </c>
      <c r="CN7" s="59">
        <f t="shared" si="14"/>
        <v>41.093789768542031</v>
      </c>
      <c r="CO7" s="59">
        <f t="shared" si="14"/>
        <v>42.879808059462398</v>
      </c>
      <c r="CP7" s="59">
        <f t="shared" si="14"/>
        <v>44.743450277342745</v>
      </c>
      <c r="CQ7" s="59">
        <f t="shared" si="14"/>
        <v>46.68809011329661</v>
      </c>
      <c r="CR7" s="59">
        <f t="shared" si="14"/>
        <v>48.717247885800703</v>
      </c>
      <c r="CS7" s="59">
        <f t="shared" si="14"/>
        <v>50.834596913413364</v>
      </c>
      <c r="CT7" s="59">
        <f t="shared" si="14"/>
        <v>53.043970164464127</v>
      </c>
      <c r="CU7" s="59">
        <f t="shared" si="14"/>
        <v>55.349367195752059</v>
      </c>
      <c r="CV7" s="59">
        <f t="shared" si="14"/>
        <v>57.754961392813826</v>
      </c>
      <c r="CW7" s="59">
        <f t="shared" si="14"/>
        <v>60.265107524868291</v>
      </c>
      <c r="CX7" s="59">
        <f t="shared" si="14"/>
        <v>62.884349628114109</v>
      </c>
      <c r="CY7" s="59">
        <f t="shared" si="14"/>
        <v>65.617429231651201</v>
      </c>
      <c r="CZ7" s="59">
        <f t="shared" si="14"/>
        <v>68.469293940917211</v>
      </c>
      <c r="DA7" s="59">
        <f t="shared" si="15"/>
        <v>71.445106394177344</v>
      </c>
      <c r="DB7" s="59">
        <f t="shared" si="15"/>
        <v>74.550253608281068</v>
      </c>
      <c r="DC7" s="59">
        <f t="shared" si="15"/>
        <v>77.790356730604174</v>
      </c>
      <c r="DD7" s="59">
        <f t="shared" si="15"/>
        <v>81.17128121482969</v>
      </c>
      <c r="DE7" s="59">
        <f t="shared" si="15"/>
        <v>84.699147438988604</v>
      </c>
      <c r="DF7" s="59">
        <f t="shared" si="15"/>
        <v>88.380341784981923</v>
      </c>
      <c r="DG7" s="59">
        <f t="shared" si="15"/>
        <v>92.221528199640801</v>
      </c>
      <c r="DH7" s="59">
        <f t="shared" si="15"/>
        <v>96.229660258253574</v>
      </c>
      <c r="DI7" s="59">
        <f t="shared" si="15"/>
        <v>100.41199375239778</v>
      </c>
      <c r="DJ7" s="59">
        <f t="shared" si="15"/>
        <v>104.77609982486447</v>
      </c>
      <c r="DK7" s="59">
        <f t="shared" si="15"/>
        <v>109.32987867545272</v>
      </c>
      <c r="DL7" s="59">
        <f t="shared" si="15"/>
        <v>114.08157386244524</v>
      </c>
      <c r="DM7" s="59">
        <f t="shared" si="15"/>
        <v>119.03978722565482</v>
      </c>
      <c r="DN7" s="59">
        <f t="shared" si="15"/>
        <v>124.21349445805622</v>
      </c>
      <c r="DO7" s="59">
        <f t="shared" si="15"/>
        <v>129.61206135419224</v>
      </c>
      <c r="DP7" s="59">
        <f t="shared" si="15"/>
        <v>135.24526076476812</v>
      </c>
      <c r="DQ7" s="59">
        <f t="shared" si="16"/>
        <v>141.12329028812647</v>
      </c>
      <c r="DR7" s="59">
        <f t="shared" si="16"/>
        <v>147.25679073062901</v>
      </c>
      <c r="DS7" s="59">
        <f t="shared" si="16"/>
        <v>153.6568653693636</v>
      </c>
      <c r="DT7" s="59">
        <f t="shared" si="16"/>
        <v>160.33510005204687</v>
      </c>
      <c r="DU7" s="59">
        <f t="shared" si="16"/>
        <v>167.30358417050891</v>
      </c>
      <c r="DV7" s="59">
        <f t="shared" si="16"/>
        <v>174.57493254572756</v>
      </c>
      <c r="DW7" s="59">
        <f t="shared" si="16"/>
        <v>182.16230826402995</v>
      </c>
      <c r="DX7" s="59">
        <f t="shared" si="16"/>
        <v>190.0794465058012</v>
      </c>
      <c r="DY7" s="59">
        <f t="shared" si="16"/>
        <v>198.3406794098363</v>
      </c>
      <c r="DZ7" s="59">
        <f t="shared" si="16"/>
        <v>206.96096201834658</v>
      </c>
      <c r="EA7" s="59">
        <f t="shared" si="16"/>
        <v>215.95589934958792</v>
      </c>
      <c r="EB7" s="59">
        <f t="shared" si="16"/>
        <v>225.34177464711968</v>
      </c>
      <c r="EC7" s="59">
        <f t="shared" si="16"/>
        <v>235.13557885683278</v>
      </c>
      <c r="ED7" s="59">
        <f t="shared" si="16"/>
        <v>245.35504138510842</v>
      </c>
      <c r="EE7" s="59">
        <f t="shared" si="16"/>
        <v>256.01866219378797</v>
      </c>
      <c r="EF7" s="59">
        <f t="shared" si="16"/>
        <v>267.14574529005438</v>
      </c>
      <c r="EG7" s="59">
        <f t="shared" si="17"/>
        <v>278.75643367185069</v>
      </c>
      <c r="EH7" s="59">
        <f t="shared" si="17"/>
        <v>290.87174579209665</v>
      </c>
      <c r="EI7" s="59">
        <f t="shared" si="17"/>
        <v>303.51361360771273</v>
      </c>
      <c r="EJ7" s="59">
        <f t="shared" si="17"/>
        <v>316.7049222823311</v>
      </c>
      <c r="EK7" s="59">
        <f t="shared" si="17"/>
        <v>330.46955161456572</v>
      </c>
      <c r="EL7" s="59">
        <f t="shared" si="17"/>
        <v>344.83241926683792</v>
      </c>
      <c r="EM7" s="59">
        <f t="shared" si="17"/>
        <v>359.81952587301316</v>
      </c>
      <c r="EN7" s="59">
        <f t="shared" si="17"/>
        <v>375.458002106506</v>
      </c>
      <c r="EO7" s="59">
        <f t="shared" si="17"/>
        <v>391.77615779405892</v>
      </c>
      <c r="EP7" s="59">
        <f t="shared" si="17"/>
        <v>408.80353316410424</v>
      </c>
      <c r="EQ7" s="59">
        <f t="shared" si="17"/>
        <v>426.57095232248247</v>
      </c>
      <c r="ER7" s="59">
        <f t="shared" si="17"/>
        <v>445.11057905232218</v>
      </c>
      <c r="ES7" s="59">
        <f t="shared" si="17"/>
        <v>464.45597503909414</v>
      </c>
      <c r="ET7" s="59">
        <f t="shared" si="17"/>
        <v>484.6421606262432</v>
      </c>
      <c r="EU7" s="59">
        <f t="shared" si="17"/>
        <v>505.70567821138093</v>
      </c>
      <c r="EV7" s="59">
        <f t="shared" si="17"/>
        <v>527.6846583978039</v>
      </c>
      <c r="EW7" s="59">
        <f t="shared" si="18"/>
        <v>550.61888902108922</v>
      </c>
      <c r="EX7" s="59">
        <f t="shared" si="18"/>
        <v>574.54988717572371</v>
      </c>
      <c r="EY7" s="59">
        <f t="shared" si="18"/>
        <v>599.52097437215491</v>
      </c>
      <c r="EZ7" s="59">
        <f t="shared" si="18"/>
        <v>625.57735496031739</v>
      </c>
      <c r="FA7" s="59">
        <f t="shared" si="18"/>
        <v>652.76619796160264</v>
      </c>
      <c r="FB7" s="59">
        <f t="shared" si="18"/>
        <v>681.13672245740975</v>
      </c>
      <c r="FC7" s="59">
        <f t="shared" si="18"/>
        <v>710.74028668885364</v>
      </c>
      <c r="FD7" s="59">
        <f t="shared" si="18"/>
        <v>741.63048102892458</v>
      </c>
      <c r="FE7" s="59">
        <f t="shared" si="18"/>
        <v>773.86322499540358</v>
      </c>
      <c r="FF7" s="59">
        <f t="shared" si="18"/>
        <v>807.49686848015369</v>
      </c>
      <c r="FG7" s="59">
        <f t="shared" si="18"/>
        <v>842.5922973780381</v>
      </c>
      <c r="FH7" s="59">
        <f t="shared" si="18"/>
        <v>879.21304380668232</v>
      </c>
      <c r="FI7" s="59">
        <f t="shared" si="18"/>
        <v>917.42540111660821</v>
      </c>
      <c r="FJ7" s="59">
        <f t="shared" si="18"/>
        <v>957.29854389993818</v>
      </c>
      <c r="FK7" s="59">
        <f t="shared" si="18"/>
        <v>998.90465321491718</v>
      </c>
      <c r="FL7" s="59">
        <f t="shared" si="18"/>
        <v>1042.3190472529438</v>
      </c>
      <c r="FM7" s="59">
        <f t="shared" si="19"/>
        <v>1087.6203176846511</v>
      </c>
      <c r="FN7" s="59">
        <f t="shared" si="19"/>
        <v>1134.8904719318614</v>
      </c>
      <c r="FO7" s="59">
        <f t="shared" si="19"/>
        <v>1184.2150816229639</v>
      </c>
      <c r="FP7" s="59">
        <f t="shared" si="19"/>
        <v>1235.683437500461</v>
      </c>
      <c r="FQ7" s="59">
        <f t="shared" si="19"/>
        <v>1289.3887110611058</v>
      </c>
      <c r="FR7" s="59">
        <f t="shared" si="19"/>
        <v>1345.4281232212434</v>
      </c>
      <c r="FS7" s="59">
        <f t="shared" si="19"/>
        <v>1403.9031203126849</v>
      </c>
      <c r="FT7" s="59">
        <f t="shared" si="19"/>
        <v>1464.9195577277146</v>
      </c>
      <c r="FU7" s="59">
        <f t="shared" si="19"/>
        <v>1528.5878915456765</v>
      </c>
      <c r="FV7" s="59">
        <f t="shared" si="19"/>
        <v>1595.0233784880345</v>
      </c>
      <c r="FW7" s="59">
        <f t="shared" si="19"/>
        <v>1664.3462845638812</v>
      </c>
      <c r="FX7" s="59">
        <f t="shared" si="19"/>
        <v>1736.6821027835965</v>
      </c>
      <c r="FY7" s="59">
        <f t="shared" si="19"/>
        <v>1812.1617803347769</v>
      </c>
      <c r="FZ7" s="59">
        <f t="shared" si="19"/>
        <v>1890.9219556316868</v>
      </c>
      <c r="GA7" s="59">
        <f t="shared" si="19"/>
        <v>1973.1052056673509</v>
      </c>
      <c r="GB7" s="59">
        <f t="shared" si="19"/>
        <v>2058.860304116065</v>
      </c>
      <c r="GC7" s="59">
        <f t="shared" si="20"/>
        <v>2148.342490653557</v>
      </c>
      <c r="GD7" s="59">
        <f t="shared" si="20"/>
        <v>2241.7137519823418</v>
      </c>
      <c r="GE7" s="59">
        <f t="shared" si="20"/>
        <v>2339.1431150709982</v>
      </c>
      <c r="GF7" s="59">
        <f t="shared" si="20"/>
        <v>2440.8069531382134</v>
      </c>
      <c r="GG7" s="59">
        <f t="shared" si="20"/>
        <v>2546.8893049355061</v>
      </c>
      <c r="GH7" s="59">
        <f t="shared" si="20"/>
        <v>2657.5822079066129</v>
      </c>
      <c r="GI7" s="59">
        <f t="shared" si="20"/>
        <v>2773.0860458266498</v>
      </c>
      <c r="GJ7" s="59">
        <f t="shared" si="20"/>
        <v>2893.6099115503671</v>
      </c>
      <c r="GK7" s="59">
        <f t="shared" si="20"/>
        <v>3019.3719855261688</v>
      </c>
      <c r="GL7" s="59">
        <f t="shared" si="20"/>
        <v>3150.5999307611069</v>
      </c>
      <c r="GM7" s="59">
        <f t="shared" si="20"/>
        <v>3287.5313049518459</v>
      </c>
      <c r="GN7" s="59">
        <f t="shared" si="20"/>
        <v>3430.4139905276625</v>
      </c>
      <c r="GO7" s="59">
        <f t="shared" si="20"/>
        <v>3579.5066433839752</v>
      </c>
      <c r="GP7" s="59">
        <f t="shared" si="20"/>
        <v>3735.0791611187292</v>
      </c>
      <c r="GQ7" s="59">
        <f t="shared" si="20"/>
        <v>3897.413171619271</v>
      </c>
      <c r="GR7" s="59">
        <f t="shared" si="20"/>
        <v>4066.8025428841875</v>
      </c>
      <c r="GS7" s="59">
        <f t="shared" si="21"/>
        <v>4243.5539150030199</v>
      </c>
      <c r="GT7" s="59">
        <f t="shared" si="21"/>
        <v>4427.9872552568804</v>
      </c>
      <c r="GU7" s="59">
        <f t="shared" si="21"/>
        <v>4620.4364373448543</v>
      </c>
      <c r="GV7" s="59">
        <f t="shared" si="21"/>
        <v>4821.249845784736</v>
      </c>
      <c r="GW7" s="59">
        <f t="shared" si="21"/>
        <v>5030.7910065822316</v>
      </c>
      <c r="GX7" s="59">
        <f t="shared" si="21"/>
        <v>5249.4392453103083</v>
      </c>
      <c r="GY7" s="59">
        <f t="shared" si="21"/>
        <v>5477.5903737899844</v>
      </c>
      <c r="GZ7" s="59">
        <f t="shared" si="21"/>
        <v>5715.6574066156445</v>
      </c>
      <c r="HA7" s="59">
        <f t="shared" si="21"/>
        <v>5964.0713088219727</v>
      </c>
      <c r="HB7" s="59">
        <f t="shared" si="21"/>
        <v>6223.281776045993</v>
      </c>
      <c r="HC7" s="59">
        <f t="shared" si="21"/>
        <v>6493.7580485965036</v>
      </c>
      <c r="HD7" s="59">
        <f t="shared" si="21"/>
        <v>6775.9897609046038</v>
      </c>
      <c r="HE7" s="59">
        <f t="shared" si="21"/>
        <v>7070.4878278930391</v>
      </c>
      <c r="HF7" s="59">
        <f t="shared" si="21"/>
        <v>7377.785369868926</v>
      </c>
    </row>
    <row r="8" spans="1:214" x14ac:dyDescent="0.3">
      <c r="A8" s="57" t="str">
        <f>'JMC-3 As Filed'!A7</f>
        <v>American Electric Power Company, Inc.</v>
      </c>
      <c r="B8" s="16" t="str">
        <f>'JMC-3 As Filed'!B7</f>
        <v>AEP</v>
      </c>
      <c r="C8" s="16">
        <f>'JMC-3 As Filed'!C7</f>
        <v>2.48</v>
      </c>
      <c r="D8" s="16">
        <f>'JMC-3 As Filed'!D7</f>
        <v>70.079111111111132</v>
      </c>
      <c r="E8" s="17">
        <f>'JMC-3 As Filed'!K7</f>
        <v>5.3275000000000003E-2</v>
      </c>
      <c r="F8" s="17">
        <f t="shared" si="4"/>
        <v>5.1639500000000005E-2</v>
      </c>
      <c r="G8" s="17">
        <f t="shared" si="4"/>
        <v>5.0004000000000007E-2</v>
      </c>
      <c r="H8" s="17">
        <f t="shared" si="4"/>
        <v>4.8368500000000009E-2</v>
      </c>
      <c r="I8" s="17">
        <f t="shared" si="4"/>
        <v>4.6733000000000011E-2</v>
      </c>
      <c r="J8" s="17">
        <f t="shared" si="4"/>
        <v>4.5097500000000013E-2</v>
      </c>
      <c r="K8" s="17">
        <f t="shared" si="22"/>
        <v>4.3462000000000001E-2</v>
      </c>
      <c r="L8" s="17">
        <f t="shared" si="5"/>
        <v>8.4309276938438427E-2</v>
      </c>
      <c r="M8" s="14"/>
      <c r="N8" s="58">
        <f t="shared" si="6"/>
        <v>-70.079111111111132</v>
      </c>
      <c r="O8" s="58">
        <f t="shared" si="7"/>
        <v>2.6121219999999998</v>
      </c>
      <c r="P8" s="58">
        <f t="shared" si="8"/>
        <v>2.7512827995499998</v>
      </c>
      <c r="Q8" s="59">
        <f t="shared" si="8"/>
        <v>2.8978573906960259</v>
      </c>
      <c r="R8" s="59">
        <f t="shared" si="8"/>
        <v>3.0522407431853567</v>
      </c>
      <c r="S8" s="59">
        <f t="shared" si="8"/>
        <v>3.2148488687785566</v>
      </c>
      <c r="T8" s="59">
        <f t="shared" si="9"/>
        <v>3.3808620569378469</v>
      </c>
      <c r="U8" s="59">
        <f t="shared" si="9"/>
        <v>3.549918683232967</v>
      </c>
      <c r="V8" s="59">
        <f t="shared" si="9"/>
        <v>3.7216229250629209</v>
      </c>
      <c r="W8" s="59">
        <f t="shared" si="9"/>
        <v>3.8955455292198859</v>
      </c>
      <c r="X8" s="59">
        <f t="shared" si="9"/>
        <v>4.0712248937238797</v>
      </c>
      <c r="Y8" s="59">
        <f t="shared" si="10"/>
        <v>4.2481684700549067</v>
      </c>
      <c r="Z8" s="59">
        <f t="shared" si="10"/>
        <v>4.4328023681004325</v>
      </c>
      <c r="AA8" s="59">
        <f t="shared" si="10"/>
        <v>4.625460824622813</v>
      </c>
      <c r="AB8" s="59">
        <f t="shared" si="10"/>
        <v>4.8264926029825697</v>
      </c>
      <c r="AC8" s="59">
        <f t="shared" si="10"/>
        <v>5.036261624493398</v>
      </c>
      <c r="AD8" s="59">
        <f t="shared" si="10"/>
        <v>5.2551476272171298</v>
      </c>
      <c r="AE8" s="59">
        <f t="shared" si="10"/>
        <v>5.4835468533912399</v>
      </c>
      <c r="AF8" s="59">
        <f t="shared" si="10"/>
        <v>5.7218727667333296</v>
      </c>
      <c r="AG8" s="59">
        <f t="shared" si="10"/>
        <v>5.9705568009210932</v>
      </c>
      <c r="AH8" s="59">
        <f t="shared" si="10"/>
        <v>6.2300491406027252</v>
      </c>
      <c r="AI8" s="59">
        <f t="shared" si="10"/>
        <v>6.5008195363516004</v>
      </c>
      <c r="AJ8" s="59">
        <f t="shared" si="10"/>
        <v>6.7833581550405126</v>
      </c>
      <c r="AK8" s="59">
        <f t="shared" si="10"/>
        <v>7.0781764671748828</v>
      </c>
      <c r="AL8" s="59">
        <f t="shared" si="10"/>
        <v>7.3858081727912364</v>
      </c>
      <c r="AM8" s="59">
        <f t="shared" si="10"/>
        <v>7.7068101675970881</v>
      </c>
      <c r="AN8" s="59">
        <f t="shared" si="10"/>
        <v>8.0417635511011927</v>
      </c>
      <c r="AO8" s="59">
        <f t="shared" si="11"/>
        <v>8.3912746785591512</v>
      </c>
      <c r="AP8" s="59">
        <f t="shared" si="11"/>
        <v>8.7559762586386878</v>
      </c>
      <c r="AQ8" s="59">
        <f t="shared" si="11"/>
        <v>9.1365284987916411</v>
      </c>
      <c r="AR8" s="59">
        <f t="shared" si="11"/>
        <v>9.5336203004061222</v>
      </c>
      <c r="AS8" s="59">
        <f t="shared" si="11"/>
        <v>9.9479705059023722</v>
      </c>
      <c r="AT8" s="59">
        <f t="shared" si="11"/>
        <v>10.3803292000299</v>
      </c>
      <c r="AU8" s="59">
        <f t="shared" si="11"/>
        <v>10.831479067721599</v>
      </c>
      <c r="AV8" s="59">
        <f t="shared" si="11"/>
        <v>11.302236810962913</v>
      </c>
      <c r="AW8" s="59">
        <f t="shared" si="11"/>
        <v>11.793454627240981</v>
      </c>
      <c r="AX8" s="59">
        <f t="shared" si="11"/>
        <v>12.306021752250128</v>
      </c>
      <c r="AY8" s="59">
        <f t="shared" si="11"/>
        <v>12.840866069646422</v>
      </c>
      <c r="AZ8" s="59">
        <f t="shared" si="11"/>
        <v>13.398955790765394</v>
      </c>
      <c r="BA8" s="59">
        <f t="shared" si="11"/>
        <v>13.981301207343638</v>
      </c>
      <c r="BB8" s="59">
        <f t="shared" si="11"/>
        <v>14.588956520417206</v>
      </c>
      <c r="BC8" s="59">
        <f t="shared" si="11"/>
        <v>15.223021748707577</v>
      </c>
      <c r="BD8" s="59">
        <f t="shared" si="11"/>
        <v>15.884644719949904</v>
      </c>
      <c r="BE8" s="59">
        <f t="shared" si="12"/>
        <v>16.575023148768366</v>
      </c>
      <c r="BF8" s="59">
        <f t="shared" si="12"/>
        <v>17.295406804860136</v>
      </c>
      <c r="BG8" s="59">
        <f t="shared" si="12"/>
        <v>18.047099775412963</v>
      </c>
      <c r="BH8" s="59">
        <f t="shared" si="12"/>
        <v>18.831462825851961</v>
      </c>
      <c r="BI8" s="59">
        <f t="shared" si="12"/>
        <v>19.649915863189136</v>
      </c>
      <c r="BJ8" s="59">
        <f t="shared" si="12"/>
        <v>20.503940506435061</v>
      </c>
      <c r="BK8" s="59">
        <f t="shared" si="12"/>
        <v>21.395082768725739</v>
      </c>
      <c r="BL8" s="59">
        <f t="shared" si="12"/>
        <v>22.324955856020097</v>
      </c>
      <c r="BM8" s="59">
        <f t="shared" si="12"/>
        <v>23.295243087434439</v>
      </c>
      <c r="BN8" s="59">
        <f t="shared" si="12"/>
        <v>24.307700942500514</v>
      </c>
      <c r="BO8" s="59">
        <f t="shared" si="12"/>
        <v>25.364162240863468</v>
      </c>
      <c r="BP8" s="59">
        <f t="shared" si="12"/>
        <v>26.466539460175873</v>
      </c>
      <c r="BQ8" s="59">
        <f t="shared" si="12"/>
        <v>27.616828198194035</v>
      </c>
      <c r="BR8" s="59">
        <f t="shared" si="12"/>
        <v>28.817110785343942</v>
      </c>
      <c r="BS8" s="59">
        <f t="shared" si="12"/>
        <v>30.069560054296559</v>
      </c>
      <c r="BT8" s="59">
        <f t="shared" si="12"/>
        <v>31.376443273376392</v>
      </c>
      <c r="BU8" s="59">
        <f t="shared" si="13"/>
        <v>32.740126250923872</v>
      </c>
      <c r="BV8" s="59">
        <f t="shared" si="13"/>
        <v>34.16307761804152</v>
      </c>
      <c r="BW8" s="59">
        <f t="shared" si="13"/>
        <v>35.647873297476835</v>
      </c>
      <c r="BX8" s="59">
        <f t="shared" si="13"/>
        <v>37.197201166731766</v>
      </c>
      <c r="BY8" s="59">
        <f t="shared" si="13"/>
        <v>38.813865923840261</v>
      </c>
      <c r="BZ8" s="59">
        <f t="shared" si="13"/>
        <v>40.500794164622199</v>
      </c>
      <c r="CA8" s="59">
        <f t="shared" si="13"/>
        <v>42.261039680605002</v>
      </c>
      <c r="CB8" s="59">
        <f t="shared" si="13"/>
        <v>44.097788987203451</v>
      </c>
      <c r="CC8" s="59">
        <f t="shared" si="13"/>
        <v>46.01436709216528</v>
      </c>
      <c r="CD8" s="59">
        <f t="shared" si="13"/>
        <v>48.01424351472496</v>
      </c>
      <c r="CE8" s="59">
        <f t="shared" si="13"/>
        <v>50.101038566361929</v>
      </c>
      <c r="CF8" s="59">
        <f t="shared" si="13"/>
        <v>52.278529904533144</v>
      </c>
      <c r="CG8" s="59">
        <f t="shared" si="13"/>
        <v>54.55065937124396</v>
      </c>
      <c r="CH8" s="59">
        <f t="shared" si="13"/>
        <v>56.921540128836959</v>
      </c>
      <c r="CI8" s="59">
        <f t="shared" si="13"/>
        <v>59.395464105916467</v>
      </c>
      <c r="CJ8" s="59">
        <f t="shared" si="13"/>
        <v>61.9769097668878</v>
      </c>
      <c r="CK8" s="59">
        <f t="shared" si="14"/>
        <v>64.670550219176278</v>
      </c>
      <c r="CL8" s="59">
        <f t="shared" si="14"/>
        <v>67.481261672802106</v>
      </c>
      <c r="CM8" s="59">
        <f t="shared" si="14"/>
        <v>70.414132267625419</v>
      </c>
      <c r="CN8" s="59">
        <f t="shared" si="14"/>
        <v>73.474471284240948</v>
      </c>
      <c r="CO8" s="59">
        <f t="shared" si="14"/>
        <v>76.66781875519662</v>
      </c>
      <c r="CP8" s="59">
        <f t="shared" si="14"/>
        <v>79.999955493934962</v>
      </c>
      <c r="CQ8" s="59">
        <f t="shared" si="14"/>
        <v>83.476913559612356</v>
      </c>
      <c r="CR8" s="59">
        <f t="shared" si="14"/>
        <v>87.104987176740224</v>
      </c>
      <c r="CS8" s="59">
        <f t="shared" si="14"/>
        <v>90.890744129415694</v>
      </c>
      <c r="CT8" s="59">
        <f t="shared" si="14"/>
        <v>94.841037650768342</v>
      </c>
      <c r="CU8" s="59">
        <f t="shared" si="14"/>
        <v>98.963018829146023</v>
      </c>
      <c r="CV8" s="59">
        <f t="shared" si="14"/>
        <v>103.26414955349836</v>
      </c>
      <c r="CW8" s="59">
        <f t="shared" si="14"/>
        <v>107.75221602139248</v>
      </c>
      <c r="CX8" s="59">
        <f t="shared" si="14"/>
        <v>112.43534283411424</v>
      </c>
      <c r="CY8" s="59">
        <f t="shared" si="14"/>
        <v>117.32200770437049</v>
      </c>
      <c r="CZ8" s="59">
        <f t="shared" si="14"/>
        <v>122.42105680321782</v>
      </c>
      <c r="DA8" s="59">
        <f t="shared" si="15"/>
        <v>127.74172077399926</v>
      </c>
      <c r="DB8" s="59">
        <f t="shared" si="15"/>
        <v>133.29363144227881</v>
      </c>
      <c r="DC8" s="59">
        <f t="shared" si="15"/>
        <v>139.08683925202311</v>
      </c>
      <c r="DD8" s="59">
        <f t="shared" si="15"/>
        <v>145.13183145959454</v>
      </c>
      <c r="DE8" s="59">
        <f t="shared" si="15"/>
        <v>151.43955111849141</v>
      </c>
      <c r="DF8" s="59">
        <f t="shared" si="15"/>
        <v>158.02141688920327</v>
      </c>
      <c r="DG8" s="59">
        <f t="shared" si="15"/>
        <v>164.8893437100418</v>
      </c>
      <c r="DH8" s="59">
        <f t="shared" si="15"/>
        <v>172.05576436636761</v>
      </c>
      <c r="DI8" s="59">
        <f t="shared" si="15"/>
        <v>179.53365199725866</v>
      </c>
      <c r="DJ8" s="59">
        <f t="shared" si="15"/>
        <v>187.3365435803635</v>
      </c>
      <c r="DK8" s="59">
        <f t="shared" si="15"/>
        <v>195.47856443745323</v>
      </c>
      <c r="DL8" s="59">
        <f t="shared" si="15"/>
        <v>203.97445380503379</v>
      </c>
      <c r="DM8" s="59">
        <f t="shared" si="15"/>
        <v>212.83959151630813</v>
      </c>
      <c r="DN8" s="59">
        <f t="shared" si="15"/>
        <v>222.09002584278988</v>
      </c>
      <c r="DO8" s="59">
        <f t="shared" si="15"/>
        <v>231.74250254596919</v>
      </c>
      <c r="DP8" s="59">
        <f t="shared" si="15"/>
        <v>241.81449519162209</v>
      </c>
      <c r="DQ8" s="59">
        <f t="shared" si="16"/>
        <v>252.32423678164034</v>
      </c>
      <c r="DR8" s="59">
        <f t="shared" si="16"/>
        <v>263.29075276064395</v>
      </c>
      <c r="DS8" s="59">
        <f t="shared" si="16"/>
        <v>274.73389545712701</v>
      </c>
      <c r="DT8" s="59">
        <f t="shared" si="16"/>
        <v>286.67438002148464</v>
      </c>
      <c r="DU8" s="59">
        <f t="shared" si="16"/>
        <v>299.1338219259784</v>
      </c>
      <c r="DV8" s="59">
        <f t="shared" si="16"/>
        <v>312.13477609452525</v>
      </c>
      <c r="DW8" s="59">
        <f t="shared" si="16"/>
        <v>325.70077773314546</v>
      </c>
      <c r="DX8" s="59">
        <f t="shared" si="16"/>
        <v>339.8563849349834</v>
      </c>
      <c r="DY8" s="59">
        <f t="shared" si="16"/>
        <v>354.62722313702761</v>
      </c>
      <c r="DZ8" s="59">
        <f t="shared" si="16"/>
        <v>370.04003150900905</v>
      </c>
      <c r="EA8" s="59">
        <f t="shared" si="16"/>
        <v>386.12271135845356</v>
      </c>
      <c r="EB8" s="59">
        <f t="shared" si="16"/>
        <v>402.90437663951462</v>
      </c>
      <c r="EC8" s="59">
        <f t="shared" si="16"/>
        <v>420.41540665702115</v>
      </c>
      <c r="ED8" s="59">
        <f t="shared" si="16"/>
        <v>438.68750106114857</v>
      </c>
      <c r="EE8" s="59">
        <f t="shared" si="16"/>
        <v>457.75373723226818</v>
      </c>
      <c r="EF8" s="59">
        <f t="shared" si="16"/>
        <v>477.64863015985696</v>
      </c>
      <c r="EG8" s="59">
        <f t="shared" si="17"/>
        <v>498.40819492386464</v>
      </c>
      <c r="EH8" s="59">
        <f t="shared" si="17"/>
        <v>520.07001189164555</v>
      </c>
      <c r="EI8" s="59">
        <f t="shared" si="17"/>
        <v>542.6732947484802</v>
      </c>
      <c r="EJ8" s="59">
        <f t="shared" si="17"/>
        <v>566.25896148483855</v>
      </c>
      <c r="EK8" s="59">
        <f t="shared" si="17"/>
        <v>590.86970846889255</v>
      </c>
      <c r="EL8" s="59">
        <f t="shared" si="17"/>
        <v>616.55008773836755</v>
      </c>
      <c r="EM8" s="59">
        <f t="shared" si="17"/>
        <v>643.34658765165238</v>
      </c>
      <c r="EN8" s="59">
        <f t="shared" si="17"/>
        <v>671.30771704416838</v>
      </c>
      <c r="EO8" s="59">
        <f t="shared" si="17"/>
        <v>700.48409304234201</v>
      </c>
      <c r="EP8" s="59">
        <f t="shared" si="17"/>
        <v>730.9285326941482</v>
      </c>
      <c r="EQ8" s="59">
        <f t="shared" si="17"/>
        <v>762.69614858210116</v>
      </c>
      <c r="ER8" s="59">
        <f t="shared" si="17"/>
        <v>795.84444859177631</v>
      </c>
      <c r="ES8" s="59">
        <f t="shared" si="17"/>
        <v>830.43344001647199</v>
      </c>
      <c r="ET8" s="59">
        <f t="shared" si="17"/>
        <v>866.52573818646783</v>
      </c>
      <c r="EU8" s="59">
        <f t="shared" si="17"/>
        <v>904.18667981952797</v>
      </c>
      <c r="EV8" s="59">
        <f t="shared" si="17"/>
        <v>943.48444129784423</v>
      </c>
      <c r="EW8" s="59">
        <f t="shared" si="18"/>
        <v>984.49016208553098</v>
      </c>
      <c r="EX8" s="59">
        <f t="shared" si="18"/>
        <v>1027.2780735100923</v>
      </c>
      <c r="EY8" s="59">
        <f t="shared" si="18"/>
        <v>1071.9256331409879</v>
      </c>
      <c r="EZ8" s="59">
        <f t="shared" si="18"/>
        <v>1118.5136650085615</v>
      </c>
      <c r="FA8" s="59">
        <f t="shared" si="18"/>
        <v>1167.1265059171635</v>
      </c>
      <c r="FB8" s="59">
        <f t="shared" si="18"/>
        <v>1217.8521581173352</v>
      </c>
      <c r="FC8" s="59">
        <f t="shared" si="18"/>
        <v>1270.7824486134307</v>
      </c>
      <c r="FD8" s="59">
        <f t="shared" si="18"/>
        <v>1326.0131953950674</v>
      </c>
      <c r="FE8" s="59">
        <f t="shared" si="18"/>
        <v>1383.6443808933277</v>
      </c>
      <c r="FF8" s="59">
        <f t="shared" si="18"/>
        <v>1443.7803329757135</v>
      </c>
      <c r="FG8" s="59">
        <f t="shared" si="18"/>
        <v>1506.5299138075038</v>
      </c>
      <c r="FH8" s="59">
        <f t="shared" si="18"/>
        <v>1572.0067169214053</v>
      </c>
      <c r="FI8" s="59">
        <f t="shared" si="18"/>
        <v>1640.3292728522433</v>
      </c>
      <c r="FJ8" s="59">
        <f t="shared" si="18"/>
        <v>1711.6212637089473</v>
      </c>
      <c r="FK8" s="59">
        <f t="shared" si="18"/>
        <v>1786.0117470722653</v>
      </c>
      <c r="FL8" s="59">
        <f t="shared" si="18"/>
        <v>1863.6353896235198</v>
      </c>
      <c r="FM8" s="59">
        <f t="shared" si="19"/>
        <v>1944.632710927337</v>
      </c>
      <c r="FN8" s="59">
        <f t="shared" si="19"/>
        <v>2029.1503378096606</v>
      </c>
      <c r="FO8" s="59">
        <f t="shared" si="19"/>
        <v>2117.3412697915437</v>
      </c>
      <c r="FP8" s="59">
        <f t="shared" si="19"/>
        <v>2209.3651560592234</v>
      </c>
      <c r="FQ8" s="59">
        <f t="shared" si="19"/>
        <v>2305.3885844718693</v>
      </c>
      <c r="FR8" s="59">
        <f t="shared" si="19"/>
        <v>2405.5853831301856</v>
      </c>
      <c r="FS8" s="59">
        <f t="shared" si="19"/>
        <v>2510.1369350517894</v>
      </c>
      <c r="FT8" s="59">
        <f t="shared" si="19"/>
        <v>2619.2325065230098</v>
      </c>
      <c r="FU8" s="59">
        <f t="shared" si="19"/>
        <v>2733.0695897215123</v>
      </c>
      <c r="FV8" s="59">
        <f t="shared" si="19"/>
        <v>2851.8542602299885</v>
      </c>
      <c r="FW8" s="59">
        <f t="shared" si="19"/>
        <v>2975.8015500881038</v>
      </c>
      <c r="FX8" s="59">
        <f t="shared" si="19"/>
        <v>3105.1358370580328</v>
      </c>
      <c r="FY8" s="59">
        <f t="shared" si="19"/>
        <v>3240.0912508082488</v>
      </c>
      <c r="FZ8" s="59">
        <f t="shared" si="19"/>
        <v>3380.9120967508766</v>
      </c>
      <c r="GA8" s="59">
        <f t="shared" si="19"/>
        <v>3527.8532982998627</v>
      </c>
      <c r="GB8" s="59">
        <f t="shared" si="19"/>
        <v>3681.1808583505708</v>
      </c>
      <c r="GC8" s="59">
        <f t="shared" si="20"/>
        <v>3841.1723408162029</v>
      </c>
      <c r="GD8" s="59">
        <f t="shared" si="20"/>
        <v>4008.1173730927562</v>
      </c>
      <c r="GE8" s="59">
        <f t="shared" si="20"/>
        <v>4182.3181703621131</v>
      </c>
      <c r="GF8" s="59">
        <f t="shared" si="20"/>
        <v>4364.0900826823909</v>
      </c>
      <c r="GG8" s="59">
        <f t="shared" si="20"/>
        <v>4553.7621658559328</v>
      </c>
      <c r="GH8" s="59">
        <f t="shared" si="20"/>
        <v>4751.6777771083625</v>
      </c>
      <c r="GI8" s="59">
        <f t="shared" si="20"/>
        <v>4958.1951966570459</v>
      </c>
      <c r="GJ8" s="59">
        <f t="shared" si="20"/>
        <v>5173.6882762941541</v>
      </c>
      <c r="GK8" s="59">
        <f t="shared" si="20"/>
        <v>5398.5471161584501</v>
      </c>
      <c r="GL8" s="59">
        <f t="shared" si="20"/>
        <v>5633.1787709209284</v>
      </c>
      <c r="GM8" s="59">
        <f t="shared" si="20"/>
        <v>5878.0079866626929</v>
      </c>
      <c r="GN8" s="59">
        <f t="shared" si="20"/>
        <v>6133.4779697790264</v>
      </c>
      <c r="GO8" s="59">
        <f t="shared" si="20"/>
        <v>6400.0511893015619</v>
      </c>
      <c r="GP8" s="59">
        <f t="shared" si="20"/>
        <v>6678.2102140909856</v>
      </c>
      <c r="GQ8" s="59">
        <f t="shared" si="20"/>
        <v>6968.4585864158071</v>
      </c>
      <c r="GR8" s="59">
        <f t="shared" si="20"/>
        <v>7271.3217334986102</v>
      </c>
      <c r="GS8" s="59">
        <f t="shared" si="21"/>
        <v>7587.3479186799259</v>
      </c>
      <c r="GT8" s="59">
        <f t="shared" si="21"/>
        <v>7917.109233921592</v>
      </c>
      <c r="GU8" s="59">
        <f t="shared" si="21"/>
        <v>8261.2026354462905</v>
      </c>
      <c r="GV8" s="59">
        <f t="shared" si="21"/>
        <v>8620.251024388057</v>
      </c>
      <c r="GW8" s="59">
        <f t="shared" si="21"/>
        <v>8994.904374410009</v>
      </c>
      <c r="GX8" s="59">
        <f t="shared" si="21"/>
        <v>9385.840908330616</v>
      </c>
      <c r="GY8" s="59">
        <f t="shared" si="21"/>
        <v>9793.7683258884808</v>
      </c>
      <c r="GZ8" s="59">
        <f t="shared" si="21"/>
        <v>10219.425084868244</v>
      </c>
      <c r="HA8" s="59">
        <f t="shared" si="21"/>
        <v>10663.581737906787</v>
      </c>
      <c r="HB8" s="59">
        <f t="shared" si="21"/>
        <v>11127.042327399689</v>
      </c>
      <c r="HC8" s="59">
        <f t="shared" si="21"/>
        <v>11610.645841033134</v>
      </c>
      <c r="HD8" s="59">
        <f t="shared" si="21"/>
        <v>12115.267730576115</v>
      </c>
      <c r="HE8" s="59">
        <f t="shared" si="21"/>
        <v>12641.821496682413</v>
      </c>
      <c r="HF8" s="59">
        <f t="shared" si="21"/>
        <v>13191.260342571222</v>
      </c>
    </row>
    <row r="9" spans="1:214" x14ac:dyDescent="0.3">
      <c r="A9" s="57" t="str">
        <f>'JMC-3 As Filed'!A8</f>
        <v>Duke Energy Corporation</v>
      </c>
      <c r="B9" s="16" t="str">
        <f>'JMC-3 As Filed'!B8</f>
        <v>DUK</v>
      </c>
      <c r="C9" s="16">
        <f>'JMC-3 As Filed'!C8</f>
        <v>3.56</v>
      </c>
      <c r="D9" s="16">
        <f>'JMC-3 As Filed'!D8</f>
        <v>80.47722222222221</v>
      </c>
      <c r="E9" s="17">
        <f>'JMC-3 As Filed'!K8</f>
        <v>4.2224999999999999E-2</v>
      </c>
      <c r="F9" s="17">
        <f t="shared" si="4"/>
        <v>4.2431166666666666E-2</v>
      </c>
      <c r="G9" s="17">
        <f t="shared" si="4"/>
        <v>4.2637333333333333E-2</v>
      </c>
      <c r="H9" s="17">
        <f t="shared" si="4"/>
        <v>4.28435E-2</v>
      </c>
      <c r="I9" s="17">
        <f t="shared" si="4"/>
        <v>4.3049666666666667E-2</v>
      </c>
      <c r="J9" s="17">
        <f t="shared" si="4"/>
        <v>4.3255833333333334E-2</v>
      </c>
      <c r="K9" s="17">
        <f t="shared" si="22"/>
        <v>4.3462000000000001E-2</v>
      </c>
      <c r="L9" s="17">
        <f t="shared" si="5"/>
        <v>9.1263237595558169E-2</v>
      </c>
      <c r="M9" s="14"/>
      <c r="N9" s="58">
        <f t="shared" si="6"/>
        <v>-80.47722222222221</v>
      </c>
      <c r="O9" s="58">
        <f t="shared" si="7"/>
        <v>3.710321</v>
      </c>
      <c r="P9" s="58">
        <f t="shared" si="8"/>
        <v>3.8669893042249996</v>
      </c>
      <c r="Q9" s="59">
        <f t="shared" si="8"/>
        <v>4.0302729275958997</v>
      </c>
      <c r="R9" s="59">
        <f t="shared" si="8"/>
        <v>4.2004512019636362</v>
      </c>
      <c r="S9" s="59">
        <f t="shared" si="8"/>
        <v>4.3778152539665509</v>
      </c>
      <c r="T9" s="59">
        <f t="shared" si="9"/>
        <v>4.5635710626434811</v>
      </c>
      <c r="U9" s="59">
        <f t="shared" si="9"/>
        <v>4.7581495632317656</v>
      </c>
      <c r="V9" s="59">
        <f t="shared" si="9"/>
        <v>4.9620053440440861</v>
      </c>
      <c r="W9" s="59">
        <f t="shared" si="9"/>
        <v>5.1756180201034026</v>
      </c>
      <c r="X9" s="59">
        <f t="shared" si="9"/>
        <v>5.3994936905779918</v>
      </c>
      <c r="Y9" s="59">
        <f t="shared" si="10"/>
        <v>5.6341664853578921</v>
      </c>
      <c r="Z9" s="59">
        <f t="shared" si="10"/>
        <v>5.8790386291445165</v>
      </c>
      <c r="AA9" s="59">
        <f t="shared" si="10"/>
        <v>6.1345534060443949</v>
      </c>
      <c r="AB9" s="59">
        <f t="shared" si="10"/>
        <v>6.401173366177896</v>
      </c>
      <c r="AC9" s="59">
        <f t="shared" si="10"/>
        <v>6.6793811630187188</v>
      </c>
      <c r="AD9" s="59">
        <f t="shared" si="10"/>
        <v>6.9696804271258372</v>
      </c>
      <c r="AE9" s="59">
        <f t="shared" si="10"/>
        <v>7.2725966778495792</v>
      </c>
      <c r="AF9" s="59">
        <f t="shared" si="10"/>
        <v>7.5886782746622767</v>
      </c>
      <c r="AG9" s="59">
        <f t="shared" si="10"/>
        <v>7.9184974098356475</v>
      </c>
      <c r="AH9" s="59">
        <f t="shared" si="10"/>
        <v>8.2626511442619233</v>
      </c>
      <c r="AI9" s="59">
        <f t="shared" si="10"/>
        <v>8.6217624882938342</v>
      </c>
      <c r="AJ9" s="59">
        <f t="shared" si="10"/>
        <v>8.9964815295600591</v>
      </c>
      <c r="AK9" s="59">
        <f t="shared" si="10"/>
        <v>9.3874866097977971</v>
      </c>
      <c r="AL9" s="59">
        <f t="shared" si="10"/>
        <v>9.7954855528328277</v>
      </c>
      <c r="AM9" s="59">
        <f t="shared" si="10"/>
        <v>10.221216945930047</v>
      </c>
      <c r="AN9" s="59">
        <f t="shared" si="10"/>
        <v>10.665451476834058</v>
      </c>
      <c r="AO9" s="59">
        <f t="shared" si="11"/>
        <v>11.128993328920219</v>
      </c>
      <c r="AP9" s="59">
        <f t="shared" si="11"/>
        <v>11.612681636981748</v>
      </c>
      <c r="AQ9" s="59">
        <f t="shared" si="11"/>
        <v>12.117392006288247</v>
      </c>
      <c r="AR9" s="59">
        <f t="shared" si="11"/>
        <v>12.644038097665545</v>
      </c>
      <c r="AS9" s="59">
        <f t="shared" si="11"/>
        <v>13.193573281466284</v>
      </c>
      <c r="AT9" s="59">
        <f t="shared" si="11"/>
        <v>13.76699236342537</v>
      </c>
      <c r="AU9" s="59">
        <f t="shared" si="11"/>
        <v>14.365333385524561</v>
      </c>
      <c r="AV9" s="59">
        <f t="shared" si="11"/>
        <v>14.989679505126228</v>
      </c>
      <c r="AW9" s="59">
        <f t="shared" si="11"/>
        <v>15.641160955778021</v>
      </c>
      <c r="AX9" s="59">
        <f t="shared" si="11"/>
        <v>16.320957093238043</v>
      </c>
      <c r="AY9" s="59">
        <f t="shared" si="11"/>
        <v>17.030298530424353</v>
      </c>
      <c r="AZ9" s="59">
        <f t="shared" si="11"/>
        <v>17.770469365153655</v>
      </c>
      <c r="BA9" s="59">
        <f t="shared" si="11"/>
        <v>18.54280950470196</v>
      </c>
      <c r="BB9" s="59">
        <f t="shared" si="11"/>
        <v>19.348717091395315</v>
      </c>
      <c r="BC9" s="59">
        <f t="shared" si="11"/>
        <v>20.189651033621537</v>
      </c>
      <c r="BD9" s="59">
        <f t="shared" si="11"/>
        <v>21.067133646844795</v>
      </c>
      <c r="BE9" s="59">
        <f t="shared" si="12"/>
        <v>21.982753409403962</v>
      </c>
      <c r="BF9" s="59">
        <f t="shared" si="12"/>
        <v>22.938167838083476</v>
      </c>
      <c r="BG9" s="59">
        <f t="shared" si="12"/>
        <v>23.935106488662257</v>
      </c>
      <c r="BH9" s="59">
        <f t="shared" si="12"/>
        <v>24.975374086872492</v>
      </c>
      <c r="BI9" s="59">
        <f t="shared" si="12"/>
        <v>26.060853795436142</v>
      </c>
      <c r="BJ9" s="59">
        <f t="shared" si="12"/>
        <v>27.193510623093385</v>
      </c>
      <c r="BK9" s="59">
        <f t="shared" si="12"/>
        <v>28.375394981794265</v>
      </c>
      <c r="BL9" s="59">
        <f t="shared" si="12"/>
        <v>29.608646398493004</v>
      </c>
      <c r="BM9" s="59">
        <f t="shared" si="12"/>
        <v>30.895497388264303</v>
      </c>
      <c r="BN9" s="59">
        <f t="shared" si="12"/>
        <v>32.238277495753046</v>
      </c>
      <c r="BO9" s="59">
        <f t="shared" si="12"/>
        <v>33.639417512273461</v>
      </c>
      <c r="BP9" s="59">
        <f t="shared" si="12"/>
        <v>35.101453876191883</v>
      </c>
      <c r="BQ9" s="59">
        <f t="shared" si="12"/>
        <v>36.627033264558932</v>
      </c>
      <c r="BR9" s="59">
        <f t="shared" si="12"/>
        <v>38.21891738430319</v>
      </c>
      <c r="BS9" s="59">
        <f t="shared" si="12"/>
        <v>39.879987971659773</v>
      </c>
      <c r="BT9" s="59">
        <f t="shared" si="12"/>
        <v>41.613252008884047</v>
      </c>
      <c r="BU9" s="59">
        <f t="shared" si="13"/>
        <v>43.42184716769416</v>
      </c>
      <c r="BV9" s="59">
        <f t="shared" si="13"/>
        <v>45.309047489296482</v>
      </c>
      <c r="BW9" s="59">
        <f t="shared" si="13"/>
        <v>47.278269311276283</v>
      </c>
      <c r="BX9" s="59">
        <f t="shared" si="13"/>
        <v>49.333077452082968</v>
      </c>
      <c r="BY9" s="59">
        <f t="shared" si="13"/>
        <v>51.477191664305394</v>
      </c>
      <c r="BZ9" s="59">
        <f t="shared" si="13"/>
        <v>53.714493368419433</v>
      </c>
      <c r="CA9" s="59">
        <f t="shared" si="13"/>
        <v>56.049032679197673</v>
      </c>
      <c r="CB9" s="59">
        <f t="shared" si="13"/>
        <v>58.485035737500958</v>
      </c>
      <c r="CC9" s="59">
        <f t="shared" si="13"/>
        <v>61.026912360724218</v>
      </c>
      <c r="CD9" s="59">
        <f t="shared" si="13"/>
        <v>63.679264025746008</v>
      </c>
      <c r="CE9" s="59">
        <f t="shared" si="13"/>
        <v>66.44689219883297</v>
      </c>
      <c r="CF9" s="59">
        <f t="shared" si="13"/>
        <v>69.334807027578634</v>
      </c>
      <c r="CG9" s="59">
        <f t="shared" si="13"/>
        <v>72.34823641061125</v>
      </c>
      <c r="CH9" s="59">
        <f t="shared" si="13"/>
        <v>75.492635461489229</v>
      </c>
      <c r="CI9" s="59">
        <f t="shared" si="13"/>
        <v>78.773696383916459</v>
      </c>
      <c r="CJ9" s="59">
        <f t="shared" si="13"/>
        <v>82.197358776154232</v>
      </c>
      <c r="CK9" s="59">
        <f t="shared" si="14"/>
        <v>85.769820383283445</v>
      </c>
      <c r="CL9" s="59">
        <f t="shared" si="14"/>
        <v>89.497548316781703</v>
      </c>
      <c r="CM9" s="59">
        <f t="shared" si="14"/>
        <v>93.387290761725666</v>
      </c>
      <c r="CN9" s="59">
        <f t="shared" si="14"/>
        <v>97.446089192811783</v>
      </c>
      <c r="CO9" s="59">
        <f t="shared" si="14"/>
        <v>101.68129112130975</v>
      </c>
      <c r="CP9" s="59">
        <f t="shared" si="14"/>
        <v>106.10056339602411</v>
      </c>
      <c r="CQ9" s="59">
        <f t="shared" si="14"/>
        <v>110.7119060823421</v>
      </c>
      <c r="CR9" s="59">
        <f t="shared" si="14"/>
        <v>115.52366694449283</v>
      </c>
      <c r="CS9" s="59">
        <f t="shared" si="14"/>
        <v>120.54455655723437</v>
      </c>
      <c r="CT9" s="59">
        <f t="shared" si="14"/>
        <v>125.78366407432488</v>
      </c>
      <c r="CU9" s="59">
        <f t="shared" si="14"/>
        <v>131.25047368232316</v>
      </c>
      <c r="CV9" s="59">
        <f t="shared" si="14"/>
        <v>136.95488176950428</v>
      </c>
      <c r="CW9" s="59">
        <f t="shared" si="14"/>
        <v>142.90721484097045</v>
      </c>
      <c r="CX9" s="59">
        <f t="shared" si="14"/>
        <v>149.11824821238869</v>
      </c>
      <c r="CY9" s="59">
        <f t="shared" si="14"/>
        <v>155.5992255161955</v>
      </c>
      <c r="CZ9" s="59">
        <f t="shared" si="14"/>
        <v>162.36187905558037</v>
      </c>
      <c r="DA9" s="59">
        <f t="shared" si="15"/>
        <v>169.418451043094</v>
      </c>
      <c r="DB9" s="59">
        <f t="shared" si="15"/>
        <v>176.78171576232893</v>
      </c>
      <c r="DC9" s="59">
        <f t="shared" si="15"/>
        <v>184.46500269279124</v>
      </c>
      <c r="DD9" s="59">
        <f t="shared" si="15"/>
        <v>192.48222063982533</v>
      </c>
      <c r="DE9" s="59">
        <f t="shared" si="15"/>
        <v>200.84788291327339</v>
      </c>
      <c r="DF9" s="59">
        <f t="shared" si="15"/>
        <v>209.57713360045005</v>
      </c>
      <c r="DG9" s="59">
        <f t="shared" si="15"/>
        <v>218.68577498099279</v>
      </c>
      <c r="DH9" s="59">
        <f t="shared" si="15"/>
        <v>228.19029613321666</v>
      </c>
      <c r="DI9" s="59">
        <f t="shared" si="15"/>
        <v>238.1079027837585</v>
      </c>
      <c r="DJ9" s="59">
        <f t="shared" si="15"/>
        <v>248.45654845454618</v>
      </c>
      <c r="DK9" s="59">
        <f t="shared" si="15"/>
        <v>259.25496696347761</v>
      </c>
      <c r="DL9" s="59">
        <f t="shared" si="15"/>
        <v>270.52270633764425</v>
      </c>
      <c r="DM9" s="59">
        <f t="shared" si="15"/>
        <v>282.2801642004909</v>
      </c>
      <c r="DN9" s="59">
        <f t="shared" si="15"/>
        <v>294.54862469697258</v>
      </c>
      <c r="DO9" s="59">
        <f t="shared" si="15"/>
        <v>307.35029702355234</v>
      </c>
      <c r="DP9" s="59">
        <f t="shared" si="15"/>
        <v>320.70835563278996</v>
      </c>
      <c r="DQ9" s="59">
        <f t="shared" si="16"/>
        <v>334.64698218530225</v>
      </c>
      <c r="DR9" s="59">
        <f t="shared" si="16"/>
        <v>349.19140932503984</v>
      </c>
      <c r="DS9" s="59">
        <f t="shared" si="16"/>
        <v>364.36796635712466</v>
      </c>
      <c r="DT9" s="59">
        <f t="shared" si="16"/>
        <v>380.20412691093799</v>
      </c>
      <c r="DU9" s="59">
        <f t="shared" si="16"/>
        <v>396.72855867474112</v>
      </c>
      <c r="DV9" s="59">
        <f t="shared" si="16"/>
        <v>413.97117529186266</v>
      </c>
      <c r="DW9" s="59">
        <f t="shared" si="16"/>
        <v>431.96319051239755</v>
      </c>
      <c r="DX9" s="59">
        <f t="shared" si="16"/>
        <v>450.73717469844735</v>
      </c>
      <c r="DY9" s="59">
        <f t="shared" si="16"/>
        <v>470.32711378519122</v>
      </c>
      <c r="DZ9" s="59">
        <f t="shared" si="16"/>
        <v>490.76847080452313</v>
      </c>
      <c r="EA9" s="59">
        <f t="shared" si="16"/>
        <v>512.09825008262931</v>
      </c>
      <c r="EB9" s="59">
        <f t="shared" si="16"/>
        <v>534.3550642277205</v>
      </c>
      <c r="EC9" s="59">
        <f t="shared" si="16"/>
        <v>557.57920402918569</v>
      </c>
      <c r="ED9" s="59">
        <f t="shared" si="16"/>
        <v>581.81271139470209</v>
      </c>
      <c r="EE9" s="59">
        <f t="shared" si="16"/>
        <v>607.09945545733854</v>
      </c>
      <c r="EF9" s="59">
        <f t="shared" si="16"/>
        <v>633.48521199042534</v>
      </c>
      <c r="EG9" s="59">
        <f t="shared" si="17"/>
        <v>661.01774627395309</v>
      </c>
      <c r="EH9" s="59">
        <f t="shared" si="17"/>
        <v>689.74689956251154</v>
      </c>
      <c r="EI9" s="59">
        <f t="shared" si="17"/>
        <v>719.72467931129734</v>
      </c>
      <c r="EJ9" s="59">
        <f t="shared" si="17"/>
        <v>751.0053533235249</v>
      </c>
      <c r="EK9" s="59">
        <f t="shared" si="17"/>
        <v>783.64554798967185</v>
      </c>
      <c r="EL9" s="59">
        <f t="shared" si="17"/>
        <v>817.7043507963989</v>
      </c>
      <c r="EM9" s="59">
        <f t="shared" si="17"/>
        <v>853.24341729071193</v>
      </c>
      <c r="EN9" s="59">
        <f t="shared" si="17"/>
        <v>890.32708269300076</v>
      </c>
      <c r="EO9" s="59">
        <f t="shared" si="17"/>
        <v>929.02247836100389</v>
      </c>
      <c r="EP9" s="59">
        <f t="shared" si="17"/>
        <v>969.39965331552969</v>
      </c>
      <c r="EQ9" s="59">
        <f t="shared" si="17"/>
        <v>1011.5317010479291</v>
      </c>
      <c r="ER9" s="59">
        <f t="shared" si="17"/>
        <v>1055.4948918388741</v>
      </c>
      <c r="ES9" s="59">
        <f t="shared" si="17"/>
        <v>1101.368810827975</v>
      </c>
      <c r="ET9" s="59">
        <f t="shared" si="17"/>
        <v>1149.2365020841803</v>
      </c>
      <c r="EU9" s="59">
        <f t="shared" si="17"/>
        <v>1199.1846189377627</v>
      </c>
      <c r="EV9" s="59">
        <f t="shared" si="17"/>
        <v>1251.3035808460356</v>
      </c>
      <c r="EW9" s="59">
        <f t="shared" si="18"/>
        <v>1305.6877370767659</v>
      </c>
      <c r="EX9" s="59">
        <f t="shared" si="18"/>
        <v>1362.4355375055961</v>
      </c>
      <c r="EY9" s="59">
        <f t="shared" si="18"/>
        <v>1421.6497108366641</v>
      </c>
      <c r="EZ9" s="59">
        <f t="shared" si="18"/>
        <v>1483.4374505690471</v>
      </c>
      <c r="FA9" s="59">
        <f t="shared" si="18"/>
        <v>1547.9106090456789</v>
      </c>
      <c r="FB9" s="59">
        <f t="shared" si="18"/>
        <v>1615.185899936022</v>
      </c>
      <c r="FC9" s="59">
        <f t="shared" si="18"/>
        <v>1685.3851095190412</v>
      </c>
      <c r="FD9" s="59">
        <f t="shared" si="18"/>
        <v>1758.6353171489575</v>
      </c>
      <c r="FE9" s="59">
        <f t="shared" si="18"/>
        <v>1835.0691253028854</v>
      </c>
      <c r="FF9" s="59">
        <f t="shared" si="18"/>
        <v>1914.8248996267992</v>
      </c>
      <c r="FG9" s="59">
        <f t="shared" si="18"/>
        <v>1998.0470194143788</v>
      </c>
      <c r="FH9" s="59">
        <f t="shared" si="18"/>
        <v>2084.8861389721665</v>
      </c>
      <c r="FI9" s="59">
        <f t="shared" si="18"/>
        <v>2175.4994603441746</v>
      </c>
      <c r="FJ9" s="59">
        <f t="shared" si="18"/>
        <v>2270.0510178896529</v>
      </c>
      <c r="FK9" s="59">
        <f t="shared" si="18"/>
        <v>2368.7119752291728</v>
      </c>
      <c r="FL9" s="59">
        <f t="shared" si="18"/>
        <v>2471.6609350965828</v>
      </c>
      <c r="FM9" s="59">
        <f t="shared" si="19"/>
        <v>2579.0842626577501</v>
      </c>
      <c r="FN9" s="59">
        <f t="shared" si="19"/>
        <v>2691.1764228813809</v>
      </c>
      <c r="FO9" s="59">
        <f t="shared" si="19"/>
        <v>2808.140332572651</v>
      </c>
      <c r="FP9" s="59">
        <f t="shared" si="19"/>
        <v>2930.1877277069234</v>
      </c>
      <c r="FQ9" s="59">
        <f t="shared" si="19"/>
        <v>3057.5395467285216</v>
      </c>
      <c r="FR9" s="59">
        <f t="shared" si="19"/>
        <v>3190.4263305084364</v>
      </c>
      <c r="FS9" s="59">
        <f t="shared" si="19"/>
        <v>3329.0886396849937</v>
      </c>
      <c r="FT9" s="59">
        <f t="shared" si="19"/>
        <v>3473.7774901429825</v>
      </c>
      <c r="FU9" s="59">
        <f t="shared" si="19"/>
        <v>3624.7548074195765</v>
      </c>
      <c r="FV9" s="59">
        <f t="shared" si="19"/>
        <v>3782.2939008596459</v>
      </c>
      <c r="FW9" s="59">
        <f t="shared" si="19"/>
        <v>3946.6799583788074</v>
      </c>
      <c r="FX9" s="59">
        <f t="shared" si="19"/>
        <v>4118.210562729867</v>
      </c>
      <c r="FY9" s="59">
        <f t="shared" si="19"/>
        <v>4297.1962302072316</v>
      </c>
      <c r="FZ9" s="59">
        <f t="shared" si="19"/>
        <v>4483.9609727644975</v>
      </c>
      <c r="GA9" s="59">
        <f t="shared" si="19"/>
        <v>4678.8428845627877</v>
      </c>
      <c r="GB9" s="59">
        <f t="shared" si="19"/>
        <v>4882.1947540116553</v>
      </c>
      <c r="GC9" s="59">
        <f t="shared" si="20"/>
        <v>5094.3847024105089</v>
      </c>
      <c r="GD9" s="59">
        <f t="shared" si="20"/>
        <v>5315.7968503466736</v>
      </c>
      <c r="GE9" s="59">
        <f t="shared" si="20"/>
        <v>5546.8320130564398</v>
      </c>
      <c r="GF9" s="59">
        <f t="shared" si="20"/>
        <v>5787.908426007898</v>
      </c>
      <c r="GG9" s="59">
        <f t="shared" si="20"/>
        <v>6039.4625020190524</v>
      </c>
      <c r="GH9" s="59">
        <f t="shared" si="20"/>
        <v>6301.949621281804</v>
      </c>
      <c r="GI9" s="59">
        <f t="shared" si="20"/>
        <v>6575.8449557219528</v>
      </c>
      <c r="GJ9" s="59">
        <f t="shared" si="20"/>
        <v>6861.6443291875394</v>
      </c>
      <c r="GK9" s="59">
        <f t="shared" si="20"/>
        <v>7159.8651150226879</v>
      </c>
      <c r="GL9" s="59">
        <f t="shared" si="20"/>
        <v>7471.0471726518035</v>
      </c>
      <c r="GM9" s="59">
        <f t="shared" si="20"/>
        <v>7795.7538248695955</v>
      </c>
      <c r="GN9" s="59">
        <f t="shared" si="20"/>
        <v>8134.5728776060769</v>
      </c>
      <c r="GO9" s="59">
        <f t="shared" si="20"/>
        <v>8488.1176840125918</v>
      </c>
      <c r="GP9" s="59">
        <f t="shared" si="20"/>
        <v>8857.0282547951465</v>
      </c>
      <c r="GQ9" s="59">
        <f t="shared" si="20"/>
        <v>9241.9724168050525</v>
      </c>
      <c r="GR9" s="59">
        <f t="shared" si="20"/>
        <v>9643.6470219842322</v>
      </c>
      <c r="GS9" s="59">
        <f t="shared" si="21"/>
        <v>10062.77920885371</v>
      </c>
      <c r="GT9" s="59">
        <f t="shared" si="21"/>
        <v>10500.12771882891</v>
      </c>
      <c r="GU9" s="59">
        <f t="shared" si="21"/>
        <v>10956.484269744651</v>
      </c>
      <c r="GV9" s="59">
        <f t="shared" si="21"/>
        <v>11432.674989076291</v>
      </c>
      <c r="GW9" s="59">
        <f t="shared" si="21"/>
        <v>11929.561909451524</v>
      </c>
      <c r="GX9" s="59">
        <f t="shared" si="21"/>
        <v>12448.044529160105</v>
      </c>
      <c r="GY9" s="59">
        <f t="shared" si="21"/>
        <v>12989.061440486459</v>
      </c>
      <c r="GZ9" s="59">
        <f t="shared" si="21"/>
        <v>13553.59202881288</v>
      </c>
      <c r="HA9" s="59">
        <f t="shared" si="21"/>
        <v>14142.658245569144</v>
      </c>
      <c r="HB9" s="59">
        <f t="shared" si="21"/>
        <v>14757.326458238069</v>
      </c>
      <c r="HC9" s="59">
        <f t="shared" si="21"/>
        <v>15398.709380766009</v>
      </c>
      <c r="HD9" s="59">
        <f t="shared" si="21"/>
        <v>16067.96808787286</v>
      </c>
      <c r="HE9" s="59">
        <f t="shared" si="21"/>
        <v>16766.314116907986</v>
      </c>
      <c r="HF9" s="59">
        <f t="shared" si="21"/>
        <v>17495.01166105704</v>
      </c>
    </row>
    <row r="10" spans="1:214" x14ac:dyDescent="0.3">
      <c r="A10" s="57" t="str">
        <f>'JMC-3 As Filed'!A9</f>
        <v>Edison International</v>
      </c>
      <c r="B10" s="16" t="str">
        <f>'JMC-3 As Filed'!B9</f>
        <v>EIX</v>
      </c>
      <c r="C10" s="16">
        <f>'JMC-3 As Filed'!C9</f>
        <v>2.42</v>
      </c>
      <c r="D10" s="16">
        <f>'JMC-3 As Filed'!D9</f>
        <v>65.228777777777793</v>
      </c>
      <c r="E10" s="17">
        <f>'JMC-3 As Filed'!K9</f>
        <v>4.0500000000000001E-2</v>
      </c>
      <c r="F10" s="17">
        <f t="shared" si="4"/>
        <v>4.0993666666666664E-2</v>
      </c>
      <c r="G10" s="17">
        <f t="shared" si="4"/>
        <v>4.1487333333333334E-2</v>
      </c>
      <c r="H10" s="17">
        <f t="shared" si="4"/>
        <v>4.1981000000000004E-2</v>
      </c>
      <c r="I10" s="17">
        <f t="shared" si="4"/>
        <v>4.2474666666666674E-2</v>
      </c>
      <c r="J10" s="17">
        <f t="shared" si="4"/>
        <v>4.2968333333333344E-2</v>
      </c>
      <c r="K10" s="17">
        <f t="shared" si="22"/>
        <v>4.3462000000000001E-2</v>
      </c>
      <c r="L10" s="17">
        <f t="shared" si="5"/>
        <v>8.2931128144264232E-2</v>
      </c>
      <c r="M10" s="14"/>
      <c r="N10" s="58">
        <f t="shared" si="6"/>
        <v>-65.228777777777793</v>
      </c>
      <c r="O10" s="58">
        <f t="shared" si="7"/>
        <v>2.5180099999999999</v>
      </c>
      <c r="P10" s="58">
        <f t="shared" si="8"/>
        <v>2.6199894049999997</v>
      </c>
      <c r="Q10" s="59">
        <f t="shared" si="8"/>
        <v>2.7260989759024996</v>
      </c>
      <c r="R10" s="59">
        <f t="shared" si="8"/>
        <v>2.8365059844265508</v>
      </c>
      <c r="S10" s="59">
        <f t="shared" si="8"/>
        <v>2.9513844767958259</v>
      </c>
      <c r="T10" s="59">
        <f t="shared" si="9"/>
        <v>3.0723725482427682</v>
      </c>
      <c r="U10" s="59">
        <f t="shared" si="9"/>
        <v>3.199837092275899</v>
      </c>
      <c r="V10" s="59">
        <f t="shared" si="9"/>
        <v>3.3341694532467336</v>
      </c>
      <c r="W10" s="59">
        <f t="shared" si="9"/>
        <v>3.475787189383571</v>
      </c>
      <c r="X10" s="59">
        <f t="shared" si="9"/>
        <v>3.6251359719327341</v>
      </c>
      <c r="Y10" s="59">
        <f t="shared" si="10"/>
        <v>3.782691631544874</v>
      </c>
      <c r="Z10" s="59">
        <f t="shared" si="10"/>
        <v>3.947094975235077</v>
      </c>
      <c r="AA10" s="59">
        <f t="shared" si="10"/>
        <v>4.1186436170487433</v>
      </c>
      <c r="AB10" s="59">
        <f t="shared" si="10"/>
        <v>4.2976481059329155</v>
      </c>
      <c r="AC10" s="59">
        <f t="shared" si="10"/>
        <v>4.4844324879129713</v>
      </c>
      <c r="AD10" s="59">
        <f t="shared" si="10"/>
        <v>4.6793348927026441</v>
      </c>
      <c r="AE10" s="59">
        <f t="shared" si="10"/>
        <v>4.8827081458092856</v>
      </c>
      <c r="AF10" s="59">
        <f t="shared" si="10"/>
        <v>5.0949204072424479</v>
      </c>
      <c r="AG10" s="59">
        <f t="shared" si="10"/>
        <v>5.3163558379820186</v>
      </c>
      <c r="AH10" s="59">
        <f t="shared" si="10"/>
        <v>5.5474152954123923</v>
      </c>
      <c r="AI10" s="59">
        <f t="shared" si="10"/>
        <v>5.7885170589816051</v>
      </c>
      <c r="AJ10" s="59">
        <f t="shared" si="10"/>
        <v>6.040097587399063</v>
      </c>
      <c r="AK10" s="59">
        <f t="shared" si="10"/>
        <v>6.3026123087426003</v>
      </c>
      <c r="AL10" s="59">
        <f t="shared" si="10"/>
        <v>6.5765364449051704</v>
      </c>
      <c r="AM10" s="59">
        <f t="shared" si="10"/>
        <v>6.8623658718736378</v>
      </c>
      <c r="AN10" s="59">
        <f t="shared" si="10"/>
        <v>7.1606180173970086</v>
      </c>
      <c r="AO10" s="59">
        <f t="shared" si="11"/>
        <v>7.4718327976691166</v>
      </c>
      <c r="AP10" s="59">
        <f t="shared" si="11"/>
        <v>7.7965735947214112</v>
      </c>
      <c r="AQ10" s="59">
        <f t="shared" si="11"/>
        <v>8.1354282762951922</v>
      </c>
      <c r="AR10" s="59">
        <f t="shared" si="11"/>
        <v>8.4890102600395334</v>
      </c>
      <c r="AS10" s="59">
        <f t="shared" si="11"/>
        <v>8.8579596239613707</v>
      </c>
      <c r="AT10" s="59">
        <f t="shared" si="11"/>
        <v>9.2429442651379787</v>
      </c>
      <c r="AU10" s="59">
        <f t="shared" si="11"/>
        <v>9.6446611087894052</v>
      </c>
      <c r="AV10" s="59">
        <f t="shared" si="11"/>
        <v>10.063837369899609</v>
      </c>
      <c r="AW10" s="59">
        <f t="shared" si="11"/>
        <v>10.501231869670185</v>
      </c>
      <c r="AX10" s="59">
        <f t="shared" si="11"/>
        <v>10.95763640918979</v>
      </c>
      <c r="AY10" s="59">
        <f t="shared" si="11"/>
        <v>11.433877202805997</v>
      </c>
      <c r="AZ10" s="59">
        <f t="shared" si="11"/>
        <v>11.93081637379435</v>
      </c>
      <c r="BA10" s="59">
        <f t="shared" si="11"/>
        <v>12.449353515032199</v>
      </c>
      <c r="BB10" s="59">
        <f t="shared" si="11"/>
        <v>12.990427317502526</v>
      </c>
      <c r="BC10" s="59">
        <f t="shared" si="11"/>
        <v>13.555017269575819</v>
      </c>
      <c r="BD10" s="59">
        <f t="shared" si="11"/>
        <v>14.144145430146121</v>
      </c>
      <c r="BE10" s="59">
        <f t="shared" si="12"/>
        <v>14.75887827883113</v>
      </c>
      <c r="BF10" s="59">
        <f t="shared" si="12"/>
        <v>15.400328646585686</v>
      </c>
      <c r="BG10" s="59">
        <f t="shared" si="12"/>
        <v>16.069657730223593</v>
      </c>
      <c r="BH10" s="59">
        <f t="shared" si="12"/>
        <v>16.76807719449457</v>
      </c>
      <c r="BI10" s="59">
        <f t="shared" si="12"/>
        <v>17.496851365521692</v>
      </c>
      <c r="BJ10" s="59">
        <f t="shared" si="12"/>
        <v>18.257299519569994</v>
      </c>
      <c r="BK10" s="59">
        <f t="shared" si="12"/>
        <v>19.050798271289544</v>
      </c>
      <c r="BL10" s="59">
        <f t="shared" si="12"/>
        <v>19.878784065756328</v>
      </c>
      <c r="BM10" s="59">
        <f t="shared" si="12"/>
        <v>20.742755778822229</v>
      </c>
      <c r="BN10" s="59">
        <f t="shared" si="12"/>
        <v>21.644277430481399</v>
      </c>
      <c r="BO10" s="59">
        <f t="shared" si="12"/>
        <v>22.584981016164978</v>
      </c>
      <c r="BP10" s="59">
        <f t="shared" si="12"/>
        <v>23.566569461089539</v>
      </c>
      <c r="BQ10" s="59">
        <f t="shared" si="12"/>
        <v>24.590819703007412</v>
      </c>
      <c r="BR10" s="59">
        <f t="shared" si="12"/>
        <v>25.659585908939519</v>
      </c>
      <c r="BS10" s="59">
        <f t="shared" si="12"/>
        <v>26.774802831713846</v>
      </c>
      <c r="BT10" s="59">
        <f t="shared" si="12"/>
        <v>27.938489312385791</v>
      </c>
      <c r="BU10" s="59">
        <f t="shared" si="13"/>
        <v>29.152751934880698</v>
      </c>
      <c r="BV10" s="59">
        <f t="shared" si="13"/>
        <v>30.419788839474478</v>
      </c>
      <c r="BW10" s="59">
        <f t="shared" si="13"/>
        <v>31.741893702015716</v>
      </c>
      <c r="BX10" s="59">
        <f t="shared" si="13"/>
        <v>33.121459886092723</v>
      </c>
      <c r="BY10" s="59">
        <f t="shared" si="13"/>
        <v>34.560984775662078</v>
      </c>
      <c r="BZ10" s="59">
        <f t="shared" si="13"/>
        <v>36.063074295981899</v>
      </c>
      <c r="CA10" s="59">
        <f t="shared" si="13"/>
        <v>37.63044763103386</v>
      </c>
      <c r="CB10" s="59">
        <f t="shared" si="13"/>
        <v>39.265942145973852</v>
      </c>
      <c r="CC10" s="59">
        <f t="shared" si="13"/>
        <v>40.972518523522162</v>
      </c>
      <c r="CD10" s="59">
        <f t="shared" si="13"/>
        <v>42.75326612359148</v>
      </c>
      <c r="CE10" s="59">
        <f t="shared" si="13"/>
        <v>44.611408575855009</v>
      </c>
      <c r="CF10" s="59">
        <f t="shared" si="13"/>
        <v>46.550309615378815</v>
      </c>
      <c r="CG10" s="59">
        <f t="shared" si="13"/>
        <v>48.573479171882404</v>
      </c>
      <c r="CH10" s="59">
        <f t="shared" si="13"/>
        <v>50.684579723650749</v>
      </c>
      <c r="CI10" s="59">
        <f t="shared" si="13"/>
        <v>52.887432927600052</v>
      </c>
      <c r="CJ10" s="59">
        <f t="shared" si="13"/>
        <v>55.186026537499401</v>
      </c>
      <c r="CK10" s="59">
        <f t="shared" si="14"/>
        <v>57.584521622872195</v>
      </c>
      <c r="CL10" s="59">
        <f t="shared" si="14"/>
        <v>60.087260101645462</v>
      </c>
      <c r="CM10" s="59">
        <f t="shared" si="14"/>
        <v>62.698772600183169</v>
      </c>
      <c r="CN10" s="59">
        <f t="shared" si="14"/>
        <v>65.423786654932329</v>
      </c>
      <c r="CO10" s="59">
        <f t="shared" si="14"/>
        <v>68.267235270528985</v>
      </c>
      <c r="CP10" s="59">
        <f t="shared" si="14"/>
        <v>71.234265849856712</v>
      </c>
      <c r="CQ10" s="59">
        <f t="shared" si="14"/>
        <v>74.330249512223176</v>
      </c>
      <c r="CR10" s="59">
        <f t="shared" si="14"/>
        <v>77.560790816523408</v>
      </c>
      <c r="CS10" s="59">
        <f t="shared" si="14"/>
        <v>80.931737906991145</v>
      </c>
      <c r="CT10" s="59">
        <f t="shared" si="14"/>
        <v>84.44919309990479</v>
      </c>
      <c r="CU10" s="59">
        <f t="shared" si="14"/>
        <v>88.119523930412839</v>
      </c>
      <c r="CV10" s="59">
        <f t="shared" si="14"/>
        <v>91.949374679476435</v>
      </c>
      <c r="CW10" s="59">
        <f t="shared" si="14"/>
        <v>95.945678401795831</v>
      </c>
      <c r="CX10" s="59">
        <f t="shared" si="14"/>
        <v>100.11566947649467</v>
      </c>
      <c r="CY10" s="59">
        <f t="shared" si="14"/>
        <v>104.46689670328207</v>
      </c>
      <c r="CZ10" s="59">
        <f t="shared" si="14"/>
        <v>109.00723696780011</v>
      </c>
      <c r="DA10" s="59">
        <f t="shared" si="15"/>
        <v>113.74490950089462</v>
      </c>
      <c r="DB10" s="59">
        <f t="shared" si="15"/>
        <v>118.68849075762249</v>
      </c>
      <c r="DC10" s="59">
        <f t="shared" si="15"/>
        <v>123.84692994293026</v>
      </c>
      <c r="DD10" s="59">
        <f t="shared" si="15"/>
        <v>129.22956521210989</v>
      </c>
      <c r="DE10" s="59">
        <f t="shared" si="15"/>
        <v>134.84614057535859</v>
      </c>
      <c r="DF10" s="59">
        <f t="shared" si="15"/>
        <v>140.70682353704481</v>
      </c>
      <c r="DG10" s="59">
        <f t="shared" si="15"/>
        <v>146.82222350161183</v>
      </c>
      <c r="DH10" s="59">
        <f t="shared" si="15"/>
        <v>153.20341097943887</v>
      </c>
      <c r="DI10" s="59">
        <f t="shared" si="15"/>
        <v>159.86193762742724</v>
      </c>
      <c r="DJ10" s="59">
        <f t="shared" si="15"/>
        <v>166.80985716059047</v>
      </c>
      <c r="DK10" s="59">
        <f t="shared" si="15"/>
        <v>174.05974717250405</v>
      </c>
      <c r="DL10" s="59">
        <f t="shared" si="15"/>
        <v>181.62473190411541</v>
      </c>
      <c r="DM10" s="59">
        <f t="shared" si="15"/>
        <v>189.51850600213206</v>
      </c>
      <c r="DN10" s="59">
        <f t="shared" si="15"/>
        <v>197.75535930999669</v>
      </c>
      <c r="DO10" s="59">
        <f t="shared" si="15"/>
        <v>206.35020273632776</v>
      </c>
      <c r="DP10" s="59">
        <f t="shared" si="15"/>
        <v>215.318595247654</v>
      </c>
      <c r="DQ10" s="59">
        <f t="shared" si="16"/>
        <v>224.6767720343075</v>
      </c>
      <c r="DR10" s="59">
        <f t="shared" si="16"/>
        <v>234.44167390046255</v>
      </c>
      <c r="DS10" s="59">
        <f t="shared" si="16"/>
        <v>244.63097793152443</v>
      </c>
      <c r="DT10" s="59">
        <f t="shared" si="16"/>
        <v>255.26312949438432</v>
      </c>
      <c r="DU10" s="59">
        <f t="shared" si="16"/>
        <v>266.35737562846924</v>
      </c>
      <c r="DV10" s="59">
        <f t="shared" si="16"/>
        <v>277.93379988803372</v>
      </c>
      <c r="DW10" s="59">
        <f t="shared" si="16"/>
        <v>290.01335869876743</v>
      </c>
      <c r="DX10" s="59">
        <f t="shared" si="16"/>
        <v>302.61791929453324</v>
      </c>
      <c r="DY10" s="59">
        <f t="shared" si="16"/>
        <v>315.77029930291224</v>
      </c>
      <c r="DZ10" s="59">
        <f t="shared" si="16"/>
        <v>329.4943080512154</v>
      </c>
      <c r="EA10" s="59">
        <f t="shared" si="16"/>
        <v>343.81478966773727</v>
      </c>
      <c r="EB10" s="59">
        <f t="shared" si="16"/>
        <v>358.75766805627643</v>
      </c>
      <c r="EC10" s="59">
        <f t="shared" si="16"/>
        <v>374.34999382533829</v>
      </c>
      <c r="ED10" s="59">
        <f t="shared" si="16"/>
        <v>390.61999325697508</v>
      </c>
      <c r="EE10" s="59">
        <f t="shared" si="16"/>
        <v>407.59711940390969</v>
      </c>
      <c r="EF10" s="59">
        <f t="shared" si="16"/>
        <v>425.31210540744235</v>
      </c>
      <c r="EG10" s="59">
        <f t="shared" si="17"/>
        <v>443.79702013266058</v>
      </c>
      <c r="EH10" s="59">
        <f t="shared" si="17"/>
        <v>463.08532622166621</v>
      </c>
      <c r="EI10" s="59">
        <f t="shared" si="17"/>
        <v>483.21194066991222</v>
      </c>
      <c r="EJ10" s="59">
        <f t="shared" si="17"/>
        <v>504.2132980353079</v>
      </c>
      <c r="EK10" s="59">
        <f t="shared" si="17"/>
        <v>526.12741639451838</v>
      </c>
      <c r="EL10" s="59">
        <f t="shared" si="17"/>
        <v>548.99396616585693</v>
      </c>
      <c r="EM10" s="59">
        <f t="shared" si="17"/>
        <v>572.85434192335731</v>
      </c>
      <c r="EN10" s="59">
        <f t="shared" si="17"/>
        <v>597.75173733203019</v>
      </c>
      <c r="EO10" s="59">
        <f t="shared" si="17"/>
        <v>623.73122333995479</v>
      </c>
      <c r="EP10" s="59">
        <f t="shared" si="17"/>
        <v>650.83982976875586</v>
      </c>
      <c r="EQ10" s="59">
        <f t="shared" si="17"/>
        <v>679.12663045016541</v>
      </c>
      <c r="ER10" s="59">
        <f t="shared" si="17"/>
        <v>708.64283206279038</v>
      </c>
      <c r="ES10" s="59">
        <f t="shared" si="17"/>
        <v>739.44186682990335</v>
      </c>
      <c r="ET10" s="59">
        <f t="shared" si="17"/>
        <v>771.57948924606455</v>
      </c>
      <c r="EU10" s="59">
        <f t="shared" si="17"/>
        <v>805.11387700767693</v>
      </c>
      <c r="EV10" s="59">
        <f t="shared" si="17"/>
        <v>840.10573633018453</v>
      </c>
      <c r="EW10" s="59">
        <f t="shared" si="18"/>
        <v>876.61841184256696</v>
      </c>
      <c r="EX10" s="59">
        <f t="shared" si="18"/>
        <v>914.71800125806851</v>
      </c>
      <c r="EY10" s="59">
        <f t="shared" si="18"/>
        <v>954.47347502874663</v>
      </c>
      <c r="EZ10" s="59">
        <f t="shared" si="18"/>
        <v>995.95680120044597</v>
      </c>
      <c r="FA10" s="59">
        <f t="shared" si="18"/>
        <v>1039.2430756942197</v>
      </c>
      <c r="FB10" s="59">
        <f t="shared" si="18"/>
        <v>1084.4106582500417</v>
      </c>
      <c r="FC10" s="59">
        <f t="shared" si="18"/>
        <v>1131.5413142789048</v>
      </c>
      <c r="FD10" s="59">
        <f t="shared" si="18"/>
        <v>1180.7203628800944</v>
      </c>
      <c r="FE10" s="59">
        <f t="shared" si="18"/>
        <v>1232.0368312915889</v>
      </c>
      <c r="FF10" s="59">
        <f t="shared" si="18"/>
        <v>1285.5836160531837</v>
      </c>
      <c r="FG10" s="59">
        <f t="shared" si="18"/>
        <v>1341.457651174087</v>
      </c>
      <c r="FH10" s="59">
        <f t="shared" si="18"/>
        <v>1399.760083609415</v>
      </c>
      <c r="FI10" s="59">
        <f t="shared" si="18"/>
        <v>1460.5964563632472</v>
      </c>
      <c r="FJ10" s="59">
        <f t="shared" si="18"/>
        <v>1524.0768995497065</v>
      </c>
      <c r="FK10" s="59">
        <f t="shared" si="18"/>
        <v>1590.3163297579356</v>
      </c>
      <c r="FL10" s="59">
        <f t="shared" si="18"/>
        <v>1659.4346580818749</v>
      </c>
      <c r="FM10" s="59">
        <f t="shared" si="19"/>
        <v>1731.5570071914292</v>
      </c>
      <c r="FN10" s="59">
        <f t="shared" si="19"/>
        <v>1806.8139378379828</v>
      </c>
      <c r="FO10" s="59">
        <f t="shared" si="19"/>
        <v>1885.3416852042972</v>
      </c>
      <c r="FP10" s="59">
        <f t="shared" si="19"/>
        <v>1967.282405526646</v>
      </c>
      <c r="FQ10" s="59">
        <f t="shared" si="19"/>
        <v>2052.784433435645</v>
      </c>
      <c r="FR10" s="59">
        <f t="shared" si="19"/>
        <v>2142.0025504816249</v>
      </c>
      <c r="FS10" s="59">
        <f t="shared" si="19"/>
        <v>2235.0982653306569</v>
      </c>
      <c r="FT10" s="59">
        <f t="shared" si="19"/>
        <v>2332.2401061384576</v>
      </c>
      <c r="FU10" s="59">
        <f t="shared" si="19"/>
        <v>2433.6039256314471</v>
      </c>
      <c r="FV10" s="59">
        <f t="shared" si="19"/>
        <v>2539.3732194472409</v>
      </c>
      <c r="FW10" s="59">
        <f t="shared" si="19"/>
        <v>2649.7394583108567</v>
      </c>
      <c r="FX10" s="59">
        <f t="shared" si="19"/>
        <v>2764.9024346479628</v>
      </c>
      <c r="FY10" s="59">
        <f t="shared" si="19"/>
        <v>2885.070624262632</v>
      </c>
      <c r="FZ10" s="59">
        <f t="shared" si="19"/>
        <v>3010.461563734334</v>
      </c>
      <c r="GA10" s="59">
        <f t="shared" si="19"/>
        <v>3141.3022442173556</v>
      </c>
      <c r="GB10" s="59">
        <f t="shared" si="19"/>
        <v>3277.8295223555301</v>
      </c>
      <c r="GC10" s="59">
        <f t="shared" si="20"/>
        <v>3420.2905490561457</v>
      </c>
      <c r="GD10" s="59">
        <f t="shared" si="20"/>
        <v>3568.9432168992234</v>
      </c>
      <c r="GE10" s="59">
        <f t="shared" si="20"/>
        <v>3724.0566269920969</v>
      </c>
      <c r="GF10" s="59">
        <f t="shared" si="20"/>
        <v>3885.9115761144271</v>
      </c>
      <c r="GG10" s="59">
        <f t="shared" si="20"/>
        <v>4054.8010650355118</v>
      </c>
      <c r="GH10" s="59">
        <f t="shared" si="20"/>
        <v>4231.0308289240847</v>
      </c>
      <c r="GI10" s="59">
        <f t="shared" si="20"/>
        <v>4414.9198908107828</v>
      </c>
      <c r="GJ10" s="59">
        <f t="shared" si="20"/>
        <v>4606.8011391052005</v>
      </c>
      <c r="GK10" s="59">
        <f t="shared" si="20"/>
        <v>4807.0219302129899</v>
      </c>
      <c r="GL10" s="59">
        <f t="shared" si="20"/>
        <v>5015.9447173439066</v>
      </c>
      <c r="GM10" s="59">
        <f t="shared" si="20"/>
        <v>5233.9477066491072</v>
      </c>
      <c r="GN10" s="59">
        <f t="shared" si="20"/>
        <v>5461.4255418754901</v>
      </c>
      <c r="GO10" s="59">
        <f t="shared" si="20"/>
        <v>5698.7900187764817</v>
      </c>
      <c r="GP10" s="59">
        <f t="shared" si="20"/>
        <v>5946.4708305725444</v>
      </c>
      <c r="GQ10" s="59">
        <f t="shared" si="20"/>
        <v>6204.9163458108878</v>
      </c>
      <c r="GR10" s="59">
        <f t="shared" si="20"/>
        <v>6474.5944200325202</v>
      </c>
      <c r="GS10" s="59">
        <f t="shared" si="21"/>
        <v>6755.9932427159729</v>
      </c>
      <c r="GT10" s="59">
        <f t="shared" si="21"/>
        <v>7049.6222210308933</v>
      </c>
      <c r="GU10" s="59">
        <f t="shared" si="21"/>
        <v>7356.0129020013374</v>
      </c>
      <c r="GV10" s="59">
        <f t="shared" si="21"/>
        <v>7675.7199347481182</v>
      </c>
      <c r="GW10" s="59">
        <f t="shared" si="21"/>
        <v>8009.3220745521403</v>
      </c>
      <c r="GX10" s="59">
        <f t="shared" si="21"/>
        <v>8357.4232305563237</v>
      </c>
      <c r="GY10" s="59">
        <f t="shared" si="21"/>
        <v>8720.6535590027615</v>
      </c>
      <c r="GZ10" s="59">
        <f t="shared" si="21"/>
        <v>9099.6706039841392</v>
      </c>
      <c r="HA10" s="59">
        <f t="shared" si="21"/>
        <v>9495.1604877744976</v>
      </c>
      <c r="HB10" s="59">
        <f t="shared" si="21"/>
        <v>9907.839152894152</v>
      </c>
      <c r="HC10" s="59">
        <f t="shared" si="21"/>
        <v>10338.453658157237</v>
      </c>
      <c r="HD10" s="59">
        <f t="shared" si="21"/>
        <v>10787.783531048066</v>
      </c>
      <c r="HE10" s="59">
        <f t="shared" si="21"/>
        <v>11256.642178874476</v>
      </c>
      <c r="HF10" s="59">
        <f t="shared" si="21"/>
        <v>11745.878361252717</v>
      </c>
    </row>
    <row r="11" spans="1:214" x14ac:dyDescent="0.3">
      <c r="A11" s="57" t="str">
        <f>'JMC-3 As Filed'!A10</f>
        <v>Eversource Energy</v>
      </c>
      <c r="B11" s="16" t="str">
        <f>'JMC-3 As Filed'!B10</f>
        <v>ES</v>
      </c>
      <c r="C11" s="16">
        <f>'JMC-3 As Filed'!C10</f>
        <v>2.02</v>
      </c>
      <c r="D11" s="16">
        <f>'JMC-3 As Filed'!D10</f>
        <v>60.742333333333335</v>
      </c>
      <c r="E11" s="17">
        <f>'JMC-3 As Filed'!K10</f>
        <v>5.8624999999999997E-2</v>
      </c>
      <c r="F11" s="17">
        <f t="shared" si="4"/>
        <v>5.6097833333333333E-2</v>
      </c>
      <c r="G11" s="17">
        <f t="shared" si="4"/>
        <v>5.3570666666666669E-2</v>
      </c>
      <c r="H11" s="17">
        <f t="shared" si="4"/>
        <v>5.1043500000000006E-2</v>
      </c>
      <c r="I11" s="17">
        <f t="shared" si="4"/>
        <v>4.8516333333333342E-2</v>
      </c>
      <c r="J11" s="17">
        <f t="shared" si="4"/>
        <v>4.5989166666666678E-2</v>
      </c>
      <c r="K11" s="17">
        <f t="shared" si="22"/>
        <v>4.3462000000000001E-2</v>
      </c>
      <c r="L11" s="17">
        <f t="shared" si="5"/>
        <v>8.314745128154756E-2</v>
      </c>
      <c r="M11" s="14"/>
      <c r="N11" s="58">
        <f t="shared" si="6"/>
        <v>-60.742333333333335</v>
      </c>
      <c r="O11" s="58">
        <f t="shared" si="7"/>
        <v>2.1384224999999999</v>
      </c>
      <c r="P11" s="58">
        <f t="shared" si="8"/>
        <v>2.2637875190624999</v>
      </c>
      <c r="Q11" s="59">
        <f t="shared" si="8"/>
        <v>2.3965020623675386</v>
      </c>
      <c r="R11" s="59">
        <f t="shared" si="8"/>
        <v>2.5369969957738352</v>
      </c>
      <c r="S11" s="59">
        <f t="shared" si="8"/>
        <v>2.6857284446510761</v>
      </c>
      <c r="T11" s="59">
        <f t="shared" si="9"/>
        <v>2.8363919913177047</v>
      </c>
      <c r="U11" s="59">
        <f t="shared" si="9"/>
        <v>2.9883394012205882</v>
      </c>
      <c r="V11" s="59">
        <f t="shared" si="9"/>
        <v>3.1408747034467912</v>
      </c>
      <c r="W11" s="59">
        <f t="shared" si="9"/>
        <v>3.2932584275174506</v>
      </c>
      <c r="X11" s="59">
        <f t="shared" si="9"/>
        <v>3.4447126382169553</v>
      </c>
      <c r="Y11" s="59">
        <f t="shared" si="10"/>
        <v>3.59442673889914</v>
      </c>
      <c r="Z11" s="59">
        <f t="shared" si="10"/>
        <v>3.7506477138251739</v>
      </c>
      <c r="AA11" s="59">
        <f t="shared" si="10"/>
        <v>3.9136583647634433</v>
      </c>
      <c r="AB11" s="59">
        <f t="shared" si="10"/>
        <v>4.0837537846127914</v>
      </c>
      <c r="AC11" s="59">
        <f t="shared" si="10"/>
        <v>4.2612418915996324</v>
      </c>
      <c r="AD11" s="59">
        <f t="shared" si="10"/>
        <v>4.4464439866923353</v>
      </c>
      <c r="AE11" s="59">
        <f t="shared" si="10"/>
        <v>4.6396953352419574</v>
      </c>
      <c r="AF11" s="59">
        <f t="shared" si="10"/>
        <v>4.8413457739022432</v>
      </c>
      <c r="AG11" s="59">
        <f t="shared" si="10"/>
        <v>5.0517603439275822</v>
      </c>
      <c r="AH11" s="59">
        <f t="shared" si="10"/>
        <v>5.2713199519953626</v>
      </c>
      <c r="AI11" s="59">
        <f t="shared" si="10"/>
        <v>5.5004220597489848</v>
      </c>
      <c r="AJ11" s="59">
        <f t="shared" si="10"/>
        <v>5.7394814033097949</v>
      </c>
      <c r="AK11" s="59">
        <f t="shared" si="10"/>
        <v>5.9889307440604442</v>
      </c>
      <c r="AL11" s="59">
        <f t="shared" si="10"/>
        <v>6.2492216520587984</v>
      </c>
      <c r="AM11" s="59">
        <f t="shared" si="10"/>
        <v>6.5208253235005769</v>
      </c>
      <c r="AN11" s="59">
        <f t="shared" si="10"/>
        <v>6.8042334337105581</v>
      </c>
      <c r="AO11" s="59">
        <f t="shared" si="11"/>
        <v>7.0999590272064852</v>
      </c>
      <c r="AP11" s="59">
        <f t="shared" si="11"/>
        <v>7.4085374464469327</v>
      </c>
      <c r="AQ11" s="59">
        <f t="shared" si="11"/>
        <v>7.7305273009444084</v>
      </c>
      <c r="AR11" s="59">
        <f t="shared" si="11"/>
        <v>8.0665114784980538</v>
      </c>
      <c r="AS11" s="59">
        <f t="shared" si="11"/>
        <v>8.417098200376536</v>
      </c>
      <c r="AT11" s="59">
        <f t="shared" si="11"/>
        <v>8.7829221223613008</v>
      </c>
      <c r="AU11" s="59">
        <f t="shared" si="11"/>
        <v>9.1646454836433673</v>
      </c>
      <c r="AV11" s="59">
        <f t="shared" si="11"/>
        <v>9.5629593056534752</v>
      </c>
      <c r="AW11" s="59">
        <f t="shared" si="11"/>
        <v>9.9785846429957861</v>
      </c>
      <c r="AX11" s="59">
        <f t="shared" si="11"/>
        <v>10.412273888749668</v>
      </c>
      <c r="AY11" s="59">
        <f t="shared" si="11"/>
        <v>10.864812136502506</v>
      </c>
      <c r="AZ11" s="59">
        <f t="shared" si="11"/>
        <v>11.337018601579176</v>
      </c>
      <c r="BA11" s="59">
        <f t="shared" si="11"/>
        <v>11.829748104041009</v>
      </c>
      <c r="BB11" s="59">
        <f t="shared" si="11"/>
        <v>12.343892616138838</v>
      </c>
      <c r="BC11" s="59">
        <f t="shared" si="11"/>
        <v>12.880382877021463</v>
      </c>
      <c r="BD11" s="59">
        <f t="shared" si="11"/>
        <v>13.440190077622567</v>
      </c>
      <c r="BE11" s="59">
        <f t="shared" si="12"/>
        <v>14.024327618776198</v>
      </c>
      <c r="BF11" s="59">
        <f t="shared" si="12"/>
        <v>14.633852945743447</v>
      </c>
      <c r="BG11" s="59">
        <f t="shared" si="12"/>
        <v>15.269869462471346</v>
      </c>
      <c r="BH11" s="59">
        <f t="shared" si="12"/>
        <v>15.933528529049275</v>
      </c>
      <c r="BI11" s="59">
        <f t="shared" si="12"/>
        <v>16.626031545978812</v>
      </c>
      <c r="BJ11" s="59">
        <f t="shared" si="12"/>
        <v>17.34863212903014</v>
      </c>
      <c r="BK11" s="59">
        <f t="shared" si="12"/>
        <v>18.102638378622046</v>
      </c>
      <c r="BL11" s="59">
        <f t="shared" si="12"/>
        <v>18.889415247833714</v>
      </c>
      <c r="BM11" s="59">
        <f t="shared" si="12"/>
        <v>19.710387013335062</v>
      </c>
      <c r="BN11" s="59">
        <f t="shared" si="12"/>
        <v>20.567039853708629</v>
      </c>
      <c r="BO11" s="59">
        <f t="shared" si="12"/>
        <v>21.460924539830511</v>
      </c>
      <c r="BP11" s="59">
        <f t="shared" si="12"/>
        <v>22.393659242180622</v>
      </c>
      <c r="BQ11" s="59">
        <f t="shared" si="12"/>
        <v>23.366932460164275</v>
      </c>
      <c r="BR11" s="59">
        <f t="shared" si="12"/>
        <v>24.382506078747934</v>
      </c>
      <c r="BS11" s="59">
        <f t="shared" si="12"/>
        <v>25.442218557942475</v>
      </c>
      <c r="BT11" s="59">
        <f t="shared" si="12"/>
        <v>26.547988260907768</v>
      </c>
      <c r="BU11" s="59">
        <f t="shared" si="13"/>
        <v>27.701816926703337</v>
      </c>
      <c r="BV11" s="59">
        <f t="shared" si="13"/>
        <v>28.905793293971715</v>
      </c>
      <c r="BW11" s="59">
        <f t="shared" si="13"/>
        <v>30.162096882114312</v>
      </c>
      <c r="BX11" s="59">
        <f t="shared" si="13"/>
        <v>31.47300193680476</v>
      </c>
      <c r="BY11" s="59">
        <f t="shared" si="13"/>
        <v>32.840881546982168</v>
      </c>
      <c r="BZ11" s="59">
        <f t="shared" si="13"/>
        <v>34.2682119407771</v>
      </c>
      <c r="CA11" s="59">
        <f t="shared" si="13"/>
        <v>35.757576968147148</v>
      </c>
      <c r="CB11" s="59">
        <f t="shared" si="13"/>
        <v>37.311672778336757</v>
      </c>
      <c r="CC11" s="59">
        <f t="shared" si="13"/>
        <v>38.933312700628825</v>
      </c>
      <c r="CD11" s="59">
        <f t="shared" si="13"/>
        <v>40.62543233722355</v>
      </c>
      <c r="CE11" s="59">
        <f t="shared" si="13"/>
        <v>42.391094877463956</v>
      </c>
      <c r="CF11" s="59">
        <f t="shared" si="13"/>
        <v>44.233496643028289</v>
      </c>
      <c r="CG11" s="59">
        <f t="shared" si="13"/>
        <v>46.155972874127578</v>
      </c>
      <c r="CH11" s="59">
        <f t="shared" si="13"/>
        <v>48.162003767182902</v>
      </c>
      <c r="CI11" s="59">
        <f t="shared" si="13"/>
        <v>50.255220774912203</v>
      </c>
      <c r="CJ11" s="59">
        <f t="shared" si="13"/>
        <v>52.439413180231433</v>
      </c>
      <c r="CK11" s="59">
        <f t="shared" si="14"/>
        <v>54.718534955870645</v>
      </c>
      <c r="CL11" s="59">
        <f t="shared" si="14"/>
        <v>57.096711922122687</v>
      </c>
      <c r="CM11" s="59">
        <f t="shared" si="14"/>
        <v>59.578249215681979</v>
      </c>
      <c r="CN11" s="59">
        <f t="shared" si="14"/>
        <v>62.167639083093945</v>
      </c>
      <c r="CO11" s="59">
        <f t="shared" si="14"/>
        <v>64.869569012923364</v>
      </c>
      <c r="CP11" s="59">
        <f t="shared" si="14"/>
        <v>67.688930221363037</v>
      </c>
      <c r="CQ11" s="59">
        <f t="shared" si="14"/>
        <v>70.630826506643913</v>
      </c>
      <c r="CR11" s="59">
        <f t="shared" si="14"/>
        <v>73.700583488275669</v>
      </c>
      <c r="CS11" s="59">
        <f t="shared" si="14"/>
        <v>76.903758247843101</v>
      </c>
      <c r="CT11" s="59">
        <f t="shared" si="14"/>
        <v>80.246149388810849</v>
      </c>
      <c r="CU11" s="59">
        <f t="shared" si="14"/>
        <v>83.733807533547335</v>
      </c>
      <c r="CV11" s="59">
        <f t="shared" si="14"/>
        <v>87.373046276570363</v>
      </c>
      <c r="CW11" s="59">
        <f t="shared" si="14"/>
        <v>91.170453613842653</v>
      </c>
      <c r="CX11" s="59">
        <f t="shared" si="14"/>
        <v>95.132903868807475</v>
      </c>
      <c r="CY11" s="59">
        <f t="shared" si="14"/>
        <v>99.267570136753577</v>
      </c>
      <c r="CZ11" s="59">
        <f t="shared" si="14"/>
        <v>103.58193727003714</v>
      </c>
      <c r="DA11" s="59">
        <f t="shared" si="15"/>
        <v>108.08381542766749</v>
      </c>
      <c r="DB11" s="59">
        <f t="shared" si="15"/>
        <v>112.78135421378477</v>
      </c>
      <c r="DC11" s="59">
        <f t="shared" si="15"/>
        <v>117.68305743062427</v>
      </c>
      <c r="DD11" s="59">
        <f t="shared" si="15"/>
        <v>122.79779847267406</v>
      </c>
      <c r="DE11" s="59">
        <f t="shared" si="15"/>
        <v>128.13483638989339</v>
      </c>
      <c r="DF11" s="59">
        <f t="shared" si="15"/>
        <v>133.70383264907093</v>
      </c>
      <c r="DG11" s="59">
        <f t="shared" si="15"/>
        <v>139.51486862366482</v>
      </c>
      <c r="DH11" s="59">
        <f t="shared" si="15"/>
        <v>145.57846384378652</v>
      </c>
      <c r="DI11" s="59">
        <f t="shared" si="15"/>
        <v>151.90559503936515</v>
      </c>
      <c r="DJ11" s="59">
        <f t="shared" si="15"/>
        <v>158.50771601096602</v>
      </c>
      <c r="DK11" s="59">
        <f t="shared" si="15"/>
        <v>165.39677836423462</v>
      </c>
      <c r="DL11" s="59">
        <f t="shared" si="15"/>
        <v>172.58525314550096</v>
      </c>
      <c r="DM11" s="59">
        <f t="shared" si="15"/>
        <v>180.0861534177107</v>
      </c>
      <c r="DN11" s="59">
        <f t="shared" si="15"/>
        <v>187.91305781755122</v>
      </c>
      <c r="DO11" s="59">
        <f t="shared" si="15"/>
        <v>196.08013513641762</v>
      </c>
      <c r="DP11" s="59">
        <f t="shared" si="15"/>
        <v>204.60216996971658</v>
      </c>
      <c r="DQ11" s="59">
        <f t="shared" si="16"/>
        <v>213.49458948094039</v>
      </c>
      <c r="DR11" s="59">
        <f t="shared" si="16"/>
        <v>222.773491328961</v>
      </c>
      <c r="DS11" s="59">
        <f t="shared" si="16"/>
        <v>232.45567280910029</v>
      </c>
      <c r="DT11" s="59">
        <f t="shared" si="16"/>
        <v>242.55866126072939</v>
      </c>
      <c r="DU11" s="59">
        <f t="shared" si="16"/>
        <v>253.10074579644319</v>
      </c>
      <c r="DV11" s="59">
        <f t="shared" si="16"/>
        <v>264.10101041024819</v>
      </c>
      <c r="DW11" s="59">
        <f t="shared" si="16"/>
        <v>275.5793685246984</v>
      </c>
      <c r="DX11" s="59">
        <f t="shared" si="16"/>
        <v>287.5565990395188</v>
      </c>
      <c r="DY11" s="59">
        <f t="shared" si="16"/>
        <v>300.05438394697433</v>
      </c>
      <c r="DZ11" s="59">
        <f t="shared" si="16"/>
        <v>313.09534758207769</v>
      </c>
      <c r="EA11" s="59">
        <f t="shared" si="16"/>
        <v>326.70309757868989</v>
      </c>
      <c r="EB11" s="59">
        <f t="shared" si="16"/>
        <v>340.90226760565486</v>
      </c>
      <c r="EC11" s="59">
        <f t="shared" si="16"/>
        <v>355.71856196033178</v>
      </c>
      <c r="ED11" s="59">
        <f t="shared" si="16"/>
        <v>371.17880210025169</v>
      </c>
      <c r="EE11" s="59">
        <f t="shared" si="16"/>
        <v>387.31097519713279</v>
      </c>
      <c r="EF11" s="59">
        <f t="shared" si="16"/>
        <v>404.14428480115055</v>
      </c>
      <c r="EG11" s="59">
        <f t="shared" si="17"/>
        <v>421.70920370717812</v>
      </c>
      <c r="EH11" s="59">
        <f t="shared" si="17"/>
        <v>440.03752911869947</v>
      </c>
      <c r="EI11" s="59">
        <f t="shared" si="17"/>
        <v>459.16244020925632</v>
      </c>
      <c r="EJ11" s="59">
        <f t="shared" si="17"/>
        <v>479.11855818563095</v>
      </c>
      <c r="EK11" s="59">
        <f t="shared" si="17"/>
        <v>499.94200896149476</v>
      </c>
      <c r="EL11" s="59">
        <f t="shared" si="17"/>
        <v>521.67048855497922</v>
      </c>
      <c r="EM11" s="59">
        <f t="shared" si="17"/>
        <v>544.34333132855568</v>
      </c>
      <c r="EN11" s="59">
        <f t="shared" si="17"/>
        <v>568.00158119475725</v>
      </c>
      <c r="EO11" s="59">
        <f t="shared" si="17"/>
        <v>592.68806591664372</v>
      </c>
      <c r="EP11" s="59">
        <f t="shared" si="17"/>
        <v>618.44747463751287</v>
      </c>
      <c r="EQ11" s="59">
        <f t="shared" si="17"/>
        <v>645.32643878020838</v>
      </c>
      <c r="ER11" s="59">
        <f t="shared" si="17"/>
        <v>673.37361646247371</v>
      </c>
      <c r="ES11" s="59">
        <f t="shared" si="17"/>
        <v>702.63978058116561</v>
      </c>
      <c r="ET11" s="59">
        <f t="shared" si="17"/>
        <v>733.17791072478417</v>
      </c>
      <c r="EU11" s="59">
        <f t="shared" si="17"/>
        <v>765.04328908070465</v>
      </c>
      <c r="EV11" s="59">
        <f t="shared" si="17"/>
        <v>798.29360051073013</v>
      </c>
      <c r="EW11" s="59">
        <f t="shared" si="18"/>
        <v>832.98903697612741</v>
      </c>
      <c r="EX11" s="59">
        <f t="shared" si="18"/>
        <v>869.19240650118377</v>
      </c>
      <c r="EY11" s="59">
        <f t="shared" si="18"/>
        <v>906.96924687253806</v>
      </c>
      <c r="EZ11" s="59">
        <f t="shared" si="18"/>
        <v>946.38794428011227</v>
      </c>
      <c r="FA11" s="59">
        <f t="shared" si="18"/>
        <v>987.51985711441444</v>
      </c>
      <c r="FB11" s="59">
        <f t="shared" si="18"/>
        <v>1030.4394451443211</v>
      </c>
      <c r="FC11" s="59">
        <f t="shared" si="18"/>
        <v>1075.2244043091835</v>
      </c>
      <c r="FD11" s="59">
        <f t="shared" si="18"/>
        <v>1121.955807369269</v>
      </c>
      <c r="FE11" s="59">
        <f t="shared" si="18"/>
        <v>1170.718250669152</v>
      </c>
      <c r="FF11" s="59">
        <f t="shared" si="18"/>
        <v>1221.6000072797344</v>
      </c>
      <c r="FG11" s="59">
        <f t="shared" si="18"/>
        <v>1274.6931867961262</v>
      </c>
      <c r="FH11" s="59">
        <f t="shared" si="18"/>
        <v>1330.0939020806593</v>
      </c>
      <c r="FI11" s="59">
        <f t="shared" si="18"/>
        <v>1387.9024432528888</v>
      </c>
      <c r="FJ11" s="59">
        <f t="shared" si="18"/>
        <v>1448.2234592415457</v>
      </c>
      <c r="FK11" s="59">
        <f t="shared" si="18"/>
        <v>1511.1661472271016</v>
      </c>
      <c r="FL11" s="59">
        <f t="shared" si="18"/>
        <v>1576.8444503178857</v>
      </c>
      <c r="FM11" s="59">
        <f t="shared" si="19"/>
        <v>1645.3772638176015</v>
      </c>
      <c r="FN11" s="59">
        <f t="shared" si="19"/>
        <v>1716.8886504576419</v>
      </c>
      <c r="FO11" s="59">
        <f t="shared" si="19"/>
        <v>1791.5080649838317</v>
      </c>
      <c r="FP11" s="59">
        <f t="shared" si="19"/>
        <v>1869.3705885041588</v>
      </c>
      <c r="FQ11" s="59">
        <f t="shared" si="19"/>
        <v>1950.6171730217263</v>
      </c>
      <c r="FR11" s="59">
        <f t="shared" si="19"/>
        <v>2035.3948965955965</v>
      </c>
      <c r="FS11" s="59">
        <f t="shared" si="19"/>
        <v>2123.8572295914341</v>
      </c>
      <c r="FT11" s="59">
        <f t="shared" si="19"/>
        <v>2216.1643125039368</v>
      </c>
      <c r="FU11" s="59">
        <f t="shared" si="19"/>
        <v>2312.4832458539827</v>
      </c>
      <c r="FV11" s="59">
        <f t="shared" si="19"/>
        <v>2412.9883926852881</v>
      </c>
      <c r="FW11" s="59">
        <f t="shared" si="19"/>
        <v>2517.8616942081758</v>
      </c>
      <c r="FX11" s="59">
        <f t="shared" si="19"/>
        <v>2627.2929991618512</v>
      </c>
      <c r="FY11" s="59">
        <f t="shared" si="19"/>
        <v>2741.4804074914232</v>
      </c>
      <c r="FZ11" s="59">
        <f t="shared" si="19"/>
        <v>2860.6306289618151</v>
      </c>
      <c r="GA11" s="59">
        <f t="shared" si="19"/>
        <v>2984.9593573577531</v>
      </c>
      <c r="GB11" s="59">
        <f t="shared" si="19"/>
        <v>3114.6916609472355</v>
      </c>
      <c r="GC11" s="59">
        <f t="shared" si="20"/>
        <v>3250.0623899153238</v>
      </c>
      <c r="GD11" s="59">
        <f t="shared" si="20"/>
        <v>3391.3166015058232</v>
      </c>
      <c r="GE11" s="59">
        <f t="shared" si="20"/>
        <v>3538.710003640469</v>
      </c>
      <c r="GF11" s="59">
        <f t="shared" si="20"/>
        <v>3692.5094178186905</v>
      </c>
      <c r="GG11" s="59">
        <f t="shared" si="20"/>
        <v>3852.9932621359262</v>
      </c>
      <c r="GH11" s="59">
        <f t="shared" si="20"/>
        <v>4020.4520552948775</v>
      </c>
      <c r="GI11" s="59">
        <f t="shared" si="20"/>
        <v>4195.1889425221034</v>
      </c>
      <c r="GJ11" s="59">
        <f t="shared" si="20"/>
        <v>4377.5202443419985</v>
      </c>
      <c r="GK11" s="59">
        <f t="shared" si="20"/>
        <v>4567.7760292015901</v>
      </c>
      <c r="GL11" s="59">
        <f t="shared" si="20"/>
        <v>4766.3007109827495</v>
      </c>
      <c r="GM11" s="59">
        <f t="shared" si="20"/>
        <v>4973.4536724834816</v>
      </c>
      <c r="GN11" s="59">
        <f t="shared" si="20"/>
        <v>5189.6099159969581</v>
      </c>
      <c r="GO11" s="59">
        <f t="shared" si="20"/>
        <v>5415.1607421660174</v>
      </c>
      <c r="GP11" s="59">
        <f t="shared" si="20"/>
        <v>5650.5144583420361</v>
      </c>
      <c r="GQ11" s="59">
        <f t="shared" si="20"/>
        <v>5896.0971177304973</v>
      </c>
      <c r="GR11" s="59">
        <f t="shared" si="20"/>
        <v>6152.3532906613</v>
      </c>
      <c r="GS11" s="59">
        <f t="shared" si="21"/>
        <v>6419.7468693800211</v>
      </c>
      <c r="GT11" s="59">
        <f t="shared" si="21"/>
        <v>6698.7619078170146</v>
      </c>
      <c r="GU11" s="59">
        <f t="shared" si="21"/>
        <v>6989.9034978545569</v>
      </c>
      <c r="GV11" s="59">
        <f t="shared" si="21"/>
        <v>7293.6986836783108</v>
      </c>
      <c r="GW11" s="59">
        <f t="shared" si="21"/>
        <v>7610.697415868337</v>
      </c>
      <c r="GX11" s="59">
        <f t="shared" si="21"/>
        <v>7941.4735469568059</v>
      </c>
      <c r="GY11" s="59">
        <f t="shared" si="21"/>
        <v>8286.625870254642</v>
      </c>
      <c r="GZ11" s="59">
        <f t="shared" si="21"/>
        <v>8646.7792038276475</v>
      </c>
      <c r="HA11" s="59">
        <f t="shared" si="21"/>
        <v>9022.585521584404</v>
      </c>
      <c r="HB11" s="59">
        <f t="shared" si="21"/>
        <v>9414.7251335235051</v>
      </c>
      <c r="HC11" s="59">
        <f t="shared" si="21"/>
        <v>9823.9079172767033</v>
      </c>
      <c r="HD11" s="59">
        <f t="shared" si="21"/>
        <v>10250.874603177383</v>
      </c>
      <c r="HE11" s="59">
        <f t="shared" si="21"/>
        <v>10696.398115180677</v>
      </c>
      <c r="HF11" s="59">
        <f t="shared" si="21"/>
        <v>11161.284970062658</v>
      </c>
    </row>
    <row r="12" spans="1:214" x14ac:dyDescent="0.3">
      <c r="A12" s="57" t="str">
        <f>'JMC-3 As Filed'!A11</f>
        <v>OGE Energy Corporation</v>
      </c>
      <c r="B12" s="16" t="str">
        <f>'JMC-3 As Filed'!B11</f>
        <v>OGE</v>
      </c>
      <c r="C12" s="16">
        <f>'JMC-3 As Filed'!C11</f>
        <v>1.33</v>
      </c>
      <c r="D12" s="16">
        <f>'JMC-3 As Filed'!D11</f>
        <v>32.422666666666686</v>
      </c>
      <c r="E12" s="17">
        <f>'JMC-3 As Filed'!K11</f>
        <v>5.0624999999999996E-2</v>
      </c>
      <c r="F12" s="17">
        <f t="shared" si="4"/>
        <v>4.9431166666666665E-2</v>
      </c>
      <c r="G12" s="17">
        <f t="shared" si="4"/>
        <v>4.8237333333333333E-2</v>
      </c>
      <c r="H12" s="17">
        <f t="shared" si="4"/>
        <v>4.7043500000000002E-2</v>
      </c>
      <c r="I12" s="17">
        <f t="shared" si="4"/>
        <v>4.5849666666666671E-2</v>
      </c>
      <c r="J12" s="17">
        <f t="shared" si="4"/>
        <v>4.4655833333333339E-2</v>
      </c>
      <c r="K12" s="17">
        <f t="shared" si="22"/>
        <v>4.3462000000000001E-2</v>
      </c>
      <c r="L12" s="17">
        <f t="shared" si="5"/>
        <v>9.0134701132774359E-2</v>
      </c>
      <c r="M12" s="14"/>
      <c r="N12" s="58">
        <f t="shared" si="6"/>
        <v>-32.422666666666686</v>
      </c>
      <c r="O12" s="58">
        <f t="shared" si="7"/>
        <v>1.3973312499999999</v>
      </c>
      <c r="P12" s="58">
        <f t="shared" si="8"/>
        <v>1.4680711445312498</v>
      </c>
      <c r="Q12" s="59">
        <f t="shared" si="8"/>
        <v>1.5423922462231441</v>
      </c>
      <c r="R12" s="59">
        <f t="shared" si="8"/>
        <v>1.6204758536881907</v>
      </c>
      <c r="S12" s="59">
        <f t="shared" si="8"/>
        <v>1.7025124437811552</v>
      </c>
      <c r="T12" s="59">
        <f t="shared" si="9"/>
        <v>1.7866696201417755</v>
      </c>
      <c r="U12" s="59">
        <f t="shared" si="9"/>
        <v>1.8728537981650943</v>
      </c>
      <c r="V12" s="59">
        <f t="shared" si="9"/>
        <v>1.9609593958190741</v>
      </c>
      <c r="W12" s="59">
        <f t="shared" si="9"/>
        <v>2.0508687304642463</v>
      </c>
      <c r="X12" s="59">
        <f t="shared" si="9"/>
        <v>2.1424519826804027</v>
      </c>
      <c r="Y12" s="59">
        <f t="shared" si="10"/>
        <v>2.2355672307516583</v>
      </c>
      <c r="Z12" s="59">
        <f t="shared" si="10"/>
        <v>2.3327294537345868</v>
      </c>
      <c r="AA12" s="59">
        <f t="shared" si="10"/>
        <v>2.4341145412527991</v>
      </c>
      <c r="AB12" s="59">
        <f t="shared" si="10"/>
        <v>2.539906027444728</v>
      </c>
      <c r="AC12" s="59">
        <f t="shared" si="10"/>
        <v>2.6502954232095304</v>
      </c>
      <c r="AD12" s="59">
        <f t="shared" si="10"/>
        <v>2.7654825628930628</v>
      </c>
      <c r="AE12" s="59">
        <f t="shared" si="10"/>
        <v>2.885675966041521</v>
      </c>
      <c r="AF12" s="59">
        <f t="shared" si="10"/>
        <v>3.0110932148776173</v>
      </c>
      <c r="AG12" s="59">
        <f t="shared" si="10"/>
        <v>3.1419613481826278</v>
      </c>
      <c r="AH12" s="59">
        <f t="shared" si="10"/>
        <v>3.278517272297341</v>
      </c>
      <c r="AI12" s="59">
        <f t="shared" si="10"/>
        <v>3.4210081899859275</v>
      </c>
      <c r="AJ12" s="59">
        <f t="shared" si="10"/>
        <v>3.5696920479390957</v>
      </c>
      <c r="AK12" s="59">
        <f t="shared" si="10"/>
        <v>3.7248380037266244</v>
      </c>
      <c r="AL12" s="59">
        <f t="shared" si="10"/>
        <v>3.8867269130445905</v>
      </c>
      <c r="AM12" s="59">
        <f t="shared" si="10"/>
        <v>4.0556518381393341</v>
      </c>
      <c r="AN12" s="59">
        <f t="shared" si="10"/>
        <v>4.2319185783285453</v>
      </c>
      <c r="AO12" s="59">
        <f t="shared" si="11"/>
        <v>4.4158462235798597</v>
      </c>
      <c r="AP12" s="59">
        <f t="shared" si="11"/>
        <v>4.6077677321490871</v>
      </c>
      <c r="AQ12" s="59">
        <f t="shared" si="11"/>
        <v>4.8080305333237501</v>
      </c>
      <c r="AR12" s="59">
        <f t="shared" si="11"/>
        <v>5.0169971563630664</v>
      </c>
      <c r="AS12" s="59">
        <f t="shared" si="11"/>
        <v>5.2350458867729177</v>
      </c>
      <c r="AT12" s="59">
        <f t="shared" si="11"/>
        <v>5.4625714511038419</v>
      </c>
      <c r="AU12" s="59">
        <f t="shared" si="11"/>
        <v>5.6999857315117168</v>
      </c>
      <c r="AV12" s="59">
        <f t="shared" si="11"/>
        <v>5.9477185113746787</v>
      </c>
      <c r="AW12" s="59">
        <f t="shared" si="11"/>
        <v>6.2062182533160444</v>
      </c>
      <c r="AX12" s="59">
        <f t="shared" si="11"/>
        <v>6.4759529110416656</v>
      </c>
      <c r="AY12" s="59">
        <f t="shared" si="11"/>
        <v>6.7574107764613576</v>
      </c>
      <c r="AZ12" s="59">
        <f t="shared" si="11"/>
        <v>7.0511013636279207</v>
      </c>
      <c r="BA12" s="59">
        <f t="shared" si="11"/>
        <v>7.3575563310939165</v>
      </c>
      <c r="BB12" s="59">
        <f t="shared" si="11"/>
        <v>7.6773304443559196</v>
      </c>
      <c r="BC12" s="59">
        <f t="shared" si="11"/>
        <v>8.0110025801285154</v>
      </c>
      <c r="BD12" s="59">
        <f t="shared" si="11"/>
        <v>8.3591767742660608</v>
      </c>
      <c r="BE12" s="59">
        <f t="shared" si="12"/>
        <v>8.7224833152292121</v>
      </c>
      <c r="BF12" s="59">
        <f t="shared" si="12"/>
        <v>9.1015798850757026</v>
      </c>
      <c r="BG12" s="59">
        <f t="shared" si="12"/>
        <v>9.4971527500408612</v>
      </c>
      <c r="BH12" s="59">
        <f t="shared" si="12"/>
        <v>9.9099180028631366</v>
      </c>
      <c r="BI12" s="59">
        <f t="shared" si="12"/>
        <v>10.340622859103574</v>
      </c>
      <c r="BJ12" s="59">
        <f t="shared" si="12"/>
        <v>10.790047009805932</v>
      </c>
      <c r="BK12" s="59">
        <f t="shared" si="12"/>
        <v>11.259004032946116</v>
      </c>
      <c r="BL12" s="59">
        <f t="shared" si="12"/>
        <v>11.748342866226018</v>
      </c>
      <c r="BM12" s="59">
        <f t="shared" si="12"/>
        <v>12.258949343877932</v>
      </c>
      <c r="BN12" s="59">
        <f t="shared" si="12"/>
        <v>12.791747800261554</v>
      </c>
      <c r="BO12" s="59">
        <f t="shared" si="12"/>
        <v>13.347702743156519</v>
      </c>
      <c r="BP12" s="59">
        <f t="shared" si="12"/>
        <v>13.927820599779587</v>
      </c>
      <c r="BQ12" s="59">
        <f t="shared" si="12"/>
        <v>14.533151538687205</v>
      </c>
      <c r="BR12" s="59">
        <f t="shared" si="12"/>
        <v>15.164791370861627</v>
      </c>
      <c r="BS12" s="59">
        <f t="shared" si="12"/>
        <v>15.823883533422013</v>
      </c>
      <c r="BT12" s="59">
        <f t="shared" si="12"/>
        <v>16.511621159551598</v>
      </c>
      <c r="BU12" s="59">
        <f t="shared" si="13"/>
        <v>17.229249238388029</v>
      </c>
      <c r="BV12" s="59">
        <f t="shared" si="13"/>
        <v>17.978066868786847</v>
      </c>
      <c r="BW12" s="59">
        <f t="shared" si="13"/>
        <v>18.759429611038058</v>
      </c>
      <c r="BX12" s="59">
        <f t="shared" si="13"/>
        <v>19.574751940792993</v>
      </c>
      <c r="BY12" s="59">
        <f t="shared" si="13"/>
        <v>20.425509809643735</v>
      </c>
      <c r="BZ12" s="59">
        <f t="shared" si="13"/>
        <v>21.313243316990469</v>
      </c>
      <c r="CA12" s="59">
        <f t="shared" si="13"/>
        <v>22.239559498033508</v>
      </c>
      <c r="CB12" s="59">
        <f t="shared" si="13"/>
        <v>23.206135232937037</v>
      </c>
      <c r="CC12" s="59">
        <f t="shared" si="13"/>
        <v>24.214720282430942</v>
      </c>
      <c r="CD12" s="59">
        <f t="shared" si="13"/>
        <v>25.267140455345952</v>
      </c>
      <c r="CE12" s="59">
        <f t="shared" si="13"/>
        <v>26.365300913816196</v>
      </c>
      <c r="CF12" s="59">
        <f t="shared" si="13"/>
        <v>27.511189622132473</v>
      </c>
      <c r="CG12" s="59">
        <f t="shared" si="13"/>
        <v>28.706880945489591</v>
      </c>
      <c r="CH12" s="59">
        <f t="shared" si="13"/>
        <v>29.954539405142455</v>
      </c>
      <c r="CI12" s="59">
        <f t="shared" si="13"/>
        <v>31.256423596768752</v>
      </c>
      <c r="CJ12" s="59">
        <f t="shared" si="13"/>
        <v>32.614890279131515</v>
      </c>
      <c r="CK12" s="59">
        <f t="shared" si="14"/>
        <v>34.032398640443127</v>
      </c>
      <c r="CL12" s="59">
        <f t="shared" si="14"/>
        <v>35.511514750154063</v>
      </c>
      <c r="CM12" s="59">
        <f t="shared" si="14"/>
        <v>37.054916204225258</v>
      </c>
      <c r="CN12" s="59">
        <f t="shared" si="14"/>
        <v>38.665396972293294</v>
      </c>
      <c r="CO12" s="59">
        <f t="shared" si="14"/>
        <v>40.345872455503098</v>
      </c>
      <c r="CP12" s="59">
        <f t="shared" si="14"/>
        <v>42.099384764164171</v>
      </c>
      <c r="CQ12" s="59">
        <f t="shared" si="14"/>
        <v>43.929108224784272</v>
      </c>
      <c r="CR12" s="59">
        <f t="shared" si="14"/>
        <v>45.838355126449841</v>
      </c>
      <c r="CS12" s="59">
        <f t="shared" si="14"/>
        <v>47.830581716955599</v>
      </c>
      <c r="CT12" s="59">
        <f t="shared" si="14"/>
        <v>49.909394459537921</v>
      </c>
      <c r="CU12" s="59">
        <f t="shared" si="14"/>
        <v>52.078556561538356</v>
      </c>
      <c r="CV12" s="59">
        <f t="shared" si="14"/>
        <v>54.341994786815931</v>
      </c>
      <c r="CW12" s="59">
        <f t="shared" si="14"/>
        <v>56.703806564240516</v>
      </c>
      <c r="CX12" s="59">
        <f t="shared" si="14"/>
        <v>59.168267405135531</v>
      </c>
      <c r="CY12" s="59">
        <f t="shared" si="14"/>
        <v>61.739838643097528</v>
      </c>
      <c r="CZ12" s="59">
        <f t="shared" si="14"/>
        <v>64.423175510203819</v>
      </c>
      <c r="DA12" s="59">
        <f t="shared" si="15"/>
        <v>67.223135564228286</v>
      </c>
      <c r="DB12" s="59">
        <f t="shared" si="15"/>
        <v>70.144787482120762</v>
      </c>
      <c r="DC12" s="59">
        <f t="shared" si="15"/>
        <v>73.193420235668682</v>
      </c>
      <c r="DD12" s="59">
        <f t="shared" si="15"/>
        <v>76.374552665951313</v>
      </c>
      <c r="DE12" s="59">
        <f t="shared" si="15"/>
        <v>79.693943473918878</v>
      </c>
      <c r="DF12" s="59">
        <f t="shared" si="15"/>
        <v>83.157601645182325</v>
      </c>
      <c r="DG12" s="59">
        <f t="shared" si="15"/>
        <v>86.771797327885224</v>
      </c>
      <c r="DH12" s="59">
        <f t="shared" si="15"/>
        <v>90.543073183349762</v>
      </c>
      <c r="DI12" s="59">
        <f t="shared" si="15"/>
        <v>94.478256230044494</v>
      </c>
      <c r="DJ12" s="59">
        <f t="shared" si="15"/>
        <v>98.584470202314677</v>
      </c>
      <c r="DK12" s="59">
        <f t="shared" si="15"/>
        <v>102.86914844624766</v>
      </c>
      <c r="DL12" s="59">
        <f t="shared" si="15"/>
        <v>107.34004737601848</v>
      </c>
      <c r="DM12" s="59">
        <f t="shared" si="15"/>
        <v>112.00526051507498</v>
      </c>
      <c r="DN12" s="59">
        <f t="shared" si="15"/>
        <v>116.87323314758116</v>
      </c>
      <c r="DO12" s="59">
        <f t="shared" si="15"/>
        <v>121.95277760664132</v>
      </c>
      <c r="DP12" s="59">
        <f t="shared" si="15"/>
        <v>127.25308922698115</v>
      </c>
      <c r="DQ12" s="59">
        <f t="shared" si="16"/>
        <v>132.78376299096419</v>
      </c>
      <c r="DR12" s="59">
        <f t="shared" si="16"/>
        <v>138.55481089807748</v>
      </c>
      <c r="DS12" s="59">
        <f t="shared" si="16"/>
        <v>144.5766800893297</v>
      </c>
      <c r="DT12" s="59">
        <f t="shared" si="16"/>
        <v>150.86027175937213</v>
      </c>
      <c r="DU12" s="59">
        <f t="shared" si="16"/>
        <v>157.41696089057794</v>
      </c>
      <c r="DV12" s="59">
        <f t="shared" si="16"/>
        <v>164.25861684480421</v>
      </c>
      <c r="DW12" s="59">
        <f t="shared" si="16"/>
        <v>171.39762485011306</v>
      </c>
      <c r="DX12" s="59">
        <f t="shared" si="16"/>
        <v>178.84690842134864</v>
      </c>
      <c r="DY12" s="59">
        <f t="shared" si="16"/>
        <v>186.61995275515727</v>
      </c>
      <c r="DZ12" s="59">
        <f t="shared" si="16"/>
        <v>194.73082914180191</v>
      </c>
      <c r="EA12" s="59">
        <f t="shared" si="16"/>
        <v>203.19422043796288</v>
      </c>
      <c r="EB12" s="59">
        <f t="shared" si="16"/>
        <v>212.02544764663762</v>
      </c>
      <c r="EC12" s="59">
        <f t="shared" si="16"/>
        <v>221.24049765225575</v>
      </c>
      <c r="ED12" s="59">
        <f t="shared" si="16"/>
        <v>230.85605216121806</v>
      </c>
      <c r="EE12" s="59">
        <f t="shared" si="16"/>
        <v>240.8895179002489</v>
      </c>
      <c r="EF12" s="59">
        <f t="shared" si="16"/>
        <v>251.3590581272295</v>
      </c>
      <c r="EG12" s="59">
        <f t="shared" si="17"/>
        <v>262.2836255115551</v>
      </c>
      <c r="EH12" s="59">
        <f t="shared" si="17"/>
        <v>273.68299644353829</v>
      </c>
      <c r="EI12" s="59">
        <f t="shared" si="17"/>
        <v>285.5778068349673</v>
      </c>
      <c r="EJ12" s="59">
        <f t="shared" si="17"/>
        <v>297.98958947562863</v>
      </c>
      <c r="EK12" s="59">
        <f t="shared" si="17"/>
        <v>310.94081301341839</v>
      </c>
      <c r="EL12" s="59">
        <f t="shared" si="17"/>
        <v>324.45492262860756</v>
      </c>
      <c r="EM12" s="59">
        <f t="shared" si="17"/>
        <v>338.55638247589206</v>
      </c>
      <c r="EN12" s="59">
        <f t="shared" si="17"/>
        <v>353.27071997105924</v>
      </c>
      <c r="EO12" s="59">
        <f t="shared" si="17"/>
        <v>368.62457200244137</v>
      </c>
      <c r="EP12" s="59">
        <f t="shared" si="17"/>
        <v>384.64573315081145</v>
      </c>
      <c r="EQ12" s="59">
        <f t="shared" si="17"/>
        <v>401.36320600501199</v>
      </c>
      <c r="ER12" s="59">
        <f t="shared" si="17"/>
        <v>418.8072536644018</v>
      </c>
      <c r="ES12" s="59">
        <f t="shared" si="17"/>
        <v>437.00945452316398</v>
      </c>
      <c r="ET12" s="59">
        <f t="shared" si="17"/>
        <v>456.00275943564969</v>
      </c>
      <c r="EU12" s="59">
        <f t="shared" si="17"/>
        <v>475.82155136624186</v>
      </c>
      <c r="EV12" s="59">
        <f t="shared" si="17"/>
        <v>496.50170763172139</v>
      </c>
      <c r="EW12" s="59">
        <f t="shared" si="18"/>
        <v>518.08066484881124</v>
      </c>
      <c r="EX12" s="59">
        <f t="shared" si="18"/>
        <v>540.59748670447027</v>
      </c>
      <c r="EY12" s="59">
        <f t="shared" si="18"/>
        <v>564.0929346716199</v>
      </c>
      <c r="EZ12" s="59">
        <f t="shared" si="18"/>
        <v>588.60954179831776</v>
      </c>
      <c r="FA12" s="59">
        <f t="shared" si="18"/>
        <v>614.19168970395617</v>
      </c>
      <c r="FB12" s="59">
        <f t="shared" si="18"/>
        <v>640.88568892186947</v>
      </c>
      <c r="FC12" s="59">
        <f t="shared" si="18"/>
        <v>668.73986273379171</v>
      </c>
      <c r="FD12" s="59">
        <f t="shared" si="18"/>
        <v>697.80463464792774</v>
      </c>
      <c r="FE12" s="59">
        <f t="shared" si="18"/>
        <v>728.13261967899587</v>
      </c>
      <c r="FF12" s="59">
        <f t="shared" si="18"/>
        <v>759.77871959548429</v>
      </c>
      <c r="FG12" s="59">
        <f t="shared" si="18"/>
        <v>792.80022230654311</v>
      </c>
      <c r="FH12" s="59">
        <f t="shared" si="18"/>
        <v>827.25690556842994</v>
      </c>
      <c r="FI12" s="59">
        <f t="shared" si="18"/>
        <v>863.21114519824494</v>
      </c>
      <c r="FJ12" s="59">
        <f t="shared" si="18"/>
        <v>900.72802799085093</v>
      </c>
      <c r="FK12" s="59">
        <f t="shared" si="18"/>
        <v>939.87546954338916</v>
      </c>
      <c r="FL12" s="59">
        <f t="shared" si="18"/>
        <v>980.72433720068386</v>
      </c>
      <c r="FM12" s="59">
        <f t="shared" si="19"/>
        <v>1023.3485783440999</v>
      </c>
      <c r="FN12" s="59">
        <f t="shared" si="19"/>
        <v>1067.825354256091</v>
      </c>
      <c r="FO12" s="59">
        <f t="shared" si="19"/>
        <v>1114.2351798027692</v>
      </c>
      <c r="FP12" s="59">
        <f t="shared" si="19"/>
        <v>1162.662069187357</v>
      </c>
      <c r="FQ12" s="59">
        <f t="shared" si="19"/>
        <v>1213.1936880383778</v>
      </c>
      <c r="FR12" s="59">
        <f t="shared" si="19"/>
        <v>1265.9215121079017</v>
      </c>
      <c r="FS12" s="59">
        <f t="shared" si="19"/>
        <v>1320.940992867135</v>
      </c>
      <c r="FT12" s="59">
        <f t="shared" si="19"/>
        <v>1378.3517302991263</v>
      </c>
      <c r="FU12" s="59">
        <f t="shared" si="19"/>
        <v>1438.2576532013868</v>
      </c>
      <c r="FV12" s="59">
        <f t="shared" si="19"/>
        <v>1500.7672073248252</v>
      </c>
      <c r="FW12" s="59">
        <f t="shared" si="19"/>
        <v>1565.9935516895766</v>
      </c>
      <c r="FX12" s="59">
        <f t="shared" si="19"/>
        <v>1634.0547634331087</v>
      </c>
      <c r="FY12" s="59">
        <f t="shared" si="19"/>
        <v>1705.0740515614384</v>
      </c>
      <c r="FZ12" s="59">
        <f t="shared" si="19"/>
        <v>1779.1799799904015</v>
      </c>
      <c r="GA12" s="59">
        <f t="shared" si="19"/>
        <v>1856.5067002807441</v>
      </c>
      <c r="GB12" s="59">
        <f t="shared" si="19"/>
        <v>1937.1941944883456</v>
      </c>
      <c r="GC12" s="59">
        <f t="shared" si="20"/>
        <v>2021.3885285691979</v>
      </c>
      <c r="GD12" s="59">
        <f t="shared" si="20"/>
        <v>2109.2421167978723</v>
      </c>
      <c r="GE12" s="59">
        <f t="shared" si="20"/>
        <v>2200.9139976781412</v>
      </c>
      <c r="GF12" s="59">
        <f t="shared" si="20"/>
        <v>2296.5701218452282</v>
      </c>
      <c r="GG12" s="59">
        <f t="shared" si="20"/>
        <v>2396.3836524808653</v>
      </c>
      <c r="GH12" s="59">
        <f t="shared" si="20"/>
        <v>2500.5352787849883</v>
      </c>
      <c r="GI12" s="59">
        <f t="shared" si="20"/>
        <v>2609.2135430715412</v>
      </c>
      <c r="GJ12" s="59">
        <f t="shared" si="20"/>
        <v>2722.6151820805162</v>
      </c>
      <c r="GK12" s="59">
        <f t="shared" si="20"/>
        <v>2840.9454831240992</v>
      </c>
      <c r="GL12" s="59">
        <f t="shared" si="20"/>
        <v>2964.4186557116386</v>
      </c>
      <c r="GM12" s="59">
        <f t="shared" si="20"/>
        <v>3093.2582193261774</v>
      </c>
      <c r="GN12" s="59">
        <f t="shared" si="20"/>
        <v>3227.6974080545315</v>
      </c>
      <c r="GO12" s="59">
        <f t="shared" si="20"/>
        <v>3367.9795928033973</v>
      </c>
      <c r="GP12" s="59">
        <f t="shared" si="20"/>
        <v>3514.3587218658181</v>
      </c>
      <c r="GQ12" s="59">
        <f t="shared" si="20"/>
        <v>3667.0997806355499</v>
      </c>
      <c r="GR12" s="59">
        <f t="shared" si="20"/>
        <v>3826.4792713015318</v>
      </c>
      <c r="GS12" s="59">
        <f t="shared" si="21"/>
        <v>3992.7857133908383</v>
      </c>
      <c r="GT12" s="59">
        <f t="shared" si="21"/>
        <v>4166.3201660662307</v>
      </c>
      <c r="GU12" s="59">
        <f t="shared" si="21"/>
        <v>4347.3967731238008</v>
      </c>
      <c r="GV12" s="59">
        <f t="shared" si="21"/>
        <v>4536.3433316773071</v>
      </c>
      <c r="GW12" s="59">
        <f t="shared" si="21"/>
        <v>4733.5018855586659</v>
      </c>
      <c r="GX12" s="59">
        <f t="shared" si="21"/>
        <v>4939.2293445088162</v>
      </c>
      <c r="GY12" s="59">
        <f t="shared" si="21"/>
        <v>5153.8981302798575</v>
      </c>
      <c r="GZ12" s="59">
        <f t="shared" si="21"/>
        <v>5377.8968508180797</v>
      </c>
      <c r="HA12" s="59">
        <f t="shared" si="21"/>
        <v>5611.6310037483345</v>
      </c>
      <c r="HB12" s="59">
        <f t="shared" si="21"/>
        <v>5855.5237104332437</v>
      </c>
      <c r="HC12" s="59">
        <f t="shared" si="21"/>
        <v>6110.0164819360925</v>
      </c>
      <c r="HD12" s="59">
        <f t="shared" si="21"/>
        <v>6375.5700182739984</v>
      </c>
      <c r="HE12" s="59">
        <f t="shared" si="21"/>
        <v>6652.6650424082218</v>
      </c>
      <c r="HF12" s="59">
        <f t="shared" si="21"/>
        <v>6941.8031704813675</v>
      </c>
    </row>
    <row r="13" spans="1:214" x14ac:dyDescent="0.3">
      <c r="A13" s="57" t="str">
        <f>'JMC-3 As Filed'!A12</f>
        <v>Pinnacle West Capital Corporation</v>
      </c>
      <c r="B13" s="16" t="str">
        <f>'JMC-3 As Filed'!B12</f>
        <v>PNW</v>
      </c>
      <c r="C13" s="16">
        <f>'JMC-3 As Filed'!C12</f>
        <v>2.78</v>
      </c>
      <c r="D13" s="16">
        <f>'JMC-3 As Filed'!D12</f>
        <v>81.736777777777817</v>
      </c>
      <c r="E13" s="17">
        <f>'JMC-3 As Filed'!K12</f>
        <v>4.2825000000000002E-2</v>
      </c>
      <c r="F13" s="17">
        <f t="shared" si="4"/>
        <v>4.2931166666666666E-2</v>
      </c>
      <c r="G13" s="17">
        <f t="shared" si="4"/>
        <v>4.303733333333333E-2</v>
      </c>
      <c r="H13" s="17">
        <f t="shared" si="4"/>
        <v>4.3143499999999994E-2</v>
      </c>
      <c r="I13" s="17">
        <f t="shared" si="4"/>
        <v>4.3249666666666658E-2</v>
      </c>
      <c r="J13" s="17">
        <f t="shared" si="4"/>
        <v>4.3355833333333323E-2</v>
      </c>
      <c r="K13" s="17">
        <f t="shared" si="22"/>
        <v>4.3462000000000001E-2</v>
      </c>
      <c r="L13" s="17">
        <f t="shared" si="5"/>
        <v>8.0117502808570884E-2</v>
      </c>
      <c r="M13" s="14"/>
      <c r="N13" s="58">
        <f t="shared" si="6"/>
        <v>-81.736777777777817</v>
      </c>
      <c r="O13" s="58">
        <f t="shared" si="7"/>
        <v>2.8990534999999999</v>
      </c>
      <c r="P13" s="58">
        <f t="shared" si="8"/>
        <v>3.0232054661375001</v>
      </c>
      <c r="Q13" s="59">
        <f t="shared" si="8"/>
        <v>3.1526742402248389</v>
      </c>
      <c r="R13" s="59">
        <f t="shared" si="8"/>
        <v>3.2876875145624678</v>
      </c>
      <c r="S13" s="59">
        <f t="shared" si="8"/>
        <v>3.428482732373606</v>
      </c>
      <c r="T13" s="59">
        <f t="shared" si="9"/>
        <v>3.5756714959709264</v>
      </c>
      <c r="U13" s="59">
        <f t="shared" si="9"/>
        <v>3.7295588620335258</v>
      </c>
      <c r="V13" s="59">
        <f t="shared" si="9"/>
        <v>3.8904650847976692</v>
      </c>
      <c r="W13" s="59">
        <f t="shared" si="9"/>
        <v>4.0587264028934733</v>
      </c>
      <c r="X13" s="59">
        <f t="shared" si="9"/>
        <v>4.2346958683629223</v>
      </c>
      <c r="Y13" s="59">
        <f t="shared" si="10"/>
        <v>4.4187442201937115</v>
      </c>
      <c r="Z13" s="59">
        <f t="shared" si="10"/>
        <v>4.6107916814917704</v>
      </c>
      <c r="AA13" s="59">
        <f t="shared" si="10"/>
        <v>4.8111859095527656</v>
      </c>
      <c r="AB13" s="59">
        <f t="shared" si="10"/>
        <v>5.0202896715537477</v>
      </c>
      <c r="AC13" s="59">
        <f t="shared" si="10"/>
        <v>5.238481501258816</v>
      </c>
      <c r="AD13" s="59">
        <f t="shared" si="10"/>
        <v>5.4661563842665259</v>
      </c>
      <c r="AE13" s="59">
        <f t="shared" si="10"/>
        <v>5.7037264730395174</v>
      </c>
      <c r="AF13" s="59">
        <f t="shared" si="10"/>
        <v>5.9516218330107602</v>
      </c>
      <c r="AG13" s="59">
        <f t="shared" si="10"/>
        <v>6.2102912211170729</v>
      </c>
      <c r="AH13" s="59">
        <f t="shared" si="10"/>
        <v>6.4802028981692628</v>
      </c>
      <c r="AI13" s="59">
        <f t="shared" si="10"/>
        <v>6.7618454765294942</v>
      </c>
      <c r="AJ13" s="59">
        <f t="shared" si="10"/>
        <v>7.0557288046304185</v>
      </c>
      <c r="AK13" s="59">
        <f t="shared" si="10"/>
        <v>7.3623848899372648</v>
      </c>
      <c r="AL13" s="59">
        <f t="shared" si="10"/>
        <v>7.6823688620237176</v>
      </c>
      <c r="AM13" s="59">
        <f t="shared" si="10"/>
        <v>8.0162599775049923</v>
      </c>
      <c r="AN13" s="59">
        <f t="shared" si="10"/>
        <v>8.3646626686473127</v>
      </c>
      <c r="AO13" s="59">
        <f t="shared" si="11"/>
        <v>8.7282076375520621</v>
      </c>
      <c r="AP13" s="59">
        <f t="shared" si="11"/>
        <v>9.1075529978953487</v>
      </c>
      <c r="AQ13" s="59">
        <f t="shared" si="11"/>
        <v>9.5033854662898758</v>
      </c>
      <c r="AR13" s="59">
        <f t="shared" si="11"/>
        <v>9.9164216054257661</v>
      </c>
      <c r="AS13" s="59">
        <f t="shared" si="11"/>
        <v>10.34740912124078</v>
      </c>
      <c r="AT13" s="59">
        <f t="shared" si="11"/>
        <v>10.797128216468145</v>
      </c>
      <c r="AU13" s="59">
        <f t="shared" si="11"/>
        <v>11.266393003012283</v>
      </c>
      <c r="AV13" s="59">
        <f t="shared" si="11"/>
        <v>11.756052975709201</v>
      </c>
      <c r="AW13" s="59">
        <f t="shared" si="11"/>
        <v>12.266994550139472</v>
      </c>
      <c r="AX13" s="59">
        <f t="shared" si="11"/>
        <v>12.800142667277633</v>
      </c>
      <c r="AY13" s="59">
        <f t="shared" si="11"/>
        <v>13.356462467882853</v>
      </c>
      <c r="AZ13" s="59">
        <f t="shared" si="11"/>
        <v>13.936961039661975</v>
      </c>
      <c r="BA13" s="59">
        <f t="shared" si="11"/>
        <v>14.542689240367762</v>
      </c>
      <c r="BB13" s="59">
        <f t="shared" si="11"/>
        <v>15.174743600132624</v>
      </c>
      <c r="BC13" s="59">
        <f t="shared" si="11"/>
        <v>15.834268306481587</v>
      </c>
      <c r="BD13" s="59">
        <f t="shared" si="11"/>
        <v>16.522457275617889</v>
      </c>
      <c r="BE13" s="59">
        <f t="shared" si="12"/>
        <v>17.240556313730792</v>
      </c>
      <c r="BF13" s="59">
        <f t="shared" si="12"/>
        <v>17.989865372238157</v>
      </c>
      <c r="BG13" s="59">
        <f t="shared" si="12"/>
        <v>18.771740901046371</v>
      </c>
      <c r="BH13" s="59">
        <f t="shared" si="12"/>
        <v>19.587598304087646</v>
      </c>
      <c r="BI13" s="59">
        <f t="shared" si="12"/>
        <v>20.438914501579902</v>
      </c>
      <c r="BJ13" s="59">
        <f t="shared" si="12"/>
        <v>21.327230603647564</v>
      </c>
      <c r="BK13" s="59">
        <f t="shared" si="12"/>
        <v>22.254154700143292</v>
      </c>
      <c r="BL13" s="59">
        <f t="shared" si="12"/>
        <v>23.221364771720918</v>
      </c>
      <c r="BM13" s="59">
        <f t="shared" si="12"/>
        <v>24.230611727429451</v>
      </c>
      <c r="BN13" s="59">
        <f t="shared" si="12"/>
        <v>25.283722574326987</v>
      </c>
      <c r="BO13" s="59">
        <f t="shared" si="12"/>
        <v>26.382603724852384</v>
      </c>
      <c r="BP13" s="59">
        <f t="shared" si="12"/>
        <v>27.529244447941917</v>
      </c>
      <c r="BQ13" s="59">
        <f t="shared" si="12"/>
        <v>28.725720470138366</v>
      </c>
      <c r="BR13" s="59">
        <f t="shared" si="12"/>
        <v>29.974197733211518</v>
      </c>
      <c r="BS13" s="59">
        <f t="shared" si="12"/>
        <v>31.276936315092353</v>
      </c>
      <c r="BT13" s="59">
        <f t="shared" si="12"/>
        <v>32.636294521218893</v>
      </c>
      <c r="BU13" s="59">
        <f t="shared" si="13"/>
        <v>34.054733153700106</v>
      </c>
      <c r="BV13" s="59">
        <f t="shared" si="13"/>
        <v>35.534819966026213</v>
      </c>
      <c r="BW13" s="59">
        <f t="shared" si="13"/>
        <v>37.079234311389641</v>
      </c>
      <c r="BX13" s="59">
        <f t="shared" si="13"/>
        <v>38.690771993031255</v>
      </c>
      <c r="BY13" s="59">
        <f t="shared" si="13"/>
        <v>40.372350325392375</v>
      </c>
      <c r="BZ13" s="59">
        <f t="shared" si="13"/>
        <v>42.127013415234572</v>
      </c>
      <c r="CA13" s="59">
        <f t="shared" si="13"/>
        <v>43.957937672287493</v>
      </c>
      <c r="CB13" s="59">
        <f t="shared" si="13"/>
        <v>45.868437559400448</v>
      </c>
      <c r="CC13" s="59">
        <f t="shared" si="13"/>
        <v>47.861971592607105</v>
      </c>
      <c r="CD13" s="59">
        <f t="shared" si="13"/>
        <v>49.942148601964988</v>
      </c>
      <c r="CE13" s="59">
        <f t="shared" si="13"/>
        <v>52.112734264503587</v>
      </c>
      <c r="CF13" s="59">
        <f t="shared" si="13"/>
        <v>54.377657921107435</v>
      </c>
      <c r="CG13" s="59">
        <f t="shared" si="13"/>
        <v>56.741019689674602</v>
      </c>
      <c r="CH13" s="59">
        <f t="shared" si="13"/>
        <v>59.207097887427231</v>
      </c>
      <c r="CI13" s="59">
        <f t="shared" si="13"/>
        <v>61.780356775810588</v>
      </c>
      <c r="CJ13" s="59">
        <f t="shared" si="13"/>
        <v>64.465454642000864</v>
      </c>
      <c r="CK13" s="59">
        <f t="shared" si="14"/>
        <v>67.267252231651497</v>
      </c>
      <c r="CL13" s="59">
        <f t="shared" si="14"/>
        <v>70.190821548143532</v>
      </c>
      <c r="CM13" s="59">
        <f t="shared" si="14"/>
        <v>73.241455034268938</v>
      </c>
      <c r="CN13" s="59">
        <f t="shared" si="14"/>
        <v>76.424675152968334</v>
      </c>
      <c r="CO13" s="59">
        <f t="shared" si="14"/>
        <v>79.746244384466635</v>
      </c>
      <c r="CP13" s="59">
        <f t="shared" si="14"/>
        <v>83.212175657904311</v>
      </c>
      <c r="CQ13" s="59">
        <f t="shared" si="14"/>
        <v>86.828743236348146</v>
      </c>
      <c r="CR13" s="59">
        <f t="shared" si="14"/>
        <v>90.602494074886295</v>
      </c>
      <c r="CS13" s="59">
        <f t="shared" si="14"/>
        <v>94.54025967236899</v>
      </c>
      <c r="CT13" s="59">
        <f t="shared" si="14"/>
        <v>98.649168438249475</v>
      </c>
      <c r="CU13" s="59">
        <f t="shared" si="14"/>
        <v>102.93665859691266</v>
      </c>
      <c r="CV13" s="59">
        <f t="shared" si="14"/>
        <v>107.41049165285168</v>
      </c>
      <c r="CW13" s="59">
        <f t="shared" si="14"/>
        <v>112.0787664410679</v>
      </c>
      <c r="CX13" s="59">
        <f t="shared" si="14"/>
        <v>116.94993378812958</v>
      </c>
      <c r="CY13" s="59">
        <f t="shared" si="14"/>
        <v>122.03281181042927</v>
      </c>
      <c r="CZ13" s="59">
        <f t="shared" si="14"/>
        <v>127.33660187733413</v>
      </c>
      <c r="DA13" s="59">
        <f t="shared" si="15"/>
        <v>132.87090526812682</v>
      </c>
      <c r="DB13" s="59">
        <f t="shared" si="15"/>
        <v>138.64574055289015</v>
      </c>
      <c r="DC13" s="59">
        <f t="shared" si="15"/>
        <v>144.67156172879984</v>
      </c>
      <c r="DD13" s="59">
        <f t="shared" si="15"/>
        <v>150.95927714465694</v>
      </c>
      <c r="DE13" s="59">
        <f t="shared" si="15"/>
        <v>157.52026924791801</v>
      </c>
      <c r="DF13" s="59">
        <f t="shared" si="15"/>
        <v>164.36641518997101</v>
      </c>
      <c r="DG13" s="59">
        <f t="shared" si="15"/>
        <v>171.51010832695752</v>
      </c>
      <c r="DH13" s="59">
        <f t="shared" si="15"/>
        <v>178.96428065506373</v>
      </c>
      <c r="DI13" s="59">
        <f t="shared" si="15"/>
        <v>186.74242622089409</v>
      </c>
      <c r="DJ13" s="59">
        <f t="shared" si="15"/>
        <v>194.85862554930657</v>
      </c>
      <c r="DK13" s="59">
        <f t="shared" si="15"/>
        <v>203.3275711329305</v>
      </c>
      <c r="DL13" s="59">
        <f t="shared" si="15"/>
        <v>212.16459402950991</v>
      </c>
      <c r="DM13" s="59">
        <f t="shared" si="15"/>
        <v>221.38569161522045</v>
      </c>
      <c r="DN13" s="59">
        <f t="shared" si="15"/>
        <v>231.00755654420115</v>
      </c>
      <c r="DO13" s="59">
        <f t="shared" si="15"/>
        <v>241.0476069667252</v>
      </c>
      <c r="DP13" s="59">
        <f t="shared" si="15"/>
        <v>251.52401806071299</v>
      </c>
      <c r="DQ13" s="59">
        <f t="shared" si="16"/>
        <v>262.45575493366766</v>
      </c>
      <c r="DR13" s="59">
        <f t="shared" si="16"/>
        <v>273.8626069545947</v>
      </c>
      <c r="DS13" s="59">
        <f t="shared" si="16"/>
        <v>285.76522357805527</v>
      </c>
      <c r="DT13" s="59">
        <f t="shared" si="16"/>
        <v>298.18515172520466</v>
      </c>
      <c r="DU13" s="59">
        <f t="shared" si="16"/>
        <v>311.14487478948547</v>
      </c>
      <c r="DV13" s="59">
        <f t="shared" si="16"/>
        <v>324.66785333758605</v>
      </c>
      <c r="DW13" s="59">
        <f t="shared" si="16"/>
        <v>338.77856757934416</v>
      </c>
      <c r="DX13" s="59">
        <f t="shared" si="16"/>
        <v>353.50256168347755</v>
      </c>
      <c r="DY13" s="59">
        <f t="shared" si="16"/>
        <v>368.86649001936479</v>
      </c>
      <c r="DZ13" s="59">
        <f t="shared" si="16"/>
        <v>384.89816540858641</v>
      </c>
      <c r="EA13" s="59">
        <f t="shared" si="16"/>
        <v>401.62660947357432</v>
      </c>
      <c r="EB13" s="59">
        <f t="shared" si="16"/>
        <v>419.08210517451477</v>
      </c>
      <c r="EC13" s="59">
        <f t="shared" si="16"/>
        <v>437.29625162960946</v>
      </c>
      <c r="ED13" s="59">
        <f t="shared" si="16"/>
        <v>456.3020213179355</v>
      </c>
      <c r="EE13" s="59">
        <f t="shared" si="16"/>
        <v>476.13381976845557</v>
      </c>
      <c r="EF13" s="59">
        <f t="shared" si="16"/>
        <v>496.82754784323214</v>
      </c>
      <c r="EG13" s="59">
        <f t="shared" si="17"/>
        <v>518.42066672759461</v>
      </c>
      <c r="EH13" s="59">
        <f t="shared" si="17"/>
        <v>540.95226574490925</v>
      </c>
      <c r="EI13" s="59">
        <f t="shared" si="17"/>
        <v>564.4631331187145</v>
      </c>
      <c r="EJ13" s="59">
        <f t="shared" si="17"/>
        <v>588.99582981031995</v>
      </c>
      <c r="EK13" s="59">
        <f t="shared" si="17"/>
        <v>614.59476656553602</v>
      </c>
      <c r="EL13" s="59">
        <f t="shared" si="17"/>
        <v>641.3062843100073</v>
      </c>
      <c r="EM13" s="59">
        <f t="shared" si="17"/>
        <v>669.17873803868872</v>
      </c>
      <c r="EN13" s="59">
        <f t="shared" si="17"/>
        <v>698.26258435132615</v>
      </c>
      <c r="EO13" s="59">
        <f t="shared" si="17"/>
        <v>728.61047279240347</v>
      </c>
      <c r="EP13" s="59">
        <f t="shared" si="17"/>
        <v>760.27734116090687</v>
      </c>
      <c r="EQ13" s="59">
        <f t="shared" si="17"/>
        <v>793.32051496244208</v>
      </c>
      <c r="ER13" s="59">
        <f t="shared" si="17"/>
        <v>827.79981118373962</v>
      </c>
      <c r="ES13" s="59">
        <f t="shared" si="17"/>
        <v>863.77764657740727</v>
      </c>
      <c r="ET13" s="59">
        <f t="shared" si="17"/>
        <v>901.31915065295448</v>
      </c>
      <c r="EU13" s="59">
        <f t="shared" si="17"/>
        <v>940.49228357863308</v>
      </c>
      <c r="EV13" s="59">
        <f t="shared" si="17"/>
        <v>981.36795920752752</v>
      </c>
      <c r="EW13" s="59">
        <f t="shared" si="18"/>
        <v>1024.0201734506049</v>
      </c>
      <c r="EX13" s="59">
        <f t="shared" si="18"/>
        <v>1068.5261382291151</v>
      </c>
      <c r="EY13" s="59">
        <f t="shared" si="18"/>
        <v>1114.9664212488287</v>
      </c>
      <c r="EZ13" s="59">
        <f t="shared" si="18"/>
        <v>1163.4250918491452</v>
      </c>
      <c r="FA13" s="59">
        <f t="shared" si="18"/>
        <v>1213.9898731910926</v>
      </c>
      <c r="FB13" s="59">
        <f t="shared" si="18"/>
        <v>1266.7523010597238</v>
      </c>
      <c r="FC13" s="59">
        <f t="shared" si="18"/>
        <v>1321.8078895683814</v>
      </c>
      <c r="FD13" s="59">
        <f t="shared" si="18"/>
        <v>1379.2563040648022</v>
      </c>
      <c r="FE13" s="59">
        <f t="shared" si="18"/>
        <v>1439.2015415520664</v>
      </c>
      <c r="FF13" s="59">
        <f t="shared" si="18"/>
        <v>1501.7521189510021</v>
      </c>
      <c r="FG13" s="59">
        <f t="shared" si="18"/>
        <v>1567.0212695448504</v>
      </c>
      <c r="FH13" s="59">
        <f t="shared" si="18"/>
        <v>1635.1271479618085</v>
      </c>
      <c r="FI13" s="59">
        <f t="shared" si="18"/>
        <v>1706.1930440665244</v>
      </c>
      <c r="FJ13" s="59">
        <f t="shared" si="18"/>
        <v>1780.3476061477436</v>
      </c>
      <c r="FK13" s="59">
        <f t="shared" si="18"/>
        <v>1857.7250738061366</v>
      </c>
      <c r="FL13" s="59">
        <f t="shared" si="18"/>
        <v>1938.4655209638986</v>
      </c>
      <c r="FM13" s="59">
        <f t="shared" si="19"/>
        <v>2022.7151094360313</v>
      </c>
      <c r="FN13" s="59">
        <f t="shared" si="19"/>
        <v>2110.6263535223397</v>
      </c>
      <c r="FO13" s="59">
        <f t="shared" si="19"/>
        <v>2202.3583960991273</v>
      </c>
      <c r="FP13" s="59">
        <f t="shared" si="19"/>
        <v>2298.0772967103871</v>
      </c>
      <c r="FQ13" s="59">
        <f t="shared" si="19"/>
        <v>2397.9563321800138</v>
      </c>
      <c r="FR13" s="59">
        <f t="shared" si="19"/>
        <v>2502.1763102892214</v>
      </c>
      <c r="FS13" s="59">
        <f t="shared" si="19"/>
        <v>2610.9258970870114</v>
      </c>
      <c r="FT13" s="59">
        <f t="shared" si="19"/>
        <v>2724.4019584262069</v>
      </c>
      <c r="FU13" s="59">
        <f t="shared" si="19"/>
        <v>2842.8099163433262</v>
      </c>
      <c r="FV13" s="59">
        <f t="shared" si="19"/>
        <v>2966.3641209274397</v>
      </c>
      <c r="FW13" s="59">
        <f t="shared" si="19"/>
        <v>3095.2882383511878</v>
      </c>
      <c r="FX13" s="59">
        <f t="shared" si="19"/>
        <v>3229.815655766407</v>
      </c>
      <c r="FY13" s="59">
        <f t="shared" si="19"/>
        <v>3370.1899037973262</v>
      </c>
      <c r="FZ13" s="59">
        <f t="shared" si="19"/>
        <v>3516.665097396165</v>
      </c>
      <c r="GA13" s="59">
        <f t="shared" si="19"/>
        <v>3669.5063958591968</v>
      </c>
      <c r="GB13" s="59">
        <f t="shared" si="19"/>
        <v>3828.9904828360286</v>
      </c>
      <c r="GC13" s="59">
        <f t="shared" si="20"/>
        <v>3995.4060672010478</v>
      </c>
      <c r="GD13" s="59">
        <f t="shared" si="20"/>
        <v>4169.0544056937397</v>
      </c>
      <c r="GE13" s="59">
        <f t="shared" si="20"/>
        <v>4350.2498482740002</v>
      </c>
      <c r="GF13" s="59">
        <f t="shared" si="20"/>
        <v>4539.3204071796845</v>
      </c>
      <c r="GG13" s="59">
        <f t="shared" si="20"/>
        <v>4736.6083507165276</v>
      </c>
      <c r="GH13" s="59">
        <f t="shared" si="20"/>
        <v>4942.4708228553691</v>
      </c>
      <c r="GI13" s="59">
        <f t="shared" si="20"/>
        <v>5157.2804897583082</v>
      </c>
      <c r="GJ13" s="59">
        <f t="shared" si="20"/>
        <v>5381.4262144041832</v>
      </c>
      <c r="GK13" s="59">
        <f t="shared" si="20"/>
        <v>5615.3137605346174</v>
      </c>
      <c r="GL13" s="59">
        <f t="shared" si="20"/>
        <v>5859.3665271949722</v>
      </c>
      <c r="GM13" s="59">
        <f t="shared" si="20"/>
        <v>6114.0263151999197</v>
      </c>
      <c r="GN13" s="59">
        <f t="shared" si="20"/>
        <v>6379.754126911138</v>
      </c>
      <c r="GO13" s="59">
        <f t="shared" si="20"/>
        <v>6657.0310007749495</v>
      </c>
      <c r="GP13" s="59">
        <f t="shared" si="20"/>
        <v>6946.3588821306294</v>
      </c>
      <c r="GQ13" s="59">
        <f t="shared" si="20"/>
        <v>7248.2615318657899</v>
      </c>
      <c r="GR13" s="59">
        <f t="shared" si="20"/>
        <v>7563.2854745637405</v>
      </c>
      <c r="GS13" s="59">
        <f t="shared" si="21"/>
        <v>7892.0009878592291</v>
      </c>
      <c r="GT13" s="59">
        <f t="shared" si="21"/>
        <v>8235.0031347935656</v>
      </c>
      <c r="GU13" s="59">
        <f t="shared" si="21"/>
        <v>8592.9128410379617</v>
      </c>
      <c r="GV13" s="59">
        <f t="shared" si="21"/>
        <v>8966.3780189351528</v>
      </c>
      <c r="GW13" s="59">
        <f t="shared" si="21"/>
        <v>9356.0747403941114</v>
      </c>
      <c r="GX13" s="59">
        <f t="shared" si="21"/>
        <v>9762.7084607611196</v>
      </c>
      <c r="GY13" s="59">
        <f t="shared" si="21"/>
        <v>10187.015295882718</v>
      </c>
      <c r="GZ13" s="59">
        <f t="shared" si="21"/>
        <v>10629.763354672372</v>
      </c>
      <c r="HA13" s="59">
        <f t="shared" si="21"/>
        <v>11091.754129593141</v>
      </c>
      <c r="HB13" s="59">
        <f t="shared" si="21"/>
        <v>11573.823947573517</v>
      </c>
      <c r="HC13" s="59">
        <f t="shared" si="21"/>
        <v>12076.845483982956</v>
      </c>
      <c r="HD13" s="59">
        <f t="shared" si="21"/>
        <v>12601.729342407822</v>
      </c>
      <c r="HE13" s="59">
        <f t="shared" si="21"/>
        <v>13149.425703087549</v>
      </c>
      <c r="HF13" s="59">
        <f t="shared" si="21"/>
        <v>13720.926042995139</v>
      </c>
    </row>
    <row r="14" spans="1:214" x14ac:dyDescent="0.3">
      <c r="A14" s="57" t="str">
        <f>'JMC-3 As Filed'!A13</f>
        <v>PNM Resources, Inc.</v>
      </c>
      <c r="B14" s="16" t="str">
        <f>'JMC-3 As Filed'!B13</f>
        <v>PNM</v>
      </c>
      <c r="C14" s="16">
        <f>'JMC-3 As Filed'!C13</f>
        <v>1.06</v>
      </c>
      <c r="D14" s="16">
        <f>'JMC-3 As Filed'!D13</f>
        <v>38.897444444444439</v>
      </c>
      <c r="E14" s="17">
        <f>'JMC-3 As Filed'!K13</f>
        <v>6.1749999999999999E-2</v>
      </c>
      <c r="F14" s="17">
        <f t="shared" si="4"/>
        <v>5.8701999999999997E-2</v>
      </c>
      <c r="G14" s="17">
        <f t="shared" si="4"/>
        <v>5.5653999999999995E-2</v>
      </c>
      <c r="H14" s="17">
        <f t="shared" si="4"/>
        <v>5.2605999999999993E-2</v>
      </c>
      <c r="I14" s="17">
        <f t="shared" si="4"/>
        <v>4.9557999999999991E-2</v>
      </c>
      <c r="J14" s="17">
        <f t="shared" si="4"/>
        <v>4.6509999999999989E-2</v>
      </c>
      <c r="K14" s="17">
        <f t="shared" si="22"/>
        <v>4.3462000000000001E-2</v>
      </c>
      <c r="L14" s="17">
        <f t="shared" si="5"/>
        <v>7.6551261544227603E-2</v>
      </c>
      <c r="N14" s="59">
        <f t="shared" si="6"/>
        <v>-38.897444444444439</v>
      </c>
      <c r="O14" s="59">
        <f t="shared" si="7"/>
        <v>1.1254550000000001</v>
      </c>
      <c r="P14" s="59">
        <f t="shared" si="8"/>
        <v>1.1949518462500002</v>
      </c>
      <c r="Q14" s="59">
        <f t="shared" si="8"/>
        <v>1.2687401227559376</v>
      </c>
      <c r="R14" s="59">
        <f t="shared" si="8"/>
        <v>1.3470848253361167</v>
      </c>
      <c r="S14" s="59">
        <f t="shared" si="8"/>
        <v>1.4302673133006218</v>
      </c>
      <c r="T14" s="59">
        <f t="shared" si="9"/>
        <v>1.5142268651259949</v>
      </c>
      <c r="U14" s="59">
        <f t="shared" si="9"/>
        <v>1.5984996470777171</v>
      </c>
      <c r="V14" s="59">
        <f t="shared" si="9"/>
        <v>1.6825903195118874</v>
      </c>
      <c r="W14" s="59">
        <f t="shared" si="9"/>
        <v>1.7659761305662576</v>
      </c>
      <c r="X14" s="59">
        <f t="shared" si="9"/>
        <v>1.8481116803988944</v>
      </c>
      <c r="Y14" s="59">
        <f t="shared" si="10"/>
        <v>1.9284343102523909</v>
      </c>
      <c r="Z14" s="59">
        <f t="shared" si="10"/>
        <v>2.0122479222445802</v>
      </c>
      <c r="AA14" s="59">
        <f t="shared" si="10"/>
        <v>2.0997042414411737</v>
      </c>
      <c r="AB14" s="59">
        <f t="shared" si="10"/>
        <v>2.1909615871826897</v>
      </c>
      <c r="AC14" s="59">
        <f t="shared" si="10"/>
        <v>2.2861851596848237</v>
      </c>
      <c r="AD14" s="59">
        <f t="shared" si="10"/>
        <v>2.3855473390950452</v>
      </c>
      <c r="AE14" s="59">
        <f t="shared" si="10"/>
        <v>2.4892279975467937</v>
      </c>
      <c r="AF14" s="59">
        <f t="shared" si="10"/>
        <v>2.5974148247761724</v>
      </c>
      <c r="AG14" s="59">
        <f t="shared" si="10"/>
        <v>2.7103036678905941</v>
      </c>
      <c r="AH14" s="59">
        <f t="shared" si="10"/>
        <v>2.8280988859044549</v>
      </c>
      <c r="AI14" s="59">
        <f t="shared" si="10"/>
        <v>2.9510137196836341</v>
      </c>
      <c r="AJ14" s="59">
        <f t="shared" si="10"/>
        <v>3.0792706779685237</v>
      </c>
      <c r="AK14" s="59">
        <f t="shared" si="10"/>
        <v>3.2131019401743912</v>
      </c>
      <c r="AL14" s="59">
        <f t="shared" si="10"/>
        <v>3.3527497766982504</v>
      </c>
      <c r="AM14" s="59">
        <f t="shared" si="10"/>
        <v>3.4984669874931091</v>
      </c>
      <c r="AN14" s="59">
        <f t="shared" si="10"/>
        <v>3.6505173597035343</v>
      </c>
      <c r="AO14" s="59">
        <f t="shared" si="11"/>
        <v>3.8091761451909689</v>
      </c>
      <c r="AP14" s="59">
        <f t="shared" si="11"/>
        <v>3.9747305588132584</v>
      </c>
      <c r="AQ14" s="59">
        <f t="shared" si="11"/>
        <v>4.1474802983604002</v>
      </c>
      <c r="AR14" s="59">
        <f t="shared" si="11"/>
        <v>4.3277380870877398</v>
      </c>
      <c r="AS14" s="59">
        <f t="shared" si="11"/>
        <v>4.5158302398287464</v>
      </c>
      <c r="AT14" s="59">
        <f t="shared" si="11"/>
        <v>4.7120972537121828</v>
      </c>
      <c r="AU14" s="59">
        <f t="shared" si="11"/>
        <v>4.9168944245530213</v>
      </c>
      <c r="AV14" s="59">
        <f t="shared" si="11"/>
        <v>5.130592490032944</v>
      </c>
      <c r="AW14" s="59">
        <f t="shared" si="11"/>
        <v>5.3535783008347551</v>
      </c>
      <c r="AX14" s="59">
        <f t="shared" si="11"/>
        <v>5.5862555209456346</v>
      </c>
      <c r="AY14" s="59">
        <f t="shared" si="11"/>
        <v>5.8290453583969732</v>
      </c>
      <c r="AZ14" s="59">
        <f t="shared" si="11"/>
        <v>6.0823873277636222</v>
      </c>
      <c r="BA14" s="59">
        <f t="shared" si="11"/>
        <v>6.3467400458028838</v>
      </c>
      <c r="BB14" s="59">
        <f t="shared" si="11"/>
        <v>6.622582061673568</v>
      </c>
      <c r="BC14" s="59">
        <f t="shared" si="11"/>
        <v>6.9104127232380241</v>
      </c>
      <c r="BD14" s="59">
        <f t="shared" si="11"/>
        <v>7.2107530810153948</v>
      </c>
      <c r="BE14" s="59">
        <f t="shared" si="12"/>
        <v>7.5241468314224855</v>
      </c>
      <c r="BF14" s="59">
        <f t="shared" si="12"/>
        <v>7.8511613010097685</v>
      </c>
      <c r="BG14" s="59">
        <f t="shared" si="12"/>
        <v>8.1923884734742547</v>
      </c>
      <c r="BH14" s="59">
        <f t="shared" si="12"/>
        <v>8.5484460613083915</v>
      </c>
      <c r="BI14" s="59">
        <f t="shared" si="12"/>
        <v>8.9199786240249761</v>
      </c>
      <c r="BJ14" s="59">
        <f t="shared" si="12"/>
        <v>9.3076587349823487</v>
      </c>
      <c r="BK14" s="59">
        <f t="shared" si="12"/>
        <v>9.712188198922151</v>
      </c>
      <c r="BL14" s="59">
        <f t="shared" si="12"/>
        <v>10.134299322423704</v>
      </c>
      <c r="BM14" s="59">
        <f t="shared" si="12"/>
        <v>10.574756239574882</v>
      </c>
      <c r="BN14" s="59">
        <f t="shared" si="12"/>
        <v>11.034356295259284</v>
      </c>
      <c r="BO14" s="59">
        <f t="shared" si="12"/>
        <v>11.513931488563843</v>
      </c>
      <c r="BP14" s="59">
        <f t="shared" si="12"/>
        <v>12.014349978919803</v>
      </c>
      <c r="BQ14" s="59">
        <f t="shared" si="12"/>
        <v>12.536517657703614</v>
      </c>
      <c r="BR14" s="59">
        <f t="shared" si="12"/>
        <v>13.081379788142728</v>
      </c>
      <c r="BS14" s="59">
        <f t="shared" si="12"/>
        <v>13.649922716494986</v>
      </c>
      <c r="BT14" s="59">
        <f t="shared" si="12"/>
        <v>14.24317565759929</v>
      </c>
      <c r="BU14" s="59">
        <f t="shared" si="13"/>
        <v>14.862212558029869</v>
      </c>
      <c r="BV14" s="59">
        <f t="shared" si="13"/>
        <v>15.508154040226961</v>
      </c>
      <c r="BW14" s="59">
        <f t="shared" si="13"/>
        <v>16.182169431123302</v>
      </c>
      <c r="BX14" s="59">
        <f t="shared" si="13"/>
        <v>16.88547887893878</v>
      </c>
      <c r="BY14" s="59">
        <f t="shared" si="13"/>
        <v>17.619355561975215</v>
      </c>
      <c r="BZ14" s="59">
        <f t="shared" si="13"/>
        <v>18.385127993409782</v>
      </c>
      <c r="CA14" s="59">
        <f t="shared" si="13"/>
        <v>19.184182426259355</v>
      </c>
      <c r="CB14" s="59">
        <f t="shared" si="13"/>
        <v>20.017965362869436</v>
      </c>
      <c r="CC14" s="59">
        <f t="shared" si="13"/>
        <v>20.887986173470466</v>
      </c>
      <c r="CD14" s="59">
        <f t="shared" si="13"/>
        <v>21.795819828541838</v>
      </c>
      <c r="CE14" s="59">
        <f t="shared" si="13"/>
        <v>22.743109749929921</v>
      </c>
      <c r="CF14" s="59">
        <f t="shared" si="13"/>
        <v>23.731570785881374</v>
      </c>
      <c r="CG14" s="59">
        <f t="shared" si="13"/>
        <v>24.762992315377346</v>
      </c>
      <c r="CH14" s="59">
        <f t="shared" si="13"/>
        <v>25.839241487388275</v>
      </c>
      <c r="CI14" s="59">
        <f t="shared" si="13"/>
        <v>26.962266600913143</v>
      </c>
      <c r="CJ14" s="59">
        <f t="shared" si="13"/>
        <v>28.134100631922028</v>
      </c>
      <c r="CK14" s="59">
        <f t="shared" si="14"/>
        <v>29.35686491358662</v>
      </c>
      <c r="CL14" s="59">
        <f t="shared" si="14"/>
        <v>30.632772976460917</v>
      </c>
      <c r="CM14" s="59">
        <f t="shared" si="14"/>
        <v>31.964134555563859</v>
      </c>
      <c r="CN14" s="59">
        <f t="shared" si="14"/>
        <v>33.353359771617775</v>
      </c>
      <c r="CO14" s="59">
        <f t="shared" si="14"/>
        <v>34.80296349401182</v>
      </c>
      <c r="CP14" s="59">
        <f t="shared" si="14"/>
        <v>36.315569893388556</v>
      </c>
      <c r="CQ14" s="59">
        <f t="shared" si="14"/>
        <v>37.893917192095003</v>
      </c>
      <c r="CR14" s="59">
        <f t="shared" si="14"/>
        <v>39.54086262109783</v>
      </c>
      <c r="CS14" s="59">
        <f t="shared" si="14"/>
        <v>41.259387592335976</v>
      </c>
      <c r="CT14" s="59">
        <f t="shared" si="14"/>
        <v>43.052603095874076</v>
      </c>
      <c r="CU14" s="59">
        <f t="shared" si="14"/>
        <v>44.92375533162695</v>
      </c>
      <c r="CV14" s="59">
        <f t="shared" si="14"/>
        <v>46.876231585850114</v>
      </c>
      <c r="CW14" s="59">
        <f t="shared" si="14"/>
        <v>48.913566363034327</v>
      </c>
      <c r="CX14" s="59">
        <f t="shared" si="14"/>
        <v>51.039447784304521</v>
      </c>
      <c r="CY14" s="59">
        <f t="shared" si="14"/>
        <v>53.257724263905956</v>
      </c>
      <c r="CZ14" s="59">
        <f t="shared" si="14"/>
        <v>55.572411475863831</v>
      </c>
      <c r="DA14" s="59">
        <f t="shared" si="15"/>
        <v>57.987699623427815</v>
      </c>
      <c r="DB14" s="59">
        <f t="shared" si="15"/>
        <v>60.507961024461231</v>
      </c>
      <c r="DC14" s="59">
        <f t="shared" si="15"/>
        <v>63.137758026506361</v>
      </c>
      <c r="DD14" s="59">
        <f t="shared" si="15"/>
        <v>65.88185126585438</v>
      </c>
      <c r="DE14" s="59">
        <f t="shared" si="15"/>
        <v>68.745208285570939</v>
      </c>
      <c r="DF14" s="59">
        <f t="shared" si="15"/>
        <v>71.733012528078419</v>
      </c>
      <c r="DG14" s="59">
        <f t="shared" si="15"/>
        <v>74.850672718573762</v>
      </c>
      <c r="DH14" s="59">
        <f t="shared" si="15"/>
        <v>78.103832656268409</v>
      </c>
      <c r="DI14" s="59">
        <f t="shared" si="15"/>
        <v>81.498381431175133</v>
      </c>
      <c r="DJ14" s="59">
        <f t="shared" si="15"/>
        <v>85.040464084936858</v>
      </c>
      <c r="DK14" s="59">
        <f t="shared" si="15"/>
        <v>88.736492734996375</v>
      </c>
      <c r="DL14" s="59">
        <f t="shared" si="15"/>
        <v>92.593158182244778</v>
      </c>
      <c r="DM14" s="59">
        <f t="shared" si="15"/>
        <v>96.617442023161487</v>
      </c>
      <c r="DN14" s="59">
        <f t="shared" si="15"/>
        <v>100.81662928837213</v>
      </c>
      <c r="DO14" s="59">
        <f t="shared" si="15"/>
        <v>105.19832163050334</v>
      </c>
      <c r="DP14" s="59">
        <f t="shared" si="15"/>
        <v>109.77045108520826</v>
      </c>
      <c r="DQ14" s="59">
        <f t="shared" si="16"/>
        <v>114.54129443027358</v>
      </c>
      <c r="DR14" s="59">
        <f t="shared" si="16"/>
        <v>119.51948816880211</v>
      </c>
      <c r="DS14" s="59">
        <f t="shared" si="16"/>
        <v>124.71404416359458</v>
      </c>
      <c r="DT14" s="59">
        <f t="shared" si="16"/>
        <v>130.13436595103272</v>
      </c>
      <c r="DU14" s="59">
        <f t="shared" si="16"/>
        <v>135.7902657639965</v>
      </c>
      <c r="DV14" s="59">
        <f t="shared" si="16"/>
        <v>141.69198229463132</v>
      </c>
      <c r="DW14" s="59">
        <f t="shared" si="16"/>
        <v>147.85019922912056</v>
      </c>
      <c r="DX14" s="59">
        <f t="shared" si="16"/>
        <v>154.2760645880166</v>
      </c>
      <c r="DY14" s="59">
        <f t="shared" si="16"/>
        <v>160.98121090714096</v>
      </c>
      <c r="DZ14" s="59">
        <f t="shared" si="16"/>
        <v>167.97777629558709</v>
      </c>
      <c r="EA14" s="59">
        <f t="shared" si="16"/>
        <v>175.27842640894588</v>
      </c>
      <c r="EB14" s="59">
        <f t="shared" si="16"/>
        <v>182.89637737753145</v>
      </c>
      <c r="EC14" s="59">
        <f t="shared" si="16"/>
        <v>190.84541973111371</v>
      </c>
      <c r="ED14" s="59">
        <f t="shared" si="16"/>
        <v>199.13994336346735</v>
      </c>
      <c r="EE14" s="59">
        <f t="shared" si="16"/>
        <v>207.79496358193035</v>
      </c>
      <c r="EF14" s="59">
        <f t="shared" si="16"/>
        <v>216.82614828912818</v>
      </c>
      <c r="EG14" s="59">
        <f t="shared" si="17"/>
        <v>226.24984634607026</v>
      </c>
      <c r="EH14" s="59">
        <f t="shared" si="17"/>
        <v>236.08311716796314</v>
      </c>
      <c r="EI14" s="59">
        <f t="shared" si="17"/>
        <v>246.34376160631712</v>
      </c>
      <c r="EJ14" s="59">
        <f t="shared" si="17"/>
        <v>257.05035417325087</v>
      </c>
      <c r="EK14" s="59">
        <f t="shared" si="17"/>
        <v>268.22227666632864</v>
      </c>
      <c r="EL14" s="59">
        <f t="shared" si="17"/>
        <v>279.87975325480056</v>
      </c>
      <c r="EM14" s="59">
        <f t="shared" si="17"/>
        <v>292.04388709076068</v>
      </c>
      <c r="EN14" s="59">
        <f t="shared" si="17"/>
        <v>304.7366985114993</v>
      </c>
      <c r="EO14" s="59">
        <f t="shared" si="17"/>
        <v>317.98116490220605</v>
      </c>
      <c r="EP14" s="59">
        <f t="shared" si="17"/>
        <v>331.80126229118571</v>
      </c>
      <c r="EQ14" s="59">
        <f t="shared" si="17"/>
        <v>346.22200875288519</v>
      </c>
      <c r="ER14" s="59">
        <f t="shared" si="17"/>
        <v>361.26950969730302</v>
      </c>
      <c r="ES14" s="59">
        <f t="shared" si="17"/>
        <v>376.97100512776717</v>
      </c>
      <c r="ET14" s="59">
        <f t="shared" si="17"/>
        <v>393.35491895263016</v>
      </c>
      <c r="EU14" s="59">
        <f t="shared" si="17"/>
        <v>410.4509104401493</v>
      </c>
      <c r="EV14" s="59">
        <f t="shared" si="17"/>
        <v>428.28992790969903</v>
      </c>
      <c r="EW14" s="59">
        <f t="shared" si="18"/>
        <v>446.90426475651032</v>
      </c>
      <c r="EX14" s="59">
        <f t="shared" si="18"/>
        <v>466.32761791135772</v>
      </c>
      <c r="EY14" s="59">
        <f t="shared" si="18"/>
        <v>486.59514884102111</v>
      </c>
      <c r="EZ14" s="59">
        <f t="shared" si="18"/>
        <v>507.74354719994955</v>
      </c>
      <c r="FA14" s="59">
        <f t="shared" si="18"/>
        <v>529.81109724835369</v>
      </c>
      <c r="FB14" s="59">
        <f t="shared" si="18"/>
        <v>552.83774715696154</v>
      </c>
      <c r="FC14" s="59">
        <f t="shared" si="18"/>
        <v>576.86518132389733</v>
      </c>
      <c r="FD14" s="59">
        <f t="shared" si="18"/>
        <v>601.9368958345965</v>
      </c>
      <c r="FE14" s="59">
        <f t="shared" si="18"/>
        <v>628.09827720135968</v>
      </c>
      <c r="FF14" s="59">
        <f t="shared" si="18"/>
        <v>655.39668452508511</v>
      </c>
      <c r="FG14" s="59">
        <f t="shared" si="18"/>
        <v>683.88153522791424</v>
      </c>
      <c r="FH14" s="59">
        <f t="shared" si="18"/>
        <v>713.60439451198977</v>
      </c>
      <c r="FI14" s="59">
        <f t="shared" si="18"/>
        <v>744.61906870626979</v>
      </c>
      <c r="FJ14" s="59">
        <f t="shared" si="18"/>
        <v>776.98170267038165</v>
      </c>
      <c r="FK14" s="59">
        <f t="shared" si="18"/>
        <v>810.75088143184166</v>
      </c>
      <c r="FL14" s="59">
        <f t="shared" si="18"/>
        <v>845.98773624063233</v>
      </c>
      <c r="FM14" s="59">
        <f t="shared" si="19"/>
        <v>882.75605523312265</v>
      </c>
      <c r="FN14" s="59">
        <f t="shared" si="19"/>
        <v>921.12239890566457</v>
      </c>
      <c r="FO14" s="59">
        <f t="shared" si="19"/>
        <v>961.15622060690248</v>
      </c>
      <c r="FP14" s="59">
        <f t="shared" si="19"/>
        <v>1002.9299922669196</v>
      </c>
      <c r="FQ14" s="59">
        <f t="shared" si="19"/>
        <v>1046.5193355908243</v>
      </c>
      <c r="FR14" s="59">
        <f t="shared" si="19"/>
        <v>1092.0031589542725</v>
      </c>
      <c r="FS14" s="59">
        <f t="shared" si="19"/>
        <v>1139.4638002487429</v>
      </c>
      <c r="FT14" s="59">
        <f t="shared" si="19"/>
        <v>1188.9871759351536</v>
      </c>
      <c r="FU14" s="59">
        <f t="shared" si="19"/>
        <v>1240.6629365756471</v>
      </c>
      <c r="FV14" s="59">
        <f t="shared" si="19"/>
        <v>1294.5846291250978</v>
      </c>
      <c r="FW14" s="59">
        <f t="shared" si="19"/>
        <v>1350.8498662761326</v>
      </c>
      <c r="FX14" s="59">
        <f t="shared" si="19"/>
        <v>1409.5605031642258</v>
      </c>
      <c r="FY14" s="59">
        <f t="shared" si="19"/>
        <v>1470.8228217527492</v>
      </c>
      <c r="FZ14" s="59">
        <f t="shared" si="19"/>
        <v>1534.7477232317669</v>
      </c>
      <c r="GA14" s="59">
        <f t="shared" si="19"/>
        <v>1601.4509287788658</v>
      </c>
      <c r="GB14" s="59">
        <f t="shared" si="19"/>
        <v>1671.0531890454527</v>
      </c>
      <c r="GC14" s="59">
        <f t="shared" si="20"/>
        <v>1743.680502747746</v>
      </c>
      <c r="GD14" s="59">
        <f t="shared" si="20"/>
        <v>1819.4643447581684</v>
      </c>
      <c r="GE14" s="59">
        <f t="shared" si="20"/>
        <v>1898.5419041100477</v>
      </c>
      <c r="GF14" s="59">
        <f t="shared" si="20"/>
        <v>1981.0563323464783</v>
      </c>
      <c r="GG14" s="59">
        <f t="shared" si="20"/>
        <v>2067.1570026629206</v>
      </c>
      <c r="GH14" s="59">
        <f t="shared" si="20"/>
        <v>2156.9997803126562</v>
      </c>
      <c r="GI14" s="59">
        <f t="shared" si="20"/>
        <v>2250.7473047646045</v>
      </c>
      <c r="GJ14" s="59">
        <f t="shared" si="20"/>
        <v>2348.5692841242835</v>
      </c>
      <c r="GK14" s="59">
        <f t="shared" si="20"/>
        <v>2450.6428023508929</v>
      </c>
      <c r="GL14" s="59">
        <f t="shared" si="20"/>
        <v>2557.1526398266669</v>
      </c>
      <c r="GM14" s="59">
        <f t="shared" si="20"/>
        <v>2668.2916078588132</v>
      </c>
      <c r="GN14" s="59">
        <f t="shared" si="20"/>
        <v>2784.2608977195728</v>
      </c>
      <c r="GO14" s="59">
        <f t="shared" si="20"/>
        <v>2905.2704448562604</v>
      </c>
      <c r="GP14" s="59">
        <f t="shared" si="20"/>
        <v>3031.5393089306031</v>
      </c>
      <c r="GQ14" s="59">
        <f t="shared" si="20"/>
        <v>3163.2960703753447</v>
      </c>
      <c r="GR14" s="59">
        <f t="shared" si="20"/>
        <v>3300.7792441859974</v>
      </c>
      <c r="GS14" s="59">
        <f t="shared" si="21"/>
        <v>3444.2377116968087</v>
      </c>
      <c r="GT14" s="59">
        <f t="shared" si="21"/>
        <v>3593.9311711225751</v>
      </c>
      <c r="GU14" s="59">
        <f t="shared" si="21"/>
        <v>3750.1306076819042</v>
      </c>
      <c r="GV14" s="59">
        <f t="shared" si="21"/>
        <v>3913.1187841529745</v>
      </c>
      <c r="GW14" s="59">
        <f t="shared" si="21"/>
        <v>4083.1907527498306</v>
      </c>
      <c r="GX14" s="59">
        <f t="shared" si="21"/>
        <v>4260.654389245843</v>
      </c>
      <c r="GY14" s="59">
        <f t="shared" si="21"/>
        <v>4445.830950311245</v>
      </c>
      <c r="GZ14" s="59">
        <f t="shared" si="21"/>
        <v>4639.0556550736719</v>
      </c>
      <c r="HA14" s="59">
        <f t="shared" si="21"/>
        <v>4840.678291954483</v>
      </c>
      <c r="HB14" s="59">
        <f t="shared" si="21"/>
        <v>5051.0638518794085</v>
      </c>
      <c r="HC14" s="59">
        <f t="shared" si="21"/>
        <v>5270.5931890097909</v>
      </c>
      <c r="HD14" s="59">
        <f t="shared" si="21"/>
        <v>5499.6637101905335</v>
      </c>
      <c r="HE14" s="59">
        <f t="shared" si="21"/>
        <v>5738.6900943628334</v>
      </c>
      <c r="HF14" s="59">
        <f t="shared" si="21"/>
        <v>5988.1050432440306</v>
      </c>
    </row>
    <row r="15" spans="1:214" x14ac:dyDescent="0.3">
      <c r="A15" s="57" t="str">
        <f>'JMC-3 As Filed'!A14</f>
        <v>Southern Company</v>
      </c>
      <c r="B15" s="16" t="str">
        <f>'JMC-3 As Filed'!B14</f>
        <v>SO</v>
      </c>
      <c r="C15" s="16">
        <f>'JMC-3 As Filed'!C14</f>
        <v>2.3199999999999998</v>
      </c>
      <c r="D15" s="16">
        <f>'JMC-3 As Filed'!D14</f>
        <v>46.364888888888899</v>
      </c>
      <c r="E15" s="17">
        <f>'JMC-3 As Filed'!K14</f>
        <v>3.8625E-2</v>
      </c>
      <c r="F15" s="17">
        <f t="shared" si="4"/>
        <v>3.943116666666667E-2</v>
      </c>
      <c r="G15" s="17">
        <f t="shared" si="4"/>
        <v>4.0237333333333333E-2</v>
      </c>
      <c r="H15" s="17">
        <f t="shared" si="4"/>
        <v>4.1043499999999997E-2</v>
      </c>
      <c r="I15" s="17">
        <f t="shared" si="4"/>
        <v>4.184966666666666E-2</v>
      </c>
      <c r="J15" s="17">
        <f t="shared" si="4"/>
        <v>4.2655833333333323E-2</v>
      </c>
      <c r="K15" s="17">
        <f t="shared" si="22"/>
        <v>4.3462000000000001E-2</v>
      </c>
      <c r="L15" s="17">
        <f t="shared" si="5"/>
        <v>9.6498209238052385E-2</v>
      </c>
      <c r="N15" s="59">
        <f t="shared" si="6"/>
        <v>-46.364888888888899</v>
      </c>
      <c r="O15" s="59">
        <f t="shared" si="7"/>
        <v>2.4096099999999998</v>
      </c>
      <c r="P15" s="59">
        <f t="shared" si="8"/>
        <v>2.5026811862499998</v>
      </c>
      <c r="Q15" s="59">
        <f t="shared" si="8"/>
        <v>2.5993472470689056</v>
      </c>
      <c r="R15" s="59">
        <f t="shared" si="8"/>
        <v>2.6997470344869421</v>
      </c>
      <c r="S15" s="59">
        <f t="shared" si="8"/>
        <v>2.8040247636940001</v>
      </c>
      <c r="T15" s="59">
        <f t="shared" si="9"/>
        <v>2.914590731488679</v>
      </c>
      <c r="U15" s="59">
        <f t="shared" si="9"/>
        <v>3.0318660902818326</v>
      </c>
      <c r="V15" s="59">
        <f t="shared" si="9"/>
        <v>3.1563044861583149</v>
      </c>
      <c r="W15" s="59">
        <f t="shared" si="9"/>
        <v>3.2883947768025448</v>
      </c>
      <c r="X15" s="59">
        <f t="shared" si="9"/>
        <v>3.4286639963360379</v>
      </c>
      <c r="Y15" s="59">
        <f t="shared" si="10"/>
        <v>3.5776805909447944</v>
      </c>
      <c r="Z15" s="59">
        <f t="shared" si="10"/>
        <v>3.7331737447884366</v>
      </c>
      <c r="AA15" s="59">
        <f t="shared" si="10"/>
        <v>3.8954249420844311</v>
      </c>
      <c r="AB15" s="59">
        <f t="shared" si="10"/>
        <v>4.0647279009173038</v>
      </c>
      <c r="AC15" s="59">
        <f t="shared" si="10"/>
        <v>4.241389104946971</v>
      </c>
      <c r="AD15" s="59">
        <f t="shared" si="10"/>
        <v>4.4257283582261762</v>
      </c>
      <c r="AE15" s="59">
        <f t="shared" si="10"/>
        <v>4.6180793641314013</v>
      </c>
      <c r="AF15" s="59">
        <f t="shared" si="10"/>
        <v>4.8187903294552799</v>
      </c>
      <c r="AG15" s="59">
        <f t="shared" si="10"/>
        <v>5.0282245947540645</v>
      </c>
      <c r="AH15" s="59">
        <f t="shared" si="10"/>
        <v>5.2467612920912652</v>
      </c>
      <c r="AI15" s="59">
        <f t="shared" si="10"/>
        <v>5.4747960313681352</v>
      </c>
      <c r="AJ15" s="59">
        <f t="shared" si="10"/>
        <v>5.7127416164834566</v>
      </c>
      <c r="AK15" s="59">
        <f t="shared" si="10"/>
        <v>5.9610287926190599</v>
      </c>
      <c r="AL15" s="59">
        <f t="shared" si="10"/>
        <v>6.2201070260038689</v>
      </c>
      <c r="AM15" s="59">
        <f t="shared" si="10"/>
        <v>6.4904453175680485</v>
      </c>
      <c r="AN15" s="59">
        <f t="shared" si="10"/>
        <v>6.7725330519601901</v>
      </c>
      <c r="AO15" s="59">
        <f t="shared" si="11"/>
        <v>7.0668808834644832</v>
      </c>
      <c r="AP15" s="59">
        <f t="shared" si="11"/>
        <v>7.374021660421616</v>
      </c>
      <c r="AQ15" s="59">
        <f t="shared" si="11"/>
        <v>7.6945113898268591</v>
      </c>
      <c r="AR15" s="59">
        <f t="shared" si="11"/>
        <v>8.028930243851514</v>
      </c>
      <c r="AS15" s="59">
        <f t="shared" si="11"/>
        <v>8.3778836101097873</v>
      </c>
      <c r="AT15" s="59">
        <f t="shared" si="11"/>
        <v>8.7420031875723776</v>
      </c>
      <c r="AU15" s="59">
        <f t="shared" si="11"/>
        <v>9.1219481301106473</v>
      </c>
      <c r="AV15" s="59">
        <f t="shared" si="11"/>
        <v>9.5184062397415161</v>
      </c>
      <c r="AW15" s="59">
        <f t="shared" si="11"/>
        <v>9.9320952117331611</v>
      </c>
      <c r="AX15" s="59">
        <f t="shared" si="11"/>
        <v>10.363763933825506</v>
      </c>
      <c r="AY15" s="59">
        <f t="shared" si="11"/>
        <v>10.814193841917429</v>
      </c>
      <c r="AZ15" s="59">
        <f t="shared" si="11"/>
        <v>11.284200334674843</v>
      </c>
      <c r="BA15" s="59">
        <f t="shared" si="11"/>
        <v>11.77463424962048</v>
      </c>
      <c r="BB15" s="59">
        <f t="shared" si="11"/>
        <v>12.286383403377483</v>
      </c>
      <c r="BC15" s="59">
        <f t="shared" si="11"/>
        <v>12.820374198855074</v>
      </c>
      <c r="BD15" s="59">
        <f t="shared" si="11"/>
        <v>13.377573302285711</v>
      </c>
      <c r="BE15" s="59">
        <f t="shared" si="12"/>
        <v>13.95898939314965</v>
      </c>
      <c r="BF15" s="59">
        <f t="shared" si="12"/>
        <v>14.565674990154719</v>
      </c>
      <c r="BG15" s="59">
        <f t="shared" si="12"/>
        <v>15.198728356576822</v>
      </c>
      <c r="BH15" s="59">
        <f t="shared" si="12"/>
        <v>15.859295488410362</v>
      </c>
      <c r="BI15" s="59">
        <f t="shared" si="12"/>
        <v>16.54857218892765</v>
      </c>
      <c r="BJ15" s="59">
        <f t="shared" si="12"/>
        <v>17.267806233402823</v>
      </c>
      <c r="BK15" s="59">
        <f t="shared" si="12"/>
        <v>18.018299627918974</v>
      </c>
      <c r="BL15" s="59">
        <f t="shared" si="12"/>
        <v>18.801410966347586</v>
      </c>
      <c r="BM15" s="59">
        <f t="shared" si="12"/>
        <v>19.618557889766983</v>
      </c>
      <c r="BN15" s="59">
        <f t="shared" si="12"/>
        <v>20.471219652772032</v>
      </c>
      <c r="BO15" s="59">
        <f t="shared" si="12"/>
        <v>21.360939801320807</v>
      </c>
      <c r="BP15" s="59">
        <f t="shared" si="12"/>
        <v>22.289328966965808</v>
      </c>
      <c r="BQ15" s="59">
        <f t="shared" si="12"/>
        <v>23.258067782528073</v>
      </c>
      <c r="BR15" s="59">
        <f t="shared" si="12"/>
        <v>24.268909924492306</v>
      </c>
      <c r="BS15" s="59">
        <f t="shared" si="12"/>
        <v>25.323685287630589</v>
      </c>
      <c r="BT15" s="59">
        <f t="shared" si="12"/>
        <v>26.424303297601586</v>
      </c>
      <c r="BU15" s="59">
        <f t="shared" si="13"/>
        <v>27.572756367521944</v>
      </c>
      <c r="BV15" s="59">
        <f t="shared" si="13"/>
        <v>28.771123504767179</v>
      </c>
      <c r="BW15" s="59">
        <f t="shared" si="13"/>
        <v>30.021574074531365</v>
      </c>
      <c r="BX15" s="59">
        <f t="shared" si="13"/>
        <v>31.326371726958644</v>
      </c>
      <c r="BY15" s="59">
        <f t="shared" si="13"/>
        <v>32.687878494955719</v>
      </c>
      <c r="BZ15" s="59">
        <f t="shared" si="13"/>
        <v>34.108559070103482</v>
      </c>
      <c r="CA15" s="59">
        <f t="shared" si="13"/>
        <v>35.590985264408317</v>
      </c>
      <c r="CB15" s="59">
        <f t="shared" si="13"/>
        <v>37.137840665970025</v>
      </c>
      <c r="CC15" s="59">
        <f t="shared" si="13"/>
        <v>38.75192549699441</v>
      </c>
      <c r="CD15" s="59">
        <f t="shared" si="13"/>
        <v>40.436161682944778</v>
      </c>
      <c r="CE15" s="59">
        <f t="shared" si="13"/>
        <v>42.193598142008916</v>
      </c>
      <c r="CF15" s="59">
        <f t="shared" si="13"/>
        <v>44.027416304456906</v>
      </c>
      <c r="CG15" s="59">
        <f t="shared" si="13"/>
        <v>45.940935871881209</v>
      </c>
      <c r="CH15" s="59">
        <f t="shared" si="13"/>
        <v>47.937620826744904</v>
      </c>
      <c r="CI15" s="59">
        <f t="shared" si="13"/>
        <v>50.021085703116889</v>
      </c>
      <c r="CJ15" s="59">
        <f t="shared" si="13"/>
        <v>52.195102129945752</v>
      </c>
      <c r="CK15" s="59">
        <f t="shared" si="14"/>
        <v>54.463605658717448</v>
      </c>
      <c r="CL15" s="59">
        <f t="shared" si="14"/>
        <v>56.830702887856617</v>
      </c>
      <c r="CM15" s="59">
        <f t="shared" si="14"/>
        <v>59.300678896768638</v>
      </c>
      <c r="CN15" s="59">
        <f t="shared" si="14"/>
        <v>61.87800500297999</v>
      </c>
      <c r="CO15" s="59">
        <f t="shared" si="14"/>
        <v>64.567346856419505</v>
      </c>
      <c r="CP15" s="59">
        <f t="shared" si="14"/>
        <v>67.373572885493203</v>
      </c>
      <c r="CQ15" s="59">
        <f t="shared" si="14"/>
        <v>70.301763110242504</v>
      </c>
      <c r="CR15" s="59">
        <f t="shared" si="14"/>
        <v>73.357218338539852</v>
      </c>
      <c r="CS15" s="59">
        <f t="shared" si="14"/>
        <v>76.545469761969457</v>
      </c>
      <c r="CT15" s="59">
        <f t="shared" si="14"/>
        <v>79.872288968764167</v>
      </c>
      <c r="CU15" s="59">
        <f t="shared" si="14"/>
        <v>83.34369839192459</v>
      </c>
      <c r="CV15" s="59">
        <f t="shared" si="14"/>
        <v>86.965982211434408</v>
      </c>
      <c r="CW15" s="59">
        <f t="shared" si="14"/>
        <v>90.745697730307754</v>
      </c>
      <c r="CX15" s="59">
        <f t="shared" si="14"/>
        <v>94.689687245062373</v>
      </c>
      <c r="CY15" s="59">
        <f t="shared" si="14"/>
        <v>98.805090432107264</v>
      </c>
      <c r="CZ15" s="59">
        <f t="shared" si="14"/>
        <v>103.0993572724675</v>
      </c>
      <c r="DA15" s="59">
        <f t="shared" si="15"/>
        <v>107.58026153824348</v>
      </c>
      <c r="DB15" s="59">
        <f t="shared" si="15"/>
        <v>112.2559148652186</v>
      </c>
      <c r="DC15" s="59">
        <f t="shared" si="15"/>
        <v>117.13478143709072</v>
      </c>
      <c r="DD15" s="59">
        <f t="shared" si="15"/>
        <v>122.22569330790955</v>
      </c>
      <c r="DE15" s="59">
        <f t="shared" si="15"/>
        <v>127.53786639045791</v>
      </c>
      <c r="DF15" s="59">
        <f t="shared" si="15"/>
        <v>133.08091713951998</v>
      </c>
      <c r="DG15" s="59">
        <f t="shared" si="15"/>
        <v>138.86487996023777</v>
      </c>
      <c r="DH15" s="59">
        <f t="shared" si="15"/>
        <v>144.90022537306962</v>
      </c>
      <c r="DI15" s="59">
        <f t="shared" si="15"/>
        <v>151.19787896823397</v>
      </c>
      <c r="DJ15" s="59">
        <f t="shared" si="15"/>
        <v>157.76924118395132</v>
      </c>
      <c r="DK15" s="59">
        <f t="shared" si="15"/>
        <v>164.62620794428821</v>
      </c>
      <c r="DL15" s="59">
        <f t="shared" si="15"/>
        <v>171.78119219396285</v>
      </c>
      <c r="DM15" s="59">
        <f t="shared" si="15"/>
        <v>179.24714636909684</v>
      </c>
      <c r="DN15" s="59">
        <f t="shared" si="15"/>
        <v>187.0375858445905</v>
      </c>
      <c r="DO15" s="59">
        <f t="shared" si="15"/>
        <v>195.16661340056805</v>
      </c>
      <c r="DP15" s="59">
        <f t="shared" si="15"/>
        <v>203.64894475218352</v>
      </c>
      <c r="DQ15" s="59">
        <f t="shared" si="16"/>
        <v>212.49993518900291</v>
      </c>
      <c r="DR15" s="59">
        <f t="shared" si="16"/>
        <v>221.73560737218733</v>
      </c>
      <c r="DS15" s="59">
        <f t="shared" si="16"/>
        <v>231.37268033979731</v>
      </c>
      <c r="DT15" s="59">
        <f t="shared" si="16"/>
        <v>241.42859977272556</v>
      </c>
      <c r="DU15" s="59">
        <f t="shared" si="16"/>
        <v>251.92156957604774</v>
      </c>
      <c r="DV15" s="59">
        <f t="shared" si="16"/>
        <v>262.87058483296192</v>
      </c>
      <c r="DW15" s="59">
        <f t="shared" si="16"/>
        <v>274.29546619097209</v>
      </c>
      <c r="DX15" s="59">
        <f t="shared" si="16"/>
        <v>286.21689574256408</v>
      </c>
      <c r="DY15" s="59">
        <f t="shared" si="16"/>
        <v>298.65645446532739</v>
      </c>
      <c r="DZ15" s="59">
        <f t="shared" si="16"/>
        <v>311.63666128929941</v>
      </c>
      <c r="EA15" s="59">
        <f t="shared" si="16"/>
        <v>325.18101386225493</v>
      </c>
      <c r="EB15" s="59">
        <f t="shared" si="16"/>
        <v>339.31403108673624</v>
      </c>
      <c r="EC15" s="59">
        <f t="shared" si="16"/>
        <v>354.06129750582795</v>
      </c>
      <c r="ED15" s="59">
        <f t="shared" si="16"/>
        <v>369.44950961802618</v>
      </c>
      <c r="EE15" s="59">
        <f t="shared" si="16"/>
        <v>385.5065242050448</v>
      </c>
      <c r="EF15" s="59">
        <f t="shared" si="16"/>
        <v>402.26140876004439</v>
      </c>
      <c r="EG15" s="59">
        <f t="shared" si="17"/>
        <v>419.74449410757342</v>
      </c>
      <c r="EH15" s="59">
        <f t="shared" si="17"/>
        <v>437.98742931047673</v>
      </c>
      <c r="EI15" s="59">
        <f t="shared" si="17"/>
        <v>457.02323896316864</v>
      </c>
      <c r="EJ15" s="59">
        <f t="shared" si="17"/>
        <v>476.88638297498585</v>
      </c>
      <c r="EK15" s="59">
        <f t="shared" si="17"/>
        <v>497.61281895184464</v>
      </c>
      <c r="EL15" s="59">
        <f t="shared" si="17"/>
        <v>519.24006728912968</v>
      </c>
      <c r="EM15" s="59">
        <f t="shared" si="17"/>
        <v>541.80727909364975</v>
      </c>
      <c r="EN15" s="59">
        <f t="shared" si="17"/>
        <v>565.35530705761789</v>
      </c>
      <c r="EO15" s="59">
        <f t="shared" si="17"/>
        <v>589.92677941295597</v>
      </c>
      <c r="EP15" s="59">
        <f t="shared" si="17"/>
        <v>615.56617709980185</v>
      </c>
      <c r="EQ15" s="59">
        <f t="shared" si="17"/>
        <v>642.31991428891342</v>
      </c>
      <c r="ER15" s="59">
        <f t="shared" si="17"/>
        <v>670.23642240373806</v>
      </c>
      <c r="ES15" s="59">
        <f t="shared" si="17"/>
        <v>699.36623779424929</v>
      </c>
      <c r="ET15" s="59">
        <f t="shared" si="17"/>
        <v>729.76209322126283</v>
      </c>
      <c r="EU15" s="59">
        <f t="shared" si="17"/>
        <v>761.47901331684523</v>
      </c>
      <c r="EV15" s="59">
        <f t="shared" si="17"/>
        <v>794.57441419362192</v>
      </c>
      <c r="EW15" s="59">
        <f t="shared" si="18"/>
        <v>829.10820738330506</v>
      </c>
      <c r="EX15" s="59">
        <f t="shared" si="18"/>
        <v>865.14290829259812</v>
      </c>
      <c r="EY15" s="59">
        <f t="shared" si="18"/>
        <v>902.74374937281095</v>
      </c>
      <c r="EZ15" s="59">
        <f t="shared" si="18"/>
        <v>941.97879820805201</v>
      </c>
      <c r="FA15" s="59">
        <f t="shared" si="18"/>
        <v>982.91908073577031</v>
      </c>
      <c r="FB15" s="59">
        <f t="shared" si="18"/>
        <v>1025.6387098227083</v>
      </c>
      <c r="FC15" s="59">
        <f t="shared" si="18"/>
        <v>1070.2150194290227</v>
      </c>
      <c r="FD15" s="59">
        <f t="shared" si="18"/>
        <v>1116.7287046034469</v>
      </c>
      <c r="FE15" s="59">
        <f t="shared" si="18"/>
        <v>1165.2639675629218</v>
      </c>
      <c r="FF15" s="59">
        <f t="shared" si="18"/>
        <v>1215.9086701211413</v>
      </c>
      <c r="FG15" s="59">
        <f t="shared" si="18"/>
        <v>1268.7544927419463</v>
      </c>
      <c r="FH15" s="59">
        <f t="shared" si="18"/>
        <v>1323.8971005054966</v>
      </c>
      <c r="FI15" s="59">
        <f t="shared" si="18"/>
        <v>1381.4363162876664</v>
      </c>
      <c r="FJ15" s="59">
        <f t="shared" si="18"/>
        <v>1441.4763014661607</v>
      </c>
      <c r="FK15" s="59">
        <f t="shared" si="18"/>
        <v>1504.1257444804828</v>
      </c>
      <c r="FL15" s="59">
        <f t="shared" si="18"/>
        <v>1569.4980575870934</v>
      </c>
      <c r="FM15" s="59">
        <f t="shared" si="19"/>
        <v>1637.7115821659436</v>
      </c>
      <c r="FN15" s="59">
        <f t="shared" si="19"/>
        <v>1708.8898029500397</v>
      </c>
      <c r="FO15" s="59">
        <f t="shared" si="19"/>
        <v>1783.161571565854</v>
      </c>
      <c r="FP15" s="59">
        <f t="shared" si="19"/>
        <v>1860.661339789249</v>
      </c>
      <c r="FQ15" s="59">
        <f t="shared" si="19"/>
        <v>1941.5294029391691</v>
      </c>
      <c r="FR15" s="59">
        <f t="shared" si="19"/>
        <v>2025.9121538497111</v>
      </c>
      <c r="FS15" s="59">
        <f t="shared" si="19"/>
        <v>2113.9623478803269</v>
      </c>
      <c r="FT15" s="59">
        <f t="shared" si="19"/>
        <v>2205.8393794439016</v>
      </c>
      <c r="FU15" s="59">
        <f t="shared" si="19"/>
        <v>2301.7095705532925</v>
      </c>
      <c r="FV15" s="59">
        <f t="shared" si="19"/>
        <v>2401.7464719086793</v>
      </c>
      <c r="FW15" s="59">
        <f t="shared" si="19"/>
        <v>2506.1311770707739</v>
      </c>
      <c r="FX15" s="59">
        <f t="shared" si="19"/>
        <v>2615.0526502886237</v>
      </c>
      <c r="FY15" s="59">
        <f t="shared" si="19"/>
        <v>2728.7080685754677</v>
      </c>
      <c r="FZ15" s="59">
        <f t="shared" si="19"/>
        <v>2847.3031786518945</v>
      </c>
      <c r="GA15" s="59">
        <f t="shared" si="19"/>
        <v>2971.0526694024629</v>
      </c>
      <c r="GB15" s="59">
        <f t="shared" si="19"/>
        <v>3100.1805605200325</v>
      </c>
      <c r="GC15" s="59">
        <f t="shared" si="20"/>
        <v>3234.9206080413537</v>
      </c>
      <c r="GD15" s="59">
        <f t="shared" si="20"/>
        <v>3375.5167275080466</v>
      </c>
      <c r="GE15" s="59">
        <f t="shared" si="20"/>
        <v>3522.2234355190012</v>
      </c>
      <c r="GF15" s="59">
        <f t="shared" si="20"/>
        <v>3675.3063104735274</v>
      </c>
      <c r="GG15" s="59">
        <f t="shared" si="20"/>
        <v>3835.0424733393274</v>
      </c>
      <c r="GH15" s="59">
        <f t="shared" si="20"/>
        <v>4001.7210893156007</v>
      </c>
      <c r="GI15" s="59">
        <f t="shared" si="20"/>
        <v>4175.6438912994345</v>
      </c>
      <c r="GJ15" s="59">
        <f t="shared" si="20"/>
        <v>4357.1257261030896</v>
      </c>
      <c r="GK15" s="59">
        <f t="shared" si="20"/>
        <v>4546.4951244109816</v>
      </c>
      <c r="GL15" s="59">
        <f t="shared" si="20"/>
        <v>4744.0948955081312</v>
      </c>
      <c r="GM15" s="59">
        <f t="shared" si="20"/>
        <v>4950.2827478567051</v>
      </c>
      <c r="GN15" s="59">
        <f t="shared" si="20"/>
        <v>5165.4319366440523</v>
      </c>
      <c r="GO15" s="59">
        <f t="shared" si="20"/>
        <v>5389.9319394744753</v>
      </c>
      <c r="GP15" s="59">
        <f t="shared" si="20"/>
        <v>5624.1891614279139</v>
      </c>
      <c r="GQ15" s="59">
        <f t="shared" si="20"/>
        <v>5868.6276707618936</v>
      </c>
      <c r="GR15" s="59">
        <f t="shared" si="20"/>
        <v>6123.6899665885467</v>
      </c>
      <c r="GS15" s="59">
        <f t="shared" si="21"/>
        <v>6389.8377799164173</v>
      </c>
      <c r="GT15" s="59">
        <f t="shared" si="21"/>
        <v>6667.5529095071442</v>
      </c>
      <c r="GU15" s="59">
        <f t="shared" si="21"/>
        <v>6957.3380940601428</v>
      </c>
      <c r="GV15" s="59">
        <f t="shared" si="21"/>
        <v>7259.717922304184</v>
      </c>
      <c r="GW15" s="59">
        <f t="shared" si="21"/>
        <v>7575.239782643368</v>
      </c>
      <c r="GX15" s="59">
        <f t="shared" si="21"/>
        <v>7904.4748540766132</v>
      </c>
      <c r="GY15" s="59">
        <f t="shared" si="21"/>
        <v>8248.0191401844895</v>
      </c>
      <c r="GZ15" s="59">
        <f t="shared" si="21"/>
        <v>8606.4945480551869</v>
      </c>
      <c r="HA15" s="59">
        <f t="shared" si="21"/>
        <v>8980.5500141027605</v>
      </c>
      <c r="HB15" s="59">
        <f t="shared" si="21"/>
        <v>9370.8626788156944</v>
      </c>
      <c r="HC15" s="59">
        <f t="shared" si="21"/>
        <v>9778.1391125623813</v>
      </c>
      <c r="HD15" s="59">
        <f t="shared" si="21"/>
        <v>10203.116594672567</v>
      </c>
      <c r="HE15" s="59">
        <f t="shared" si="21"/>
        <v>10646.564448110224</v>
      </c>
      <c r="HF15" s="59">
        <f t="shared" si="21"/>
        <v>11109.285432153991</v>
      </c>
    </row>
    <row r="16" spans="1:214" x14ac:dyDescent="0.3">
      <c r="A16" s="60" t="s">
        <v>47</v>
      </c>
      <c r="B16" s="61"/>
      <c r="C16" s="21"/>
      <c r="D16" s="21"/>
      <c r="E16" s="22">
        <f t="shared" ref="E16:L16" si="23">AVERAGE(E6:E15)</f>
        <v>5.0432499999999991E-2</v>
      </c>
      <c r="F16" s="22">
        <f t="shared" si="23"/>
        <v>4.9270749999999995E-2</v>
      </c>
      <c r="G16" s="22">
        <f t="shared" si="23"/>
        <v>4.8108999999999999E-2</v>
      </c>
      <c r="H16" s="22">
        <f t="shared" si="23"/>
        <v>4.694725000000001E-2</v>
      </c>
      <c r="I16" s="22">
        <f t="shared" si="23"/>
        <v>4.57855E-2</v>
      </c>
      <c r="J16" s="22">
        <f t="shared" si="23"/>
        <v>4.4623750000000004E-2</v>
      </c>
      <c r="K16" s="22">
        <f t="shared" si="23"/>
        <v>4.3462000000000001E-2</v>
      </c>
      <c r="L16" s="22">
        <f t="shared" si="23"/>
        <v>8.4733045995235456E-2</v>
      </c>
    </row>
    <row r="17" spans="1:12" x14ac:dyDescent="0.3">
      <c r="A17" s="14" t="s">
        <v>279</v>
      </c>
      <c r="B17" s="62"/>
      <c r="C17" s="16"/>
      <c r="D17" s="16"/>
      <c r="E17" s="17" t="s">
        <v>49</v>
      </c>
      <c r="F17" s="17" t="s">
        <v>49</v>
      </c>
      <c r="G17" s="17" t="s">
        <v>49</v>
      </c>
      <c r="H17" s="17" t="s">
        <v>49</v>
      </c>
      <c r="I17" s="17" t="s">
        <v>49</v>
      </c>
      <c r="J17" s="17" t="s">
        <v>49</v>
      </c>
      <c r="K17" s="17" t="s">
        <v>49</v>
      </c>
      <c r="L17" s="25">
        <v>5.0000000000000001E-3</v>
      </c>
    </row>
    <row r="18" spans="1:12" x14ac:dyDescent="0.3">
      <c r="B18" s="62"/>
      <c r="C18" s="16"/>
      <c r="D18" s="16"/>
      <c r="E18" s="17"/>
      <c r="F18" s="17"/>
      <c r="G18" s="17"/>
      <c r="H18" s="17"/>
      <c r="I18" s="17"/>
      <c r="J18" s="17"/>
      <c r="K18" s="17"/>
      <c r="L18" s="17">
        <f>L16+L17</f>
        <v>8.9733045995235461E-2</v>
      </c>
    </row>
    <row r="19" spans="1:12" x14ac:dyDescent="0.3">
      <c r="C19" s="16"/>
      <c r="D19" s="16"/>
      <c r="E19" s="17"/>
      <c r="F19" s="17"/>
      <c r="G19" s="17"/>
      <c r="H19" s="17"/>
      <c r="I19" s="17"/>
      <c r="J19" s="17"/>
      <c r="K19" s="17"/>
      <c r="L19" s="17"/>
    </row>
    <row r="20" spans="1:12" x14ac:dyDescent="0.3">
      <c r="A20" s="28" t="s">
        <v>50</v>
      </c>
    </row>
    <row r="21" spans="1:12" x14ac:dyDescent="0.3">
      <c r="A21" s="63" t="s">
        <v>51</v>
      </c>
    </row>
    <row r="22" spans="1:12" x14ac:dyDescent="0.3">
      <c r="A22" s="63" t="s">
        <v>52</v>
      </c>
      <c r="J22" s="53" t="s">
        <v>49</v>
      </c>
    </row>
    <row r="23" spans="1:12" x14ac:dyDescent="0.3">
      <c r="A23" s="40" t="s">
        <v>280</v>
      </c>
    </row>
    <row r="24" spans="1:12" x14ac:dyDescent="0.3">
      <c r="A24" s="14" t="s">
        <v>281</v>
      </c>
    </row>
    <row r="25" spans="1:12" x14ac:dyDescent="0.3">
      <c r="A25" s="14" t="s">
        <v>282</v>
      </c>
    </row>
    <row r="26" spans="1:12" x14ac:dyDescent="0.3">
      <c r="A26" s="14" t="s">
        <v>283</v>
      </c>
    </row>
    <row r="27" spans="1:12" x14ac:dyDescent="0.3">
      <c r="A27" s="14" t="s">
        <v>284</v>
      </c>
    </row>
    <row r="28" spans="1:12" x14ac:dyDescent="0.3">
      <c r="A28" s="14" t="s">
        <v>285</v>
      </c>
    </row>
    <row r="29" spans="1:12" x14ac:dyDescent="0.3">
      <c r="A29" s="40" t="s">
        <v>286</v>
      </c>
      <c r="B29" s="64"/>
      <c r="C29" s="64"/>
      <c r="D29" s="64"/>
    </row>
    <row r="30" spans="1:12" x14ac:dyDescent="0.3">
      <c r="A30" s="14" t="s">
        <v>287</v>
      </c>
    </row>
    <row r="31" spans="1:12" x14ac:dyDescent="0.3">
      <c r="A31" s="24" t="s">
        <v>288</v>
      </c>
    </row>
    <row r="33" spans="1:214" s="50" customFormat="1" ht="18" x14ac:dyDescent="0.25">
      <c r="A33" s="47" t="s">
        <v>289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</row>
    <row r="34" spans="1:214" x14ac:dyDescent="0.3">
      <c r="A34" s="51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1:214" ht="17.25" thickBot="1" x14ac:dyDescent="0.35">
      <c r="C35" s="62" t="s">
        <v>1</v>
      </c>
      <c r="D35" s="62" t="s">
        <v>2</v>
      </c>
      <c r="E35" s="62" t="s">
        <v>3</v>
      </c>
      <c r="F35" s="62" t="s">
        <v>4</v>
      </c>
      <c r="G35" s="62" t="s">
        <v>5</v>
      </c>
      <c r="H35" s="62" t="s">
        <v>6</v>
      </c>
      <c r="I35" s="62" t="s">
        <v>7</v>
      </c>
      <c r="J35" s="62" t="s">
        <v>8</v>
      </c>
      <c r="K35" s="67" t="s">
        <v>9</v>
      </c>
      <c r="L35" s="62" t="s">
        <v>10</v>
      </c>
    </row>
    <row r="36" spans="1:214" x14ac:dyDescent="0.3">
      <c r="A36" s="81" t="s">
        <v>13</v>
      </c>
      <c r="B36" s="81" t="s">
        <v>14</v>
      </c>
      <c r="C36" s="83" t="s">
        <v>15</v>
      </c>
      <c r="D36" s="79" t="s">
        <v>16</v>
      </c>
      <c r="E36" s="79" t="s">
        <v>76</v>
      </c>
      <c r="F36" s="79" t="s">
        <v>77</v>
      </c>
      <c r="G36" s="79" t="s">
        <v>78</v>
      </c>
      <c r="H36" s="79" t="s">
        <v>79</v>
      </c>
      <c r="I36" s="79" t="s">
        <v>80</v>
      </c>
      <c r="J36" s="79" t="s">
        <v>81</v>
      </c>
      <c r="K36" s="79" t="s">
        <v>82</v>
      </c>
      <c r="L36" s="79" t="s">
        <v>83</v>
      </c>
      <c r="N36" s="54" t="s">
        <v>16</v>
      </c>
      <c r="O36" s="15" t="s">
        <v>84</v>
      </c>
      <c r="P36" s="15" t="s">
        <v>85</v>
      </c>
      <c r="Q36" s="15" t="s">
        <v>86</v>
      </c>
      <c r="R36" s="15" t="s">
        <v>87</v>
      </c>
      <c r="S36" s="15" t="s">
        <v>88</v>
      </c>
      <c r="T36" s="15" t="s">
        <v>77</v>
      </c>
      <c r="U36" s="15" t="s">
        <v>78</v>
      </c>
      <c r="V36" s="15" t="s">
        <v>79</v>
      </c>
      <c r="W36" s="15" t="s">
        <v>80</v>
      </c>
      <c r="X36" s="15" t="s">
        <v>81</v>
      </c>
      <c r="Y36" s="15" t="s">
        <v>89</v>
      </c>
      <c r="Z36" s="15" t="s">
        <v>90</v>
      </c>
      <c r="AA36" s="15" t="s">
        <v>91</v>
      </c>
      <c r="AB36" s="15" t="s">
        <v>92</v>
      </c>
      <c r="AC36" s="15" t="s">
        <v>93</v>
      </c>
      <c r="AD36" s="15" t="s">
        <v>94</v>
      </c>
      <c r="AE36" s="15" t="s">
        <v>95</v>
      </c>
      <c r="AF36" s="15" t="s">
        <v>96</v>
      </c>
      <c r="AG36" s="15" t="s">
        <v>97</v>
      </c>
      <c r="AH36" s="15" t="s">
        <v>98</v>
      </c>
      <c r="AI36" s="15" t="s">
        <v>99</v>
      </c>
      <c r="AJ36" s="15" t="s">
        <v>100</v>
      </c>
      <c r="AK36" s="15" t="s">
        <v>101</v>
      </c>
      <c r="AL36" s="15" t="s">
        <v>102</v>
      </c>
      <c r="AM36" s="15" t="s">
        <v>103</v>
      </c>
      <c r="AN36" s="15" t="s">
        <v>104</v>
      </c>
      <c r="AO36" s="15" t="s">
        <v>105</v>
      </c>
      <c r="AP36" s="15" t="s">
        <v>106</v>
      </c>
      <c r="AQ36" s="15" t="s">
        <v>107</v>
      </c>
      <c r="AR36" s="15" t="s">
        <v>108</v>
      </c>
      <c r="AS36" s="15" t="s">
        <v>109</v>
      </c>
      <c r="AT36" s="15" t="s">
        <v>110</v>
      </c>
      <c r="AU36" s="15" t="s">
        <v>111</v>
      </c>
      <c r="AV36" s="15" t="s">
        <v>112</v>
      </c>
      <c r="AW36" s="15" t="s">
        <v>113</v>
      </c>
      <c r="AX36" s="15" t="s">
        <v>114</v>
      </c>
      <c r="AY36" s="15" t="s">
        <v>115</v>
      </c>
      <c r="AZ36" s="15" t="s">
        <v>116</v>
      </c>
      <c r="BA36" s="15" t="s">
        <v>117</v>
      </c>
      <c r="BB36" s="15" t="s">
        <v>118</v>
      </c>
      <c r="BC36" s="15" t="s">
        <v>119</v>
      </c>
      <c r="BD36" s="15" t="s">
        <v>120</v>
      </c>
      <c r="BE36" s="15" t="s">
        <v>121</v>
      </c>
      <c r="BF36" s="15" t="s">
        <v>122</v>
      </c>
      <c r="BG36" s="15" t="s">
        <v>123</v>
      </c>
      <c r="BH36" s="15" t="s">
        <v>124</v>
      </c>
      <c r="BI36" s="15" t="s">
        <v>125</v>
      </c>
      <c r="BJ36" s="15" t="s">
        <v>126</v>
      </c>
      <c r="BK36" s="15" t="s">
        <v>127</v>
      </c>
      <c r="BL36" s="15" t="s">
        <v>128</v>
      </c>
      <c r="BM36" s="15" t="s">
        <v>129</v>
      </c>
      <c r="BN36" s="15" t="s">
        <v>130</v>
      </c>
      <c r="BO36" s="15" t="s">
        <v>131</v>
      </c>
      <c r="BP36" s="15" t="s">
        <v>132</v>
      </c>
      <c r="BQ36" s="15" t="s">
        <v>133</v>
      </c>
      <c r="BR36" s="15" t="s">
        <v>134</v>
      </c>
      <c r="BS36" s="15" t="s">
        <v>135</v>
      </c>
      <c r="BT36" s="15" t="s">
        <v>136</v>
      </c>
      <c r="BU36" s="15" t="s">
        <v>137</v>
      </c>
      <c r="BV36" s="15" t="s">
        <v>138</v>
      </c>
      <c r="BW36" s="15" t="s">
        <v>139</v>
      </c>
      <c r="BX36" s="15" t="s">
        <v>140</v>
      </c>
      <c r="BY36" s="15" t="s">
        <v>141</v>
      </c>
      <c r="BZ36" s="15" t="s">
        <v>142</v>
      </c>
      <c r="CA36" s="15" t="s">
        <v>143</v>
      </c>
      <c r="CB36" s="15" t="s">
        <v>144</v>
      </c>
      <c r="CC36" s="15" t="s">
        <v>145</v>
      </c>
      <c r="CD36" s="15" t="s">
        <v>146</v>
      </c>
      <c r="CE36" s="15" t="s">
        <v>147</v>
      </c>
      <c r="CF36" s="15" t="s">
        <v>148</v>
      </c>
      <c r="CG36" s="15" t="s">
        <v>149</v>
      </c>
      <c r="CH36" s="15" t="s">
        <v>150</v>
      </c>
      <c r="CI36" s="15" t="s">
        <v>151</v>
      </c>
      <c r="CJ36" s="15" t="s">
        <v>152</v>
      </c>
      <c r="CK36" s="15" t="s">
        <v>153</v>
      </c>
      <c r="CL36" s="15" t="s">
        <v>154</v>
      </c>
      <c r="CM36" s="15" t="s">
        <v>155</v>
      </c>
      <c r="CN36" s="15" t="s">
        <v>156</v>
      </c>
      <c r="CO36" s="15" t="s">
        <v>157</v>
      </c>
      <c r="CP36" s="15" t="s">
        <v>158</v>
      </c>
      <c r="CQ36" s="15" t="s">
        <v>159</v>
      </c>
      <c r="CR36" s="15" t="s">
        <v>160</v>
      </c>
      <c r="CS36" s="15" t="s">
        <v>161</v>
      </c>
      <c r="CT36" s="15" t="s">
        <v>162</v>
      </c>
      <c r="CU36" s="15" t="s">
        <v>163</v>
      </c>
      <c r="CV36" s="15" t="s">
        <v>164</v>
      </c>
      <c r="CW36" s="15" t="s">
        <v>165</v>
      </c>
      <c r="CX36" s="15" t="s">
        <v>166</v>
      </c>
      <c r="CY36" s="15" t="s">
        <v>167</v>
      </c>
      <c r="CZ36" s="15" t="s">
        <v>168</v>
      </c>
      <c r="DA36" s="15" t="s">
        <v>169</v>
      </c>
      <c r="DB36" s="15" t="s">
        <v>170</v>
      </c>
      <c r="DC36" s="15" t="s">
        <v>171</v>
      </c>
      <c r="DD36" s="15" t="s">
        <v>172</v>
      </c>
      <c r="DE36" s="15" t="s">
        <v>173</v>
      </c>
      <c r="DF36" s="15" t="s">
        <v>174</v>
      </c>
      <c r="DG36" s="15" t="s">
        <v>175</v>
      </c>
      <c r="DH36" s="15" t="s">
        <v>176</v>
      </c>
      <c r="DI36" s="15" t="s">
        <v>177</v>
      </c>
      <c r="DJ36" s="15" t="s">
        <v>178</v>
      </c>
      <c r="DK36" s="15" t="s">
        <v>179</v>
      </c>
      <c r="DL36" s="15" t="s">
        <v>180</v>
      </c>
      <c r="DM36" s="15" t="s">
        <v>181</v>
      </c>
      <c r="DN36" s="15" t="s">
        <v>182</v>
      </c>
      <c r="DO36" s="15" t="s">
        <v>183</v>
      </c>
      <c r="DP36" s="15" t="s">
        <v>184</v>
      </c>
      <c r="DQ36" s="15" t="s">
        <v>185</v>
      </c>
      <c r="DR36" s="15" t="s">
        <v>186</v>
      </c>
      <c r="DS36" s="15" t="s">
        <v>187</v>
      </c>
      <c r="DT36" s="15" t="s">
        <v>188</v>
      </c>
      <c r="DU36" s="15" t="s">
        <v>189</v>
      </c>
      <c r="DV36" s="15" t="s">
        <v>190</v>
      </c>
      <c r="DW36" s="15" t="s">
        <v>191</v>
      </c>
      <c r="DX36" s="15" t="s">
        <v>192</v>
      </c>
      <c r="DY36" s="15" t="s">
        <v>193</v>
      </c>
      <c r="DZ36" s="15" t="s">
        <v>194</v>
      </c>
      <c r="EA36" s="15" t="s">
        <v>195</v>
      </c>
      <c r="EB36" s="15" t="s">
        <v>196</v>
      </c>
      <c r="EC36" s="15" t="s">
        <v>197</v>
      </c>
      <c r="ED36" s="15" t="s">
        <v>198</v>
      </c>
      <c r="EE36" s="15" t="s">
        <v>199</v>
      </c>
      <c r="EF36" s="15" t="s">
        <v>200</v>
      </c>
      <c r="EG36" s="15" t="s">
        <v>201</v>
      </c>
      <c r="EH36" s="15" t="s">
        <v>202</v>
      </c>
      <c r="EI36" s="15" t="s">
        <v>203</v>
      </c>
      <c r="EJ36" s="15" t="s">
        <v>204</v>
      </c>
      <c r="EK36" s="15" t="s">
        <v>205</v>
      </c>
      <c r="EL36" s="15" t="s">
        <v>206</v>
      </c>
      <c r="EM36" s="15" t="s">
        <v>207</v>
      </c>
      <c r="EN36" s="15" t="s">
        <v>208</v>
      </c>
      <c r="EO36" s="15" t="s">
        <v>209</v>
      </c>
      <c r="EP36" s="15" t="s">
        <v>210</v>
      </c>
      <c r="EQ36" s="15" t="s">
        <v>211</v>
      </c>
      <c r="ER36" s="15" t="s">
        <v>212</v>
      </c>
      <c r="ES36" s="15" t="s">
        <v>213</v>
      </c>
      <c r="ET36" s="15" t="s">
        <v>214</v>
      </c>
      <c r="EU36" s="15" t="s">
        <v>215</v>
      </c>
      <c r="EV36" s="15" t="s">
        <v>216</v>
      </c>
      <c r="EW36" s="15" t="s">
        <v>217</v>
      </c>
      <c r="EX36" s="15" t="s">
        <v>218</v>
      </c>
      <c r="EY36" s="15" t="s">
        <v>219</v>
      </c>
      <c r="EZ36" s="15" t="s">
        <v>220</v>
      </c>
      <c r="FA36" s="15" t="s">
        <v>221</v>
      </c>
      <c r="FB36" s="15" t="s">
        <v>222</v>
      </c>
      <c r="FC36" s="15" t="s">
        <v>223</v>
      </c>
      <c r="FD36" s="15" t="s">
        <v>224</v>
      </c>
      <c r="FE36" s="15" t="s">
        <v>225</v>
      </c>
      <c r="FF36" s="15" t="s">
        <v>226</v>
      </c>
      <c r="FG36" s="15" t="s">
        <v>227</v>
      </c>
      <c r="FH36" s="15" t="s">
        <v>228</v>
      </c>
      <c r="FI36" s="15" t="s">
        <v>229</v>
      </c>
      <c r="FJ36" s="15" t="s">
        <v>230</v>
      </c>
      <c r="FK36" s="15" t="s">
        <v>231</v>
      </c>
      <c r="FL36" s="15" t="s">
        <v>232</v>
      </c>
      <c r="FM36" s="15" t="s">
        <v>233</v>
      </c>
      <c r="FN36" s="15" t="s">
        <v>234</v>
      </c>
      <c r="FO36" s="15" t="s">
        <v>235</v>
      </c>
      <c r="FP36" s="15" t="s">
        <v>236</v>
      </c>
      <c r="FQ36" s="15" t="s">
        <v>237</v>
      </c>
      <c r="FR36" s="15" t="s">
        <v>238</v>
      </c>
      <c r="FS36" s="15" t="s">
        <v>239</v>
      </c>
      <c r="FT36" s="15" t="s">
        <v>240</v>
      </c>
      <c r="FU36" s="15" t="s">
        <v>241</v>
      </c>
      <c r="FV36" s="15" t="s">
        <v>242</v>
      </c>
      <c r="FW36" s="15" t="s">
        <v>243</v>
      </c>
      <c r="FX36" s="15" t="s">
        <v>244</v>
      </c>
      <c r="FY36" s="15" t="s">
        <v>245</v>
      </c>
      <c r="FZ36" s="15" t="s">
        <v>246</v>
      </c>
      <c r="GA36" s="15" t="s">
        <v>247</v>
      </c>
      <c r="GB36" s="15" t="s">
        <v>248</v>
      </c>
      <c r="GC36" s="15" t="s">
        <v>249</v>
      </c>
      <c r="GD36" s="15" t="s">
        <v>250</v>
      </c>
      <c r="GE36" s="15" t="s">
        <v>251</v>
      </c>
      <c r="GF36" s="15" t="s">
        <v>252</v>
      </c>
      <c r="GG36" s="15" t="s">
        <v>253</v>
      </c>
      <c r="GH36" s="15" t="s">
        <v>254</v>
      </c>
      <c r="GI36" s="15" t="s">
        <v>255</v>
      </c>
      <c r="GJ36" s="15" t="s">
        <v>256</v>
      </c>
      <c r="GK36" s="15" t="s">
        <v>257</v>
      </c>
      <c r="GL36" s="15" t="s">
        <v>258</v>
      </c>
      <c r="GM36" s="15" t="s">
        <v>259</v>
      </c>
      <c r="GN36" s="15" t="s">
        <v>260</v>
      </c>
      <c r="GO36" s="15" t="s">
        <v>261</v>
      </c>
      <c r="GP36" s="15" t="s">
        <v>262</v>
      </c>
      <c r="GQ36" s="15" t="s">
        <v>263</v>
      </c>
      <c r="GR36" s="15" t="s">
        <v>264</v>
      </c>
      <c r="GS36" s="15" t="s">
        <v>265</v>
      </c>
      <c r="GT36" s="15" t="s">
        <v>266</v>
      </c>
      <c r="GU36" s="15" t="s">
        <v>267</v>
      </c>
      <c r="GV36" s="15" t="s">
        <v>268</v>
      </c>
      <c r="GW36" s="15" t="s">
        <v>269</v>
      </c>
      <c r="GX36" s="15" t="s">
        <v>270</v>
      </c>
      <c r="GY36" s="15" t="s">
        <v>271</v>
      </c>
      <c r="GZ36" s="15" t="s">
        <v>272</v>
      </c>
      <c r="HA36" s="15" t="s">
        <v>273</v>
      </c>
      <c r="HB36" s="15" t="s">
        <v>274</v>
      </c>
      <c r="HC36" s="15" t="s">
        <v>275</v>
      </c>
      <c r="HD36" s="15" t="s">
        <v>276</v>
      </c>
      <c r="HE36" s="15" t="s">
        <v>277</v>
      </c>
      <c r="HF36" s="15" t="s">
        <v>278</v>
      </c>
    </row>
    <row r="37" spans="1:214" x14ac:dyDescent="0.3">
      <c r="A37" s="82"/>
      <c r="B37" s="82"/>
      <c r="C37" s="84"/>
      <c r="D37" s="80"/>
      <c r="E37" s="80"/>
      <c r="F37" s="80"/>
      <c r="G37" s="80"/>
      <c r="H37" s="80"/>
      <c r="I37" s="80"/>
      <c r="J37" s="80"/>
      <c r="K37" s="80"/>
      <c r="L37" s="80"/>
      <c r="N37" s="55">
        <f>N5</f>
        <v>42978</v>
      </c>
      <c r="O37" s="56">
        <f>DATE(YEAR(N37),MONTH(N37)+6,DAY(EOMONTH(N37,6)))</f>
        <v>43159</v>
      </c>
      <c r="P37" s="56">
        <f t="shared" ref="P37:CA37" si="24">DATE(YEAR(O37)+1,MONTH(O37),DAY(O37))</f>
        <v>43524</v>
      </c>
      <c r="Q37" s="56">
        <f t="shared" si="24"/>
        <v>43889</v>
      </c>
      <c r="R37" s="56">
        <f t="shared" si="24"/>
        <v>44255</v>
      </c>
      <c r="S37" s="56">
        <f t="shared" si="24"/>
        <v>44620</v>
      </c>
      <c r="T37" s="56">
        <f t="shared" si="24"/>
        <v>44985</v>
      </c>
      <c r="U37" s="56">
        <f t="shared" si="24"/>
        <v>45350</v>
      </c>
      <c r="V37" s="56">
        <f t="shared" si="24"/>
        <v>45716</v>
      </c>
      <c r="W37" s="56">
        <f t="shared" si="24"/>
        <v>46081</v>
      </c>
      <c r="X37" s="56">
        <f t="shared" si="24"/>
        <v>46446</v>
      </c>
      <c r="Y37" s="56">
        <f t="shared" si="24"/>
        <v>46811</v>
      </c>
      <c r="Z37" s="56">
        <f t="shared" si="24"/>
        <v>47177</v>
      </c>
      <c r="AA37" s="56">
        <f t="shared" si="24"/>
        <v>47542</v>
      </c>
      <c r="AB37" s="56">
        <f t="shared" si="24"/>
        <v>47907</v>
      </c>
      <c r="AC37" s="56">
        <f t="shared" si="24"/>
        <v>48272</v>
      </c>
      <c r="AD37" s="56">
        <f t="shared" si="24"/>
        <v>48638</v>
      </c>
      <c r="AE37" s="56">
        <f t="shared" si="24"/>
        <v>49003</v>
      </c>
      <c r="AF37" s="56">
        <f t="shared" si="24"/>
        <v>49368</v>
      </c>
      <c r="AG37" s="56">
        <f t="shared" si="24"/>
        <v>49733</v>
      </c>
      <c r="AH37" s="56">
        <f t="shared" si="24"/>
        <v>50099</v>
      </c>
      <c r="AI37" s="56">
        <f t="shared" si="24"/>
        <v>50464</v>
      </c>
      <c r="AJ37" s="56">
        <f t="shared" si="24"/>
        <v>50829</v>
      </c>
      <c r="AK37" s="56">
        <f t="shared" si="24"/>
        <v>51194</v>
      </c>
      <c r="AL37" s="56">
        <f t="shared" si="24"/>
        <v>51560</v>
      </c>
      <c r="AM37" s="56">
        <f t="shared" si="24"/>
        <v>51925</v>
      </c>
      <c r="AN37" s="56">
        <f t="shared" si="24"/>
        <v>52290</v>
      </c>
      <c r="AO37" s="56">
        <f t="shared" si="24"/>
        <v>52655</v>
      </c>
      <c r="AP37" s="56">
        <f t="shared" si="24"/>
        <v>53021</v>
      </c>
      <c r="AQ37" s="56">
        <f t="shared" si="24"/>
        <v>53386</v>
      </c>
      <c r="AR37" s="56">
        <f t="shared" si="24"/>
        <v>53751</v>
      </c>
      <c r="AS37" s="56">
        <f t="shared" si="24"/>
        <v>54116</v>
      </c>
      <c r="AT37" s="56">
        <f t="shared" si="24"/>
        <v>54482</v>
      </c>
      <c r="AU37" s="56">
        <f t="shared" si="24"/>
        <v>54847</v>
      </c>
      <c r="AV37" s="56">
        <f t="shared" si="24"/>
        <v>55212</v>
      </c>
      <c r="AW37" s="56">
        <f t="shared" si="24"/>
        <v>55577</v>
      </c>
      <c r="AX37" s="56">
        <f t="shared" si="24"/>
        <v>55943</v>
      </c>
      <c r="AY37" s="56">
        <f t="shared" si="24"/>
        <v>56308</v>
      </c>
      <c r="AZ37" s="56">
        <f t="shared" si="24"/>
        <v>56673</v>
      </c>
      <c r="BA37" s="56">
        <f t="shared" si="24"/>
        <v>57038</v>
      </c>
      <c r="BB37" s="56">
        <f t="shared" si="24"/>
        <v>57404</v>
      </c>
      <c r="BC37" s="56">
        <f t="shared" si="24"/>
        <v>57769</v>
      </c>
      <c r="BD37" s="56">
        <f t="shared" si="24"/>
        <v>58134</v>
      </c>
      <c r="BE37" s="56">
        <f t="shared" si="24"/>
        <v>58499</v>
      </c>
      <c r="BF37" s="56">
        <f t="shared" si="24"/>
        <v>58865</v>
      </c>
      <c r="BG37" s="56">
        <f t="shared" si="24"/>
        <v>59230</v>
      </c>
      <c r="BH37" s="56">
        <f t="shared" si="24"/>
        <v>59595</v>
      </c>
      <c r="BI37" s="56">
        <f t="shared" si="24"/>
        <v>59960</v>
      </c>
      <c r="BJ37" s="56">
        <f t="shared" si="24"/>
        <v>60326</v>
      </c>
      <c r="BK37" s="56">
        <f t="shared" si="24"/>
        <v>60691</v>
      </c>
      <c r="BL37" s="56">
        <f t="shared" si="24"/>
        <v>61056</v>
      </c>
      <c r="BM37" s="56">
        <f t="shared" si="24"/>
        <v>61421</v>
      </c>
      <c r="BN37" s="56">
        <f t="shared" si="24"/>
        <v>61787</v>
      </c>
      <c r="BO37" s="56">
        <f t="shared" si="24"/>
        <v>62152</v>
      </c>
      <c r="BP37" s="56">
        <f t="shared" si="24"/>
        <v>62517</v>
      </c>
      <c r="BQ37" s="56">
        <f t="shared" si="24"/>
        <v>62882</v>
      </c>
      <c r="BR37" s="56">
        <f t="shared" si="24"/>
        <v>63248</v>
      </c>
      <c r="BS37" s="56">
        <f t="shared" si="24"/>
        <v>63613</v>
      </c>
      <c r="BT37" s="56">
        <f t="shared" si="24"/>
        <v>63978</v>
      </c>
      <c r="BU37" s="56">
        <f t="shared" si="24"/>
        <v>64343</v>
      </c>
      <c r="BV37" s="56">
        <f t="shared" si="24"/>
        <v>64709</v>
      </c>
      <c r="BW37" s="56">
        <f t="shared" si="24"/>
        <v>65074</v>
      </c>
      <c r="BX37" s="56">
        <f t="shared" si="24"/>
        <v>65439</v>
      </c>
      <c r="BY37" s="56">
        <f t="shared" si="24"/>
        <v>65804</v>
      </c>
      <c r="BZ37" s="56">
        <f t="shared" si="24"/>
        <v>66170</v>
      </c>
      <c r="CA37" s="56">
        <f t="shared" si="24"/>
        <v>66535</v>
      </c>
      <c r="CB37" s="56">
        <f t="shared" ref="CB37:EM37" si="25">DATE(YEAR(CA37)+1,MONTH(CA37),DAY(CA37))</f>
        <v>66900</v>
      </c>
      <c r="CC37" s="56">
        <f t="shared" si="25"/>
        <v>67265</v>
      </c>
      <c r="CD37" s="56">
        <f t="shared" si="25"/>
        <v>67631</v>
      </c>
      <c r="CE37" s="56">
        <f t="shared" si="25"/>
        <v>67996</v>
      </c>
      <c r="CF37" s="56">
        <f t="shared" si="25"/>
        <v>68361</v>
      </c>
      <c r="CG37" s="56">
        <f t="shared" si="25"/>
        <v>68726</v>
      </c>
      <c r="CH37" s="56">
        <f t="shared" si="25"/>
        <v>69092</v>
      </c>
      <c r="CI37" s="56">
        <f t="shared" si="25"/>
        <v>69457</v>
      </c>
      <c r="CJ37" s="56">
        <f t="shared" si="25"/>
        <v>69822</v>
      </c>
      <c r="CK37" s="56">
        <f t="shared" si="25"/>
        <v>70187</v>
      </c>
      <c r="CL37" s="56">
        <f t="shared" si="25"/>
        <v>70553</v>
      </c>
      <c r="CM37" s="56">
        <f t="shared" si="25"/>
        <v>70918</v>
      </c>
      <c r="CN37" s="56">
        <f t="shared" si="25"/>
        <v>71283</v>
      </c>
      <c r="CO37" s="56">
        <f t="shared" si="25"/>
        <v>71648</v>
      </c>
      <c r="CP37" s="56">
        <f t="shared" si="25"/>
        <v>72014</v>
      </c>
      <c r="CQ37" s="56">
        <f t="shared" si="25"/>
        <v>72379</v>
      </c>
      <c r="CR37" s="56">
        <f t="shared" si="25"/>
        <v>72744</v>
      </c>
      <c r="CS37" s="56">
        <f t="shared" si="25"/>
        <v>73109</v>
      </c>
      <c r="CT37" s="56">
        <f t="shared" si="25"/>
        <v>73474</v>
      </c>
      <c r="CU37" s="56">
        <f t="shared" si="25"/>
        <v>73839</v>
      </c>
      <c r="CV37" s="56">
        <f t="shared" si="25"/>
        <v>74204</v>
      </c>
      <c r="CW37" s="56">
        <f t="shared" si="25"/>
        <v>74569</v>
      </c>
      <c r="CX37" s="56">
        <f t="shared" si="25"/>
        <v>74935</v>
      </c>
      <c r="CY37" s="56">
        <f t="shared" si="25"/>
        <v>75300</v>
      </c>
      <c r="CZ37" s="56">
        <f t="shared" si="25"/>
        <v>75665</v>
      </c>
      <c r="DA37" s="56">
        <f t="shared" si="25"/>
        <v>76030</v>
      </c>
      <c r="DB37" s="56">
        <f t="shared" si="25"/>
        <v>76396</v>
      </c>
      <c r="DC37" s="56">
        <f t="shared" si="25"/>
        <v>76761</v>
      </c>
      <c r="DD37" s="56">
        <f t="shared" si="25"/>
        <v>77126</v>
      </c>
      <c r="DE37" s="56">
        <f t="shared" si="25"/>
        <v>77491</v>
      </c>
      <c r="DF37" s="56">
        <f t="shared" si="25"/>
        <v>77857</v>
      </c>
      <c r="DG37" s="56">
        <f t="shared" si="25"/>
        <v>78222</v>
      </c>
      <c r="DH37" s="56">
        <f t="shared" si="25"/>
        <v>78587</v>
      </c>
      <c r="DI37" s="56">
        <f t="shared" si="25"/>
        <v>78952</v>
      </c>
      <c r="DJ37" s="56">
        <f t="shared" si="25"/>
        <v>79318</v>
      </c>
      <c r="DK37" s="56">
        <f t="shared" si="25"/>
        <v>79683</v>
      </c>
      <c r="DL37" s="56">
        <f t="shared" si="25"/>
        <v>80048</v>
      </c>
      <c r="DM37" s="56">
        <f t="shared" si="25"/>
        <v>80413</v>
      </c>
      <c r="DN37" s="56">
        <f t="shared" si="25"/>
        <v>80779</v>
      </c>
      <c r="DO37" s="56">
        <f t="shared" si="25"/>
        <v>81144</v>
      </c>
      <c r="DP37" s="56">
        <f t="shared" si="25"/>
        <v>81509</v>
      </c>
      <c r="DQ37" s="56">
        <f t="shared" si="25"/>
        <v>81874</v>
      </c>
      <c r="DR37" s="56">
        <f t="shared" si="25"/>
        <v>82240</v>
      </c>
      <c r="DS37" s="56">
        <f t="shared" si="25"/>
        <v>82605</v>
      </c>
      <c r="DT37" s="56">
        <f t="shared" si="25"/>
        <v>82970</v>
      </c>
      <c r="DU37" s="56">
        <f t="shared" si="25"/>
        <v>83335</v>
      </c>
      <c r="DV37" s="56">
        <f t="shared" si="25"/>
        <v>83701</v>
      </c>
      <c r="DW37" s="56">
        <f t="shared" si="25"/>
        <v>84066</v>
      </c>
      <c r="DX37" s="56">
        <f t="shared" si="25"/>
        <v>84431</v>
      </c>
      <c r="DY37" s="56">
        <f t="shared" si="25"/>
        <v>84796</v>
      </c>
      <c r="DZ37" s="56">
        <f t="shared" si="25"/>
        <v>85162</v>
      </c>
      <c r="EA37" s="56">
        <f t="shared" si="25"/>
        <v>85527</v>
      </c>
      <c r="EB37" s="56">
        <f t="shared" si="25"/>
        <v>85892</v>
      </c>
      <c r="EC37" s="56">
        <f t="shared" si="25"/>
        <v>86257</v>
      </c>
      <c r="ED37" s="56">
        <f t="shared" si="25"/>
        <v>86623</v>
      </c>
      <c r="EE37" s="56">
        <f t="shared" si="25"/>
        <v>86988</v>
      </c>
      <c r="EF37" s="56">
        <f t="shared" si="25"/>
        <v>87353</v>
      </c>
      <c r="EG37" s="56">
        <f t="shared" si="25"/>
        <v>87718</v>
      </c>
      <c r="EH37" s="56">
        <f t="shared" si="25"/>
        <v>88084</v>
      </c>
      <c r="EI37" s="56">
        <f t="shared" si="25"/>
        <v>88449</v>
      </c>
      <c r="EJ37" s="56">
        <f t="shared" si="25"/>
        <v>88814</v>
      </c>
      <c r="EK37" s="56">
        <f t="shared" si="25"/>
        <v>89179</v>
      </c>
      <c r="EL37" s="56">
        <f t="shared" si="25"/>
        <v>89545</v>
      </c>
      <c r="EM37" s="56">
        <f t="shared" si="25"/>
        <v>89910</v>
      </c>
      <c r="EN37" s="56">
        <f t="shared" ref="EN37:GY37" si="26">DATE(YEAR(EM37)+1,MONTH(EM37),DAY(EM37))</f>
        <v>90275</v>
      </c>
      <c r="EO37" s="56">
        <f t="shared" si="26"/>
        <v>90640</v>
      </c>
      <c r="EP37" s="56">
        <f t="shared" si="26"/>
        <v>91006</v>
      </c>
      <c r="EQ37" s="56">
        <f t="shared" si="26"/>
        <v>91371</v>
      </c>
      <c r="ER37" s="56">
        <f t="shared" si="26"/>
        <v>91736</v>
      </c>
      <c r="ES37" s="56">
        <f t="shared" si="26"/>
        <v>92101</v>
      </c>
      <c r="ET37" s="56">
        <f t="shared" si="26"/>
        <v>92467</v>
      </c>
      <c r="EU37" s="56">
        <f t="shared" si="26"/>
        <v>92832</v>
      </c>
      <c r="EV37" s="56">
        <f t="shared" si="26"/>
        <v>93197</v>
      </c>
      <c r="EW37" s="56">
        <f t="shared" si="26"/>
        <v>93562</v>
      </c>
      <c r="EX37" s="56">
        <f t="shared" si="26"/>
        <v>93928</v>
      </c>
      <c r="EY37" s="56">
        <f t="shared" si="26"/>
        <v>94293</v>
      </c>
      <c r="EZ37" s="56">
        <f t="shared" si="26"/>
        <v>94658</v>
      </c>
      <c r="FA37" s="56">
        <f t="shared" si="26"/>
        <v>95023</v>
      </c>
      <c r="FB37" s="56">
        <f t="shared" si="26"/>
        <v>95389</v>
      </c>
      <c r="FC37" s="56">
        <f t="shared" si="26"/>
        <v>95754</v>
      </c>
      <c r="FD37" s="56">
        <f t="shared" si="26"/>
        <v>96119</v>
      </c>
      <c r="FE37" s="56">
        <f t="shared" si="26"/>
        <v>96484</v>
      </c>
      <c r="FF37" s="56">
        <f t="shared" si="26"/>
        <v>96850</v>
      </c>
      <c r="FG37" s="56">
        <f t="shared" si="26"/>
        <v>97215</v>
      </c>
      <c r="FH37" s="56">
        <f t="shared" si="26"/>
        <v>97580</v>
      </c>
      <c r="FI37" s="56">
        <f t="shared" si="26"/>
        <v>97945</v>
      </c>
      <c r="FJ37" s="56">
        <f t="shared" si="26"/>
        <v>98311</v>
      </c>
      <c r="FK37" s="56">
        <f t="shared" si="26"/>
        <v>98676</v>
      </c>
      <c r="FL37" s="56">
        <f t="shared" si="26"/>
        <v>99041</v>
      </c>
      <c r="FM37" s="56">
        <f t="shared" si="26"/>
        <v>99406</v>
      </c>
      <c r="FN37" s="56">
        <f t="shared" si="26"/>
        <v>99772</v>
      </c>
      <c r="FO37" s="56">
        <f t="shared" si="26"/>
        <v>100137</v>
      </c>
      <c r="FP37" s="56">
        <f t="shared" si="26"/>
        <v>100502</v>
      </c>
      <c r="FQ37" s="56">
        <f t="shared" si="26"/>
        <v>100867</v>
      </c>
      <c r="FR37" s="56">
        <f t="shared" si="26"/>
        <v>101233</v>
      </c>
      <c r="FS37" s="56">
        <f t="shared" si="26"/>
        <v>101598</v>
      </c>
      <c r="FT37" s="56">
        <f t="shared" si="26"/>
        <v>101963</v>
      </c>
      <c r="FU37" s="56">
        <f t="shared" si="26"/>
        <v>102328</v>
      </c>
      <c r="FV37" s="56">
        <f t="shared" si="26"/>
        <v>102694</v>
      </c>
      <c r="FW37" s="56">
        <f t="shared" si="26"/>
        <v>103059</v>
      </c>
      <c r="FX37" s="56">
        <f t="shared" si="26"/>
        <v>103424</v>
      </c>
      <c r="FY37" s="56">
        <f t="shared" si="26"/>
        <v>103789</v>
      </c>
      <c r="FZ37" s="56">
        <f t="shared" si="26"/>
        <v>104155</v>
      </c>
      <c r="GA37" s="56">
        <f t="shared" si="26"/>
        <v>104520</v>
      </c>
      <c r="GB37" s="56">
        <f t="shared" si="26"/>
        <v>104885</v>
      </c>
      <c r="GC37" s="56">
        <f t="shared" si="26"/>
        <v>105250</v>
      </c>
      <c r="GD37" s="56">
        <f t="shared" si="26"/>
        <v>105616</v>
      </c>
      <c r="GE37" s="56">
        <f t="shared" si="26"/>
        <v>105981</v>
      </c>
      <c r="GF37" s="56">
        <f t="shared" si="26"/>
        <v>106346</v>
      </c>
      <c r="GG37" s="56">
        <f t="shared" si="26"/>
        <v>106711</v>
      </c>
      <c r="GH37" s="56">
        <f t="shared" si="26"/>
        <v>107077</v>
      </c>
      <c r="GI37" s="56">
        <f t="shared" si="26"/>
        <v>107442</v>
      </c>
      <c r="GJ37" s="56">
        <f t="shared" si="26"/>
        <v>107807</v>
      </c>
      <c r="GK37" s="56">
        <f t="shared" si="26"/>
        <v>108172</v>
      </c>
      <c r="GL37" s="56">
        <f t="shared" si="26"/>
        <v>108538</v>
      </c>
      <c r="GM37" s="56">
        <f t="shared" si="26"/>
        <v>108903</v>
      </c>
      <c r="GN37" s="56">
        <f t="shared" si="26"/>
        <v>109268</v>
      </c>
      <c r="GO37" s="56">
        <f t="shared" si="26"/>
        <v>109633</v>
      </c>
      <c r="GP37" s="56">
        <f t="shared" si="26"/>
        <v>109998</v>
      </c>
      <c r="GQ37" s="56">
        <f t="shared" si="26"/>
        <v>110363</v>
      </c>
      <c r="GR37" s="56">
        <f t="shared" si="26"/>
        <v>110728</v>
      </c>
      <c r="GS37" s="56">
        <f t="shared" si="26"/>
        <v>111093</v>
      </c>
      <c r="GT37" s="56">
        <f t="shared" si="26"/>
        <v>111459</v>
      </c>
      <c r="GU37" s="56">
        <f t="shared" si="26"/>
        <v>111824</v>
      </c>
      <c r="GV37" s="56">
        <f t="shared" si="26"/>
        <v>112189</v>
      </c>
      <c r="GW37" s="56">
        <f t="shared" si="26"/>
        <v>112554</v>
      </c>
      <c r="GX37" s="56">
        <f t="shared" si="26"/>
        <v>112920</v>
      </c>
      <c r="GY37" s="56">
        <f t="shared" si="26"/>
        <v>113285</v>
      </c>
      <c r="GZ37" s="56">
        <f t="shared" ref="GZ37:HF37" si="27">DATE(YEAR(GY37)+1,MONTH(GY37),DAY(GY37))</f>
        <v>113650</v>
      </c>
      <c r="HA37" s="56">
        <f t="shared" si="27"/>
        <v>114015</v>
      </c>
      <c r="HB37" s="56">
        <f t="shared" si="27"/>
        <v>114381</v>
      </c>
      <c r="HC37" s="56">
        <f t="shared" si="27"/>
        <v>114746</v>
      </c>
      <c r="HD37" s="56">
        <f t="shared" si="27"/>
        <v>115111</v>
      </c>
      <c r="HE37" s="56">
        <f t="shared" si="27"/>
        <v>115476</v>
      </c>
      <c r="HF37" s="56">
        <f t="shared" si="27"/>
        <v>115842</v>
      </c>
    </row>
    <row r="38" spans="1:214" x14ac:dyDescent="0.3">
      <c r="A38" s="57" t="str">
        <f>'JMC-3 As Filed'!A37</f>
        <v>Canadian Utilities Limited</v>
      </c>
      <c r="B38" s="16" t="str">
        <f>'JMC-3 As Filed'!B37</f>
        <v>CU</v>
      </c>
      <c r="C38" s="16">
        <f>'JMC-3 As Filed'!C37</f>
        <v>1.5731999999999999</v>
      </c>
      <c r="D38" s="21">
        <f>'JMC-3 As Filed'!D37</f>
        <v>36.010555555555555</v>
      </c>
      <c r="E38" s="22">
        <f>'JMC-3 As Filed'!K37</f>
        <v>3.5699999999999996E-2</v>
      </c>
      <c r="F38" s="22">
        <f t="shared" ref="F38:J41" si="28">E38-($E38-$K38)/6</f>
        <v>3.5973333333333329E-2</v>
      </c>
      <c r="G38" s="22">
        <f t="shared" si="28"/>
        <v>3.6246666666666663E-2</v>
      </c>
      <c r="H38" s="22">
        <f t="shared" si="28"/>
        <v>3.6519999999999997E-2</v>
      </c>
      <c r="I38" s="22">
        <f t="shared" si="28"/>
        <v>3.6793333333333331E-2</v>
      </c>
      <c r="J38" s="22">
        <f t="shared" si="28"/>
        <v>3.7066666666666664E-2</v>
      </c>
      <c r="K38" s="68">
        <f>(1.7%)*(1+2%)+2%</f>
        <v>3.7339999999999998E-2</v>
      </c>
      <c r="L38" s="22">
        <f>IFERROR(XIRR($N38:$HF38,$N$37:$HF$37),"")</f>
        <v>8.3995023369789132E-2</v>
      </c>
      <c r="N38" s="59">
        <f t="shared" ref="N38:N41" si="29">-D38</f>
        <v>-36.010555555555555</v>
      </c>
      <c r="O38" s="59">
        <f t="shared" ref="O38:O41" si="30">$C38*(1+$E38)</f>
        <v>1.62936324</v>
      </c>
      <c r="P38" s="59">
        <f>O38*(1+$E38)</f>
        <v>1.6875315076680002</v>
      </c>
      <c r="Q38" s="59">
        <f>P38*(1+$E38)</f>
        <v>1.7477763824917478</v>
      </c>
      <c r="R38" s="59">
        <f>Q38*(1+$E38)</f>
        <v>1.8101719993467034</v>
      </c>
      <c r="S38" s="59">
        <f>R38*(1+$E38)</f>
        <v>1.8747951397233809</v>
      </c>
      <c r="T38" s="59">
        <f t="shared" ref="T38:X41" si="31">S38*(1+F38)</f>
        <v>1.9422377702163633</v>
      </c>
      <c r="U38" s="59">
        <f t="shared" si="31"/>
        <v>2.012637415260806</v>
      </c>
      <c r="V38" s="59">
        <f t="shared" si="31"/>
        <v>2.0861389336661302</v>
      </c>
      <c r="W38" s="59">
        <f t="shared" si="31"/>
        <v>2.1628949388321526</v>
      </c>
      <c r="X38" s="59">
        <f t="shared" si="31"/>
        <v>2.2430662445648641</v>
      </c>
      <c r="Y38" s="59">
        <f t="shared" ref="Y38:AN41" si="32">X38*(1+$K38)</f>
        <v>2.3268223381369162</v>
      </c>
      <c r="Z38" s="59">
        <f t="shared" si="32"/>
        <v>2.4137058842429484</v>
      </c>
      <c r="AA38" s="59">
        <f t="shared" si="32"/>
        <v>2.5038336619605799</v>
      </c>
      <c r="AB38" s="59">
        <f t="shared" si="32"/>
        <v>2.597326810898188</v>
      </c>
      <c r="AC38" s="59">
        <f t="shared" si="32"/>
        <v>2.6943109940171261</v>
      </c>
      <c r="AD38" s="59">
        <f t="shared" si="32"/>
        <v>2.7949165665337254</v>
      </c>
      <c r="AE38" s="59">
        <f t="shared" si="32"/>
        <v>2.8992787511280946</v>
      </c>
      <c r="AF38" s="59">
        <f t="shared" si="32"/>
        <v>3.0075378196952176</v>
      </c>
      <c r="AG38" s="59">
        <f t="shared" si="32"/>
        <v>3.119839281882637</v>
      </c>
      <c r="AH38" s="59">
        <f t="shared" si="32"/>
        <v>3.2363340806681347</v>
      </c>
      <c r="AI38" s="59">
        <f t="shared" si="32"/>
        <v>3.3571787952402827</v>
      </c>
      <c r="AJ38" s="59">
        <f t="shared" si="32"/>
        <v>3.4825358514545548</v>
      </c>
      <c r="AK38" s="59">
        <f t="shared" si="32"/>
        <v>3.6125737401478677</v>
      </c>
      <c r="AL38" s="59">
        <f t="shared" si="32"/>
        <v>3.747467243604989</v>
      </c>
      <c r="AM38" s="59">
        <f t="shared" si="32"/>
        <v>3.887397670481199</v>
      </c>
      <c r="AN38" s="59">
        <f t="shared" si="32"/>
        <v>4.0325530994969663</v>
      </c>
      <c r="AO38" s="59">
        <f t="shared" ref="AO38:BD41" si="33">AN38*(1+$K38)</f>
        <v>4.183128632232183</v>
      </c>
      <c r="AP38" s="59">
        <f t="shared" si="33"/>
        <v>4.3393266553597325</v>
      </c>
      <c r="AQ38" s="59">
        <f t="shared" si="33"/>
        <v>4.5013571126708642</v>
      </c>
      <c r="AR38" s="59">
        <f t="shared" si="33"/>
        <v>4.6694377872579942</v>
      </c>
      <c r="AS38" s="59">
        <f t="shared" si="33"/>
        <v>4.8437945942342076</v>
      </c>
      <c r="AT38" s="59">
        <f t="shared" si="33"/>
        <v>5.0246618843829127</v>
      </c>
      <c r="AU38" s="59">
        <f t="shared" si="33"/>
        <v>5.2122827591457703</v>
      </c>
      <c r="AV38" s="59">
        <f t="shared" si="33"/>
        <v>5.4069093973722726</v>
      </c>
      <c r="AW38" s="59">
        <f t="shared" si="33"/>
        <v>5.6088033942701525</v>
      </c>
      <c r="AX38" s="59">
        <f t="shared" si="33"/>
        <v>5.8182361130121993</v>
      </c>
      <c r="AY38" s="59">
        <f t="shared" si="33"/>
        <v>6.0354890494720745</v>
      </c>
      <c r="AZ38" s="59">
        <f t="shared" si="33"/>
        <v>6.2608542105793612</v>
      </c>
      <c r="BA38" s="59">
        <f t="shared" si="33"/>
        <v>6.4946345068023943</v>
      </c>
      <c r="BB38" s="59">
        <f t="shared" si="33"/>
        <v>6.7371441592863954</v>
      </c>
      <c r="BC38" s="59">
        <f t="shared" si="33"/>
        <v>6.9887091221941491</v>
      </c>
      <c r="BD38" s="59">
        <f t="shared" si="33"/>
        <v>7.2496675208168782</v>
      </c>
      <c r="BE38" s="59">
        <f t="shared" ref="BE38:BT41" si="34">BD38*(1+$K38)</f>
        <v>7.5203701060441794</v>
      </c>
      <c r="BF38" s="59">
        <f t="shared" si="34"/>
        <v>7.8011807258038681</v>
      </c>
      <c r="BG38" s="59">
        <f t="shared" si="34"/>
        <v>8.0924768141053836</v>
      </c>
      <c r="BH38" s="59">
        <f t="shared" si="34"/>
        <v>8.3946498983440776</v>
      </c>
      <c r="BI38" s="59">
        <f t="shared" si="34"/>
        <v>8.7081061255482446</v>
      </c>
      <c r="BJ38" s="59">
        <f t="shared" si="34"/>
        <v>9.0332668082762151</v>
      </c>
      <c r="BK38" s="59">
        <f t="shared" si="34"/>
        <v>9.3705689908972492</v>
      </c>
      <c r="BL38" s="59">
        <f t="shared" si="34"/>
        <v>9.720466037017351</v>
      </c>
      <c r="BM38" s="59">
        <f t="shared" si="34"/>
        <v>10.083428238839579</v>
      </c>
      <c r="BN38" s="59">
        <f t="shared" si="34"/>
        <v>10.459943449277848</v>
      </c>
      <c r="BO38" s="59">
        <f t="shared" si="34"/>
        <v>10.850517737673881</v>
      </c>
      <c r="BP38" s="59">
        <f t="shared" si="34"/>
        <v>11.255676069998623</v>
      </c>
      <c r="BQ38" s="59">
        <f t="shared" si="34"/>
        <v>11.675963014452371</v>
      </c>
      <c r="BR38" s="59">
        <f t="shared" si="34"/>
        <v>12.111943473412023</v>
      </c>
      <c r="BS38" s="59">
        <f t="shared" si="34"/>
        <v>12.564203442709227</v>
      </c>
      <c r="BT38" s="59">
        <f t="shared" si="34"/>
        <v>13.033350799259988</v>
      </c>
      <c r="BU38" s="59">
        <f t="shared" ref="BU38:CJ41" si="35">BT38*(1+$K38)</f>
        <v>13.520016118104355</v>
      </c>
      <c r="BV38" s="59">
        <f t="shared" si="35"/>
        <v>14.02485351995437</v>
      </c>
      <c r="BW38" s="59">
        <f t="shared" si="35"/>
        <v>14.548541550389464</v>
      </c>
      <c r="BX38" s="59">
        <f t="shared" si="35"/>
        <v>15.091784091881005</v>
      </c>
      <c r="BY38" s="59">
        <f t="shared" si="35"/>
        <v>15.655311309871839</v>
      </c>
      <c r="BZ38" s="59">
        <f t="shared" si="35"/>
        <v>16.239880634182452</v>
      </c>
      <c r="CA38" s="59">
        <f t="shared" si="35"/>
        <v>16.846277777062824</v>
      </c>
      <c r="CB38" s="59">
        <f t="shared" si="35"/>
        <v>17.475317789258348</v>
      </c>
      <c r="CC38" s="59">
        <f t="shared" si="35"/>
        <v>18.127846155509253</v>
      </c>
      <c r="CD38" s="59">
        <f t="shared" si="35"/>
        <v>18.804739930955968</v>
      </c>
      <c r="CE38" s="59">
        <f t="shared" si="35"/>
        <v>19.506908919977864</v>
      </c>
      <c r="CF38" s="59">
        <f t="shared" si="35"/>
        <v>20.235296899049835</v>
      </c>
      <c r="CG38" s="59">
        <f t="shared" si="35"/>
        <v>20.990882885260355</v>
      </c>
      <c r="CH38" s="59">
        <f t="shared" si="35"/>
        <v>21.774682452195975</v>
      </c>
      <c r="CI38" s="59">
        <f t="shared" si="35"/>
        <v>22.587749094960973</v>
      </c>
      <c r="CJ38" s="59">
        <f t="shared" si="35"/>
        <v>23.431175646166814</v>
      </c>
      <c r="CK38" s="59">
        <f t="shared" ref="CK38:CZ41" si="36">CJ38*(1+$K38)</f>
        <v>24.306095744794682</v>
      </c>
      <c r="CL38" s="59">
        <f t="shared" si="36"/>
        <v>25.213685359905313</v>
      </c>
      <c r="CM38" s="59">
        <f t="shared" si="36"/>
        <v>26.155164371244176</v>
      </c>
      <c r="CN38" s="59">
        <f t="shared" si="36"/>
        <v>27.131798208866432</v>
      </c>
      <c r="CO38" s="59">
        <f t="shared" si="36"/>
        <v>28.144899553985503</v>
      </c>
      <c r="CP38" s="59">
        <f t="shared" si="36"/>
        <v>29.195830103331321</v>
      </c>
      <c r="CQ38" s="59">
        <f t="shared" si="36"/>
        <v>30.286002399389712</v>
      </c>
      <c r="CR38" s="59">
        <f t="shared" si="36"/>
        <v>31.416881728982922</v>
      </c>
      <c r="CS38" s="59">
        <f t="shared" si="36"/>
        <v>32.589988092743141</v>
      </c>
      <c r="CT38" s="59">
        <f t="shared" si="36"/>
        <v>33.806898248126167</v>
      </c>
      <c r="CU38" s="59">
        <f t="shared" si="36"/>
        <v>35.069247828711198</v>
      </c>
      <c r="CV38" s="59">
        <f t="shared" si="36"/>
        <v>36.378733542635274</v>
      </c>
      <c r="CW38" s="59">
        <f t="shared" si="36"/>
        <v>37.737115453117269</v>
      </c>
      <c r="CX38" s="59">
        <f t="shared" si="36"/>
        <v>39.146219344136668</v>
      </c>
      <c r="CY38" s="59">
        <f t="shared" si="36"/>
        <v>40.607939174446727</v>
      </c>
      <c r="CZ38" s="59">
        <f t="shared" si="36"/>
        <v>42.124239623220568</v>
      </c>
      <c r="DA38" s="59">
        <f t="shared" ref="DA38:DP41" si="37">CZ38*(1+$K38)</f>
        <v>43.697158730751617</v>
      </c>
      <c r="DB38" s="59">
        <f t="shared" si="37"/>
        <v>45.328810637757883</v>
      </c>
      <c r="DC38" s="59">
        <f t="shared" si="37"/>
        <v>47.021388426971761</v>
      </c>
      <c r="DD38" s="59">
        <f t="shared" si="37"/>
        <v>48.777167070834885</v>
      </c>
      <c r="DE38" s="59">
        <f t="shared" si="37"/>
        <v>50.598506489259854</v>
      </c>
      <c r="DF38" s="59">
        <f t="shared" si="37"/>
        <v>52.487854721568816</v>
      </c>
      <c r="DG38" s="59">
        <f t="shared" si="37"/>
        <v>54.447751216872192</v>
      </c>
      <c r="DH38" s="59">
        <f t="shared" si="37"/>
        <v>56.480830247310195</v>
      </c>
      <c r="DI38" s="59">
        <f t="shared" si="37"/>
        <v>58.58982444874475</v>
      </c>
      <c r="DJ38" s="59">
        <f t="shared" si="37"/>
        <v>60.777568493660873</v>
      </c>
      <c r="DK38" s="59">
        <f t="shared" si="37"/>
        <v>63.047002901214164</v>
      </c>
      <c r="DL38" s="59">
        <f t="shared" si="37"/>
        <v>65.401177989545502</v>
      </c>
      <c r="DM38" s="59">
        <f t="shared" si="37"/>
        <v>67.84325797567513</v>
      </c>
      <c r="DN38" s="59">
        <f t="shared" si="37"/>
        <v>70.376525228486841</v>
      </c>
      <c r="DO38" s="59">
        <f t="shared" si="37"/>
        <v>73.004384680518541</v>
      </c>
      <c r="DP38" s="59">
        <f t="shared" si="37"/>
        <v>75.730368404489099</v>
      </c>
      <c r="DQ38" s="59">
        <f t="shared" ref="DQ38:EF41" si="38">DP38*(1+$K38)</f>
        <v>78.558140360712713</v>
      </c>
      <c r="DR38" s="59">
        <f t="shared" si="38"/>
        <v>81.491501321781726</v>
      </c>
      <c r="DS38" s="59">
        <f t="shared" si="38"/>
        <v>84.534393981137043</v>
      </c>
      <c r="DT38" s="59">
        <f t="shared" si="38"/>
        <v>87.690908252392688</v>
      </c>
      <c r="DU38" s="59">
        <f t="shared" si="38"/>
        <v>90.96528676653702</v>
      </c>
      <c r="DV38" s="59">
        <f t="shared" si="38"/>
        <v>94.361930574399508</v>
      </c>
      <c r="DW38" s="59">
        <f t="shared" si="38"/>
        <v>97.885405062047582</v>
      </c>
      <c r="DX38" s="59">
        <f t="shared" si="38"/>
        <v>101.54044608706444</v>
      </c>
      <c r="DY38" s="59">
        <f t="shared" si="38"/>
        <v>105.33196634395541</v>
      </c>
      <c r="DZ38" s="59">
        <f t="shared" si="38"/>
        <v>109.26506196723871</v>
      </c>
      <c r="EA38" s="59">
        <f t="shared" si="38"/>
        <v>113.3450193810954</v>
      </c>
      <c r="EB38" s="59">
        <f t="shared" si="38"/>
        <v>117.57732240478549</v>
      </c>
      <c r="EC38" s="59">
        <f t="shared" si="38"/>
        <v>121.96765962338017</v>
      </c>
      <c r="ED38" s="59">
        <f t="shared" si="38"/>
        <v>126.52193203371718</v>
      </c>
      <c r="EE38" s="59">
        <f t="shared" si="38"/>
        <v>131.24626097585616</v>
      </c>
      <c r="EF38" s="59">
        <f t="shared" si="38"/>
        <v>136.14699636069463</v>
      </c>
      <c r="EG38" s="59">
        <f t="shared" ref="EG38:EV41" si="39">EF38*(1+$K38)</f>
        <v>141.23072520480295</v>
      </c>
      <c r="EH38" s="59">
        <f t="shared" si="39"/>
        <v>146.50428048395028</v>
      </c>
      <c r="EI38" s="59">
        <f t="shared" si="39"/>
        <v>151.97475031722098</v>
      </c>
      <c r="EJ38" s="59">
        <f t="shared" si="39"/>
        <v>157.64948749406599</v>
      </c>
      <c r="EK38" s="59">
        <f t="shared" si="39"/>
        <v>163.53611935709441</v>
      </c>
      <c r="EL38" s="59">
        <f t="shared" si="39"/>
        <v>169.64255805388831</v>
      </c>
      <c r="EM38" s="59">
        <f t="shared" si="39"/>
        <v>175.97701117162049</v>
      </c>
      <c r="EN38" s="59">
        <f t="shared" si="39"/>
        <v>182.54799276876878</v>
      </c>
      <c r="EO38" s="59">
        <f t="shared" si="39"/>
        <v>189.3643348187546</v>
      </c>
      <c r="EP38" s="59">
        <f t="shared" si="39"/>
        <v>196.43519908088689</v>
      </c>
      <c r="EQ38" s="59">
        <f t="shared" si="39"/>
        <v>203.7700894145672</v>
      </c>
      <c r="ER38" s="59">
        <f t="shared" si="39"/>
        <v>211.37886455330712</v>
      </c>
      <c r="ES38" s="59">
        <f t="shared" si="39"/>
        <v>219.27175135572759</v>
      </c>
      <c r="ET38" s="59">
        <f t="shared" si="39"/>
        <v>227.45935855135045</v>
      </c>
      <c r="EU38" s="59">
        <f t="shared" si="39"/>
        <v>235.95269099965785</v>
      </c>
      <c r="EV38" s="59">
        <f t="shared" si="39"/>
        <v>244.76316448158505</v>
      </c>
      <c r="EW38" s="59">
        <f t="shared" ref="EW38:FL41" si="40">EV38*(1+$K38)</f>
        <v>253.90262104332743</v>
      </c>
      <c r="EX38" s="59">
        <f t="shared" si="40"/>
        <v>263.38334491308524</v>
      </c>
      <c r="EY38" s="59">
        <f t="shared" si="40"/>
        <v>273.21807901213981</v>
      </c>
      <c r="EZ38" s="59">
        <f t="shared" si="40"/>
        <v>283.42004208245311</v>
      </c>
      <c r="FA38" s="59">
        <f t="shared" si="40"/>
        <v>294.00294645381189</v>
      </c>
      <c r="FB38" s="59">
        <f t="shared" si="40"/>
        <v>304.98101647439722</v>
      </c>
      <c r="FC38" s="59">
        <f t="shared" si="40"/>
        <v>316.36900762955122</v>
      </c>
      <c r="FD38" s="59">
        <f t="shared" si="40"/>
        <v>328.18222637443864</v>
      </c>
      <c r="FE38" s="59">
        <f t="shared" si="40"/>
        <v>340.43655070726015</v>
      </c>
      <c r="FF38" s="59">
        <f t="shared" si="40"/>
        <v>353.14845151066925</v>
      </c>
      <c r="FG38" s="59">
        <f t="shared" si="40"/>
        <v>366.33501469007763</v>
      </c>
      <c r="FH38" s="59">
        <f t="shared" si="40"/>
        <v>380.0139641386051</v>
      </c>
      <c r="FI38" s="59">
        <f t="shared" si="40"/>
        <v>394.20368555954059</v>
      </c>
      <c r="FJ38" s="59">
        <f t="shared" si="40"/>
        <v>408.92325117833383</v>
      </c>
      <c r="FK38" s="59">
        <f t="shared" si="40"/>
        <v>424.19244537733277</v>
      </c>
      <c r="FL38" s="59">
        <f t="shared" si="40"/>
        <v>440.03179128772234</v>
      </c>
      <c r="FM38" s="59">
        <f t="shared" ref="FM38:GB41" si="41">FL38*(1+$K38)</f>
        <v>456.46257837440584</v>
      </c>
      <c r="FN38" s="59">
        <f t="shared" si="41"/>
        <v>473.50689105090612</v>
      </c>
      <c r="FO38" s="59">
        <f t="shared" si="41"/>
        <v>491.1876383627469</v>
      </c>
      <c r="FP38" s="59">
        <f t="shared" si="41"/>
        <v>509.52858477921183</v>
      </c>
      <c r="FQ38" s="59">
        <f t="shared" si="41"/>
        <v>528.55438213486752</v>
      </c>
      <c r="FR38" s="59">
        <f t="shared" si="41"/>
        <v>548.29060276378345</v>
      </c>
      <c r="FS38" s="59">
        <f t="shared" si="41"/>
        <v>568.76377387098307</v>
      </c>
      <c r="FT38" s="59">
        <f t="shared" si="41"/>
        <v>590.00141318732551</v>
      </c>
      <c r="FU38" s="59">
        <f t="shared" si="41"/>
        <v>612.03206595574022</v>
      </c>
      <c r="FV38" s="59">
        <f t="shared" si="41"/>
        <v>634.88534329852757</v>
      </c>
      <c r="FW38" s="59">
        <f t="shared" si="41"/>
        <v>658.59196201729458</v>
      </c>
      <c r="FX38" s="59">
        <f t="shared" si="41"/>
        <v>683.18378587902032</v>
      </c>
      <c r="FY38" s="59">
        <f t="shared" si="41"/>
        <v>708.69386844374287</v>
      </c>
      <c r="FZ38" s="59">
        <f t="shared" si="41"/>
        <v>735.15649749143222</v>
      </c>
      <c r="GA38" s="59">
        <f t="shared" si="41"/>
        <v>762.60724110776221</v>
      </c>
      <c r="GB38" s="59">
        <f t="shared" si="41"/>
        <v>791.08299549072603</v>
      </c>
      <c r="GC38" s="59">
        <f t="shared" ref="GC38:GR41" si="42">GB38*(1+$K38)</f>
        <v>820.62203454234964</v>
      </c>
      <c r="GD38" s="59">
        <f t="shared" si="42"/>
        <v>851.26406131216095</v>
      </c>
      <c r="GE38" s="59">
        <f t="shared" si="42"/>
        <v>883.05026136155698</v>
      </c>
      <c r="GF38" s="59">
        <f t="shared" si="42"/>
        <v>916.02335812079741</v>
      </c>
      <c r="GG38" s="59">
        <f t="shared" si="42"/>
        <v>950.22767031302794</v>
      </c>
      <c r="GH38" s="59">
        <f t="shared" si="42"/>
        <v>985.70917152251639</v>
      </c>
      <c r="GI38" s="59">
        <f t="shared" si="42"/>
        <v>1022.5155519871671</v>
      </c>
      <c r="GJ38" s="59">
        <f t="shared" si="42"/>
        <v>1060.6962826983679</v>
      </c>
      <c r="GK38" s="59">
        <f t="shared" si="42"/>
        <v>1100.3026818943249</v>
      </c>
      <c r="GL38" s="59">
        <f t="shared" si="42"/>
        <v>1141.387984036259</v>
      </c>
      <c r="GM38" s="59">
        <f t="shared" si="42"/>
        <v>1184.0074113601729</v>
      </c>
      <c r="GN38" s="59">
        <f t="shared" si="42"/>
        <v>1228.2182481003617</v>
      </c>
      <c r="GO38" s="59">
        <f t="shared" si="42"/>
        <v>1274.0799174844292</v>
      </c>
      <c r="GP38" s="59">
        <f t="shared" si="42"/>
        <v>1321.6540616032976</v>
      </c>
      <c r="GQ38" s="59">
        <f t="shared" si="42"/>
        <v>1371.0046242635647</v>
      </c>
      <c r="GR38" s="59">
        <f t="shared" si="42"/>
        <v>1422.1979369335661</v>
      </c>
      <c r="GS38" s="59">
        <f t="shared" ref="GS38:HF41" si="43">GR38*(1+$K38)</f>
        <v>1475.3028078986654</v>
      </c>
      <c r="GT38" s="59">
        <f t="shared" si="43"/>
        <v>1530.3906147456014</v>
      </c>
      <c r="GU38" s="59">
        <f t="shared" si="43"/>
        <v>1587.5354003002021</v>
      </c>
      <c r="GV38" s="59">
        <f t="shared" si="43"/>
        <v>1646.8139721474115</v>
      </c>
      <c r="GW38" s="59">
        <f t="shared" si="43"/>
        <v>1708.3060058673957</v>
      </c>
      <c r="GX38" s="59">
        <f t="shared" si="43"/>
        <v>1772.0941521264842</v>
      </c>
      <c r="GY38" s="59">
        <f t="shared" si="43"/>
        <v>1838.2641477668869</v>
      </c>
      <c r="GZ38" s="59">
        <f t="shared" si="43"/>
        <v>1906.9049310445023</v>
      </c>
      <c r="HA38" s="59">
        <f t="shared" si="43"/>
        <v>1978.1087611697039</v>
      </c>
      <c r="HB38" s="59">
        <f t="shared" si="43"/>
        <v>2051.9713423117805</v>
      </c>
      <c r="HC38" s="59">
        <f t="shared" si="43"/>
        <v>2128.5919522337022</v>
      </c>
      <c r="HD38" s="59">
        <f t="shared" si="43"/>
        <v>2208.0735757301086</v>
      </c>
      <c r="HE38" s="59">
        <f t="shared" si="43"/>
        <v>2290.5230430478705</v>
      </c>
      <c r="HF38" s="59">
        <f t="shared" si="43"/>
        <v>2376.0511734752777</v>
      </c>
    </row>
    <row r="39" spans="1:214" x14ac:dyDescent="0.3">
      <c r="A39" s="57" t="str">
        <f>'JMC-3 As Filed'!A38</f>
        <v>Emera Inc.</v>
      </c>
      <c r="B39" s="16" t="str">
        <f>'JMC-3 As Filed'!B38</f>
        <v>EMA</v>
      </c>
      <c r="C39" s="16">
        <f>'JMC-3 As Filed'!C38</f>
        <v>2.2599999999999998</v>
      </c>
      <c r="D39" s="16">
        <f>'JMC-3 As Filed'!D38</f>
        <v>44.681222222222225</v>
      </c>
      <c r="E39" s="17">
        <f>'JMC-3 As Filed'!K38</f>
        <v>7.6266666666666663E-2</v>
      </c>
      <c r="F39" s="17">
        <f t="shared" si="28"/>
        <v>6.977888888888889E-2</v>
      </c>
      <c r="G39" s="17">
        <f t="shared" si="28"/>
        <v>6.3291111111111117E-2</v>
      </c>
      <c r="H39" s="17">
        <f t="shared" si="28"/>
        <v>5.6803333333333338E-2</v>
      </c>
      <c r="I39" s="17">
        <f t="shared" si="28"/>
        <v>5.0315555555555558E-2</v>
      </c>
      <c r="J39" s="17">
        <f t="shared" si="28"/>
        <v>4.3827777777777778E-2</v>
      </c>
      <c r="K39" s="17">
        <f>K38</f>
        <v>3.7339999999999998E-2</v>
      </c>
      <c r="L39" s="17">
        <f t="shared" ref="L39:L41" si="44">IFERROR(XIRR($N39:$HF39,$N$37:$HF$37),"")</f>
        <v>0.10658181309700013</v>
      </c>
      <c r="N39" s="59">
        <f t="shared" si="29"/>
        <v>-44.681222222222225</v>
      </c>
      <c r="O39" s="59">
        <f t="shared" si="30"/>
        <v>2.4323626666666667</v>
      </c>
      <c r="P39" s="59">
        <f t="shared" ref="P39:S41" si="45">O39*(1+$E39)</f>
        <v>2.6178708593777777</v>
      </c>
      <c r="Q39" s="59">
        <f t="shared" si="45"/>
        <v>2.8175271435863229</v>
      </c>
      <c r="R39" s="59">
        <f t="shared" si="45"/>
        <v>3.0324105470705067</v>
      </c>
      <c r="S39" s="59">
        <f t="shared" si="45"/>
        <v>3.2636823914604176</v>
      </c>
      <c r="T39" s="59">
        <f t="shared" si="31"/>
        <v>3.491418522422757</v>
      </c>
      <c r="U39" s="59">
        <f t="shared" si="31"/>
        <v>3.7123942800608072</v>
      </c>
      <c r="V39" s="59">
        <f t="shared" si="31"/>
        <v>3.9232706498158612</v>
      </c>
      <c r="W39" s="59">
        <f t="shared" si="31"/>
        <v>4.1206721921561522</v>
      </c>
      <c r="X39" s="59">
        <f t="shared" si="31"/>
        <v>4.3012720972890408</v>
      </c>
      <c r="Y39" s="59">
        <f t="shared" si="32"/>
        <v>4.4618815974018133</v>
      </c>
      <c r="Z39" s="59">
        <f t="shared" si="32"/>
        <v>4.6284882562487963</v>
      </c>
      <c r="AA39" s="59">
        <f t="shared" si="32"/>
        <v>4.8013160077371264</v>
      </c>
      <c r="AB39" s="59">
        <f t="shared" si="32"/>
        <v>4.98059714746603</v>
      </c>
      <c r="AC39" s="59">
        <f t="shared" si="32"/>
        <v>5.166572644952411</v>
      </c>
      <c r="AD39" s="59">
        <f t="shared" si="32"/>
        <v>5.3594924675149338</v>
      </c>
      <c r="AE39" s="59">
        <f t="shared" si="32"/>
        <v>5.559615916251941</v>
      </c>
      <c r="AF39" s="59">
        <f t="shared" si="32"/>
        <v>5.7672119745647876</v>
      </c>
      <c r="AG39" s="59">
        <f t="shared" si="32"/>
        <v>5.9825596696950365</v>
      </c>
      <c r="AH39" s="59">
        <f t="shared" si="32"/>
        <v>6.2059484477614486</v>
      </c>
      <c r="AI39" s="59">
        <f t="shared" si="32"/>
        <v>6.437678562800861</v>
      </c>
      <c r="AJ39" s="59">
        <f t="shared" si="32"/>
        <v>6.6780614803358445</v>
      </c>
      <c r="AK39" s="59">
        <f t="shared" si="32"/>
        <v>6.9274202960115847</v>
      </c>
      <c r="AL39" s="59">
        <f t="shared" si="32"/>
        <v>7.1860901698646567</v>
      </c>
      <c r="AM39" s="59">
        <f t="shared" si="32"/>
        <v>7.4544187768074028</v>
      </c>
      <c r="AN39" s="59">
        <f t="shared" si="32"/>
        <v>7.732766773933391</v>
      </c>
      <c r="AO39" s="59">
        <f t="shared" si="33"/>
        <v>8.0215082852720627</v>
      </c>
      <c r="AP39" s="59">
        <f t="shared" si="33"/>
        <v>8.3210314046441205</v>
      </c>
      <c r="AQ39" s="59">
        <f t="shared" si="33"/>
        <v>8.6317387172935316</v>
      </c>
      <c r="AR39" s="59">
        <f t="shared" si="33"/>
        <v>8.954047840997271</v>
      </c>
      <c r="AS39" s="59">
        <f t="shared" si="33"/>
        <v>9.2883919873801091</v>
      </c>
      <c r="AT39" s="59">
        <f t="shared" si="33"/>
        <v>9.635220544188881</v>
      </c>
      <c r="AU39" s="59">
        <f t="shared" si="33"/>
        <v>9.9949996793088935</v>
      </c>
      <c r="AV39" s="59">
        <f t="shared" si="33"/>
        <v>10.368212967334287</v>
      </c>
      <c r="AW39" s="59">
        <f t="shared" si="33"/>
        <v>10.755362039534548</v>
      </c>
      <c r="AX39" s="59">
        <f t="shared" si="33"/>
        <v>11.156967258090766</v>
      </c>
      <c r="AY39" s="59">
        <f t="shared" si="33"/>
        <v>11.573568415507875</v>
      </c>
      <c r="AZ39" s="59">
        <f t="shared" si="33"/>
        <v>12.005725460142939</v>
      </c>
      <c r="BA39" s="59">
        <f t="shared" si="33"/>
        <v>12.454019248824675</v>
      </c>
      <c r="BB39" s="59">
        <f t="shared" si="33"/>
        <v>12.919052327575788</v>
      </c>
      <c r="BC39" s="59">
        <f t="shared" si="33"/>
        <v>13.401449741487466</v>
      </c>
      <c r="BD39" s="59">
        <f t="shared" si="33"/>
        <v>13.901859874834608</v>
      </c>
      <c r="BE39" s="59">
        <f t="shared" si="34"/>
        <v>14.420955322560932</v>
      </c>
      <c r="BF39" s="59">
        <f t="shared" si="34"/>
        <v>14.959433794305356</v>
      </c>
      <c r="BG39" s="59">
        <f t="shared" si="34"/>
        <v>15.518019052184718</v>
      </c>
      <c r="BH39" s="59">
        <f t="shared" si="34"/>
        <v>16.097461883593294</v>
      </c>
      <c r="BI39" s="59">
        <f t="shared" si="34"/>
        <v>16.698541110326666</v>
      </c>
      <c r="BJ39" s="59">
        <f t="shared" si="34"/>
        <v>17.322064635386262</v>
      </c>
      <c r="BK39" s="59">
        <f t="shared" si="34"/>
        <v>17.968870528871584</v>
      </c>
      <c r="BL39" s="59">
        <f t="shared" si="34"/>
        <v>18.639828154419646</v>
      </c>
      <c r="BM39" s="59">
        <f t="shared" si="34"/>
        <v>19.335839337705675</v>
      </c>
      <c r="BN39" s="59">
        <f t="shared" si="34"/>
        <v>20.057839578575603</v>
      </c>
      <c r="BO39" s="59">
        <f t="shared" si="34"/>
        <v>20.806799308439615</v>
      </c>
      <c r="BP39" s="59">
        <f t="shared" si="34"/>
        <v>21.583725194616747</v>
      </c>
      <c r="BQ39" s="59">
        <f t="shared" si="34"/>
        <v>22.389661493383734</v>
      </c>
      <c r="BR39" s="59">
        <f t="shared" si="34"/>
        <v>23.225691453546681</v>
      </c>
      <c r="BS39" s="59">
        <f t="shared" si="34"/>
        <v>24.092938772422112</v>
      </c>
      <c r="BT39" s="59">
        <f t="shared" si="34"/>
        <v>24.992569106184352</v>
      </c>
      <c r="BU39" s="59">
        <f t="shared" si="35"/>
        <v>25.925791636609272</v>
      </c>
      <c r="BV39" s="59">
        <f t="shared" si="35"/>
        <v>26.89386069632026</v>
      </c>
      <c r="BW39" s="59">
        <f t="shared" si="35"/>
        <v>27.898077454720855</v>
      </c>
      <c r="BX39" s="59">
        <f t="shared" si="35"/>
        <v>28.939791666880129</v>
      </c>
      <c r="BY39" s="59">
        <f t="shared" si="35"/>
        <v>30.020403487721431</v>
      </c>
      <c r="BZ39" s="59">
        <f t="shared" si="35"/>
        <v>31.141365353952946</v>
      </c>
      <c r="CA39" s="59">
        <f t="shared" si="35"/>
        <v>32.304183936269546</v>
      </c>
      <c r="CB39" s="59">
        <f t="shared" si="35"/>
        <v>33.510422164449849</v>
      </c>
      <c r="CC39" s="59">
        <f t="shared" si="35"/>
        <v>34.761701328070401</v>
      </c>
      <c r="CD39" s="59">
        <f t="shared" si="35"/>
        <v>36.059703255660551</v>
      </c>
      <c r="CE39" s="59">
        <f t="shared" si="35"/>
        <v>37.406172575226911</v>
      </c>
      <c r="CF39" s="59">
        <f t="shared" si="35"/>
        <v>38.802919059185882</v>
      </c>
      <c r="CG39" s="59">
        <f t="shared" si="35"/>
        <v>40.251820056855877</v>
      </c>
      <c r="CH39" s="59">
        <f t="shared" si="35"/>
        <v>41.754823017778875</v>
      </c>
      <c r="CI39" s="59">
        <f t="shared" si="35"/>
        <v>43.313948109262732</v>
      </c>
      <c r="CJ39" s="59">
        <f t="shared" si="35"/>
        <v>44.931290931662602</v>
      </c>
      <c r="CK39" s="59">
        <f t="shared" si="36"/>
        <v>46.60902533505088</v>
      </c>
      <c r="CL39" s="59">
        <f t="shared" si="36"/>
        <v>48.34940634106168</v>
      </c>
      <c r="CM39" s="59">
        <f t="shared" si="36"/>
        <v>50.154773173836922</v>
      </c>
      <c r="CN39" s="59">
        <f t="shared" si="36"/>
        <v>52.02755240414799</v>
      </c>
      <c r="CO39" s="59">
        <f t="shared" si="36"/>
        <v>53.970261210918871</v>
      </c>
      <c r="CP39" s="59">
        <f t="shared" si="36"/>
        <v>55.985510764534574</v>
      </c>
      <c r="CQ39" s="59">
        <f t="shared" si="36"/>
        <v>58.076009736482291</v>
      </c>
      <c r="CR39" s="59">
        <f t="shared" si="36"/>
        <v>60.244567940042536</v>
      </c>
      <c r="CS39" s="59">
        <f t="shared" si="36"/>
        <v>62.494100106923717</v>
      </c>
      <c r="CT39" s="59">
        <f t="shared" si="36"/>
        <v>64.827629804916242</v>
      </c>
      <c r="CU39" s="59">
        <f t="shared" si="36"/>
        <v>67.24829350183181</v>
      </c>
      <c r="CV39" s="59">
        <f t="shared" si="36"/>
        <v>69.759344781190208</v>
      </c>
      <c r="CW39" s="59">
        <f t="shared" si="36"/>
        <v>72.364158715319846</v>
      </c>
      <c r="CX39" s="59">
        <f t="shared" si="36"/>
        <v>75.06623640174989</v>
      </c>
      <c r="CY39" s="59">
        <f t="shared" si="36"/>
        <v>77.869209668991232</v>
      </c>
      <c r="CZ39" s="59">
        <f t="shared" si="36"/>
        <v>80.776845958031359</v>
      </c>
      <c r="DA39" s="59">
        <f t="shared" si="37"/>
        <v>83.793053386104248</v>
      </c>
      <c r="DB39" s="59">
        <f t="shared" si="37"/>
        <v>86.921885999541374</v>
      </c>
      <c r="DC39" s="59">
        <f t="shared" si="37"/>
        <v>90.167549222764237</v>
      </c>
      <c r="DD39" s="59">
        <f t="shared" si="37"/>
        <v>93.534405510742246</v>
      </c>
      <c r="DE39" s="59">
        <f t="shared" si="37"/>
        <v>97.026980212513351</v>
      </c>
      <c r="DF39" s="59">
        <f t="shared" si="37"/>
        <v>100.64996765364859</v>
      </c>
      <c r="DG39" s="59">
        <f t="shared" si="37"/>
        <v>104.40823744583582</v>
      </c>
      <c r="DH39" s="59">
        <f t="shared" si="37"/>
        <v>108.30684103206333</v>
      </c>
      <c r="DI39" s="59">
        <f t="shared" si="37"/>
        <v>112.35101847620057</v>
      </c>
      <c r="DJ39" s="59">
        <f t="shared" si="37"/>
        <v>116.54620550610188</v>
      </c>
      <c r="DK39" s="59">
        <f t="shared" si="37"/>
        <v>120.89804081969972</v>
      </c>
      <c r="DL39" s="59">
        <f t="shared" si="37"/>
        <v>125.41237366390729</v>
      </c>
      <c r="DM39" s="59">
        <f t="shared" si="37"/>
        <v>130.09527169651759</v>
      </c>
      <c r="DN39" s="59">
        <f t="shared" si="37"/>
        <v>134.95302914166555</v>
      </c>
      <c r="DO39" s="59">
        <f t="shared" si="37"/>
        <v>139.99217524981535</v>
      </c>
      <c r="DP39" s="59">
        <f t="shared" si="37"/>
        <v>145.21948307364343</v>
      </c>
      <c r="DQ39" s="59">
        <f t="shared" si="38"/>
        <v>150.64197857161327</v>
      </c>
      <c r="DR39" s="59">
        <f t="shared" si="38"/>
        <v>156.26695005147729</v>
      </c>
      <c r="DS39" s="59">
        <f t="shared" si="38"/>
        <v>162.10195796639945</v>
      </c>
      <c r="DT39" s="59">
        <f t="shared" si="38"/>
        <v>168.1548450768648</v>
      </c>
      <c r="DU39" s="59">
        <f t="shared" si="38"/>
        <v>174.43374699203491</v>
      </c>
      <c r="DV39" s="59">
        <f t="shared" si="38"/>
        <v>180.94710310471748</v>
      </c>
      <c r="DW39" s="59">
        <f t="shared" si="38"/>
        <v>187.70366793464763</v>
      </c>
      <c r="DX39" s="59">
        <f t="shared" si="38"/>
        <v>194.71252289532737</v>
      </c>
      <c r="DY39" s="59">
        <f t="shared" si="38"/>
        <v>201.98308850023886</v>
      </c>
      <c r="DZ39" s="59">
        <f t="shared" si="38"/>
        <v>209.52513702483776</v>
      </c>
      <c r="EA39" s="59">
        <f t="shared" si="38"/>
        <v>217.34880564134519</v>
      </c>
      <c r="EB39" s="59">
        <f t="shared" si="38"/>
        <v>225.46461004399302</v>
      </c>
      <c r="EC39" s="59">
        <f t="shared" si="38"/>
        <v>233.88345858303569</v>
      </c>
      <c r="ED39" s="59">
        <f t="shared" si="38"/>
        <v>242.61666692652622</v>
      </c>
      <c r="EE39" s="59">
        <f t="shared" si="38"/>
        <v>251.67597326956269</v>
      </c>
      <c r="EF39" s="59">
        <f t="shared" si="38"/>
        <v>261.07355411144812</v>
      </c>
      <c r="EG39" s="59">
        <f t="shared" si="39"/>
        <v>270.82204062196956</v>
      </c>
      <c r="EH39" s="59">
        <f t="shared" si="39"/>
        <v>280.93453561879386</v>
      </c>
      <c r="EI39" s="59">
        <f t="shared" si="39"/>
        <v>291.42463117879959</v>
      </c>
      <c r="EJ39" s="59">
        <f t="shared" si="39"/>
        <v>302.30642690701592</v>
      </c>
      <c r="EK39" s="59">
        <f t="shared" si="39"/>
        <v>313.59454888772387</v>
      </c>
      <c r="EL39" s="59">
        <f t="shared" si="39"/>
        <v>325.30416934319146</v>
      </c>
      <c r="EM39" s="59">
        <f t="shared" si="39"/>
        <v>337.45102702646619</v>
      </c>
      <c r="EN39" s="59">
        <f t="shared" si="39"/>
        <v>350.05144837563444</v>
      </c>
      <c r="EO39" s="59">
        <f t="shared" si="39"/>
        <v>363.1223694579806</v>
      </c>
      <c r="EP39" s="59">
        <f t="shared" si="39"/>
        <v>376.68135873354157</v>
      </c>
      <c r="EQ39" s="59">
        <f t="shared" si="39"/>
        <v>390.74664066865199</v>
      </c>
      <c r="ER39" s="59">
        <f t="shared" si="39"/>
        <v>405.33712023121944</v>
      </c>
      <c r="ES39" s="59">
        <f t="shared" si="39"/>
        <v>420.47240830065317</v>
      </c>
      <c r="ET39" s="59">
        <f t="shared" si="39"/>
        <v>436.17284802659952</v>
      </c>
      <c r="EU39" s="59">
        <f t="shared" si="39"/>
        <v>452.45954217191274</v>
      </c>
      <c r="EV39" s="59">
        <f t="shared" si="39"/>
        <v>469.35438147661193</v>
      </c>
      <c r="EW39" s="59">
        <f t="shared" si="40"/>
        <v>486.88007408094859</v>
      </c>
      <c r="EX39" s="59">
        <f t="shared" si="40"/>
        <v>505.06017604713116</v>
      </c>
      <c r="EY39" s="59">
        <f t="shared" si="40"/>
        <v>523.91912302073104</v>
      </c>
      <c r="EZ39" s="59">
        <f t="shared" si="40"/>
        <v>543.48226307432515</v>
      </c>
      <c r="FA39" s="59">
        <f t="shared" si="40"/>
        <v>563.77589077752043</v>
      </c>
      <c r="FB39" s="59">
        <f t="shared" si="40"/>
        <v>584.82728253915298</v>
      </c>
      <c r="FC39" s="59">
        <f t="shared" si="40"/>
        <v>606.66473326916491</v>
      </c>
      <c r="FD39" s="59">
        <f t="shared" si="40"/>
        <v>629.31759440943551</v>
      </c>
      <c r="FE39" s="59">
        <f t="shared" si="40"/>
        <v>652.81631338468378</v>
      </c>
      <c r="FF39" s="59">
        <f t="shared" si="40"/>
        <v>677.19247452646778</v>
      </c>
      <c r="FG39" s="59">
        <f t="shared" si="40"/>
        <v>702.47884152528604</v>
      </c>
      <c r="FH39" s="59">
        <f t="shared" si="40"/>
        <v>728.70940146784017</v>
      </c>
      <c r="FI39" s="59">
        <f t="shared" si="40"/>
        <v>755.91941051864922</v>
      </c>
      <c r="FJ39" s="59">
        <f t="shared" si="40"/>
        <v>784.14544130741547</v>
      </c>
      <c r="FK39" s="59">
        <f t="shared" si="40"/>
        <v>813.42543208583436</v>
      </c>
      <c r="FL39" s="59">
        <f t="shared" si="40"/>
        <v>843.79873771991936</v>
      </c>
      <c r="FM39" s="59">
        <f t="shared" si="41"/>
        <v>875.30618258638106</v>
      </c>
      <c r="FN39" s="59">
        <f t="shared" si="41"/>
        <v>907.99011544415646</v>
      </c>
      <c r="FO39" s="59">
        <f t="shared" si="41"/>
        <v>941.89446635484114</v>
      </c>
      <c r="FP39" s="59">
        <f t="shared" si="41"/>
        <v>977.06480572853081</v>
      </c>
      <c r="FQ39" s="59">
        <f t="shared" si="41"/>
        <v>1013.5484055744341</v>
      </c>
      <c r="FR39" s="59">
        <f t="shared" si="41"/>
        <v>1051.3943030385835</v>
      </c>
      <c r="FS39" s="59">
        <f t="shared" si="41"/>
        <v>1090.6533663140442</v>
      </c>
      <c r="FT39" s="59">
        <f t="shared" si="41"/>
        <v>1131.3783630122105</v>
      </c>
      <c r="FU39" s="59">
        <f t="shared" si="41"/>
        <v>1173.6240310870862</v>
      </c>
      <c r="FV39" s="59">
        <f t="shared" si="41"/>
        <v>1217.4471524078779</v>
      </c>
      <c r="FW39" s="59">
        <f t="shared" si="41"/>
        <v>1262.906629078788</v>
      </c>
      <c r="FX39" s="59">
        <f t="shared" si="41"/>
        <v>1310.0635626085898</v>
      </c>
      <c r="FY39" s="59">
        <f t="shared" si="41"/>
        <v>1358.9813360363944</v>
      </c>
      <c r="FZ39" s="59">
        <f t="shared" si="41"/>
        <v>1409.7256991239933</v>
      </c>
      <c r="GA39" s="59">
        <f t="shared" si="41"/>
        <v>1462.364856729283</v>
      </c>
      <c r="GB39" s="59">
        <f t="shared" si="41"/>
        <v>1516.9695604795543</v>
      </c>
      <c r="GC39" s="59">
        <f t="shared" si="42"/>
        <v>1573.6132038678606</v>
      </c>
      <c r="GD39" s="59">
        <f t="shared" si="42"/>
        <v>1632.3719209002863</v>
      </c>
      <c r="GE39" s="59">
        <f t="shared" si="42"/>
        <v>1693.324688426703</v>
      </c>
      <c r="GF39" s="59">
        <f t="shared" si="42"/>
        <v>1756.553432292556</v>
      </c>
      <c r="GG39" s="59">
        <f t="shared" si="42"/>
        <v>1822.1431374543599</v>
      </c>
      <c r="GH39" s="59">
        <f t="shared" si="42"/>
        <v>1890.1819622069056</v>
      </c>
      <c r="GI39" s="59">
        <f t="shared" si="42"/>
        <v>1960.7613566757113</v>
      </c>
      <c r="GJ39" s="59">
        <f t="shared" si="42"/>
        <v>2033.9761857339822</v>
      </c>
      <c r="GK39" s="59">
        <f t="shared" si="42"/>
        <v>2109.9248565092889</v>
      </c>
      <c r="GL39" s="59">
        <f t="shared" si="42"/>
        <v>2188.7094506513458</v>
      </c>
      <c r="GM39" s="59">
        <f t="shared" si="42"/>
        <v>2270.4358615386668</v>
      </c>
      <c r="GN39" s="59">
        <f t="shared" si="42"/>
        <v>2355.2139366085203</v>
      </c>
      <c r="GO39" s="59">
        <f t="shared" si="42"/>
        <v>2443.1576250014823</v>
      </c>
      <c r="GP39" s="59">
        <f t="shared" si="42"/>
        <v>2534.3851307190375</v>
      </c>
      <c r="GQ39" s="59">
        <f t="shared" si="42"/>
        <v>2629.0190715000863</v>
      </c>
      <c r="GR39" s="59">
        <f t="shared" si="42"/>
        <v>2727.1866436298992</v>
      </c>
      <c r="GS39" s="59">
        <f t="shared" si="43"/>
        <v>2829.0197929030396</v>
      </c>
      <c r="GT39" s="59">
        <f t="shared" si="43"/>
        <v>2934.6553919700391</v>
      </c>
      <c r="GU39" s="59">
        <f t="shared" si="43"/>
        <v>3044.2354243062</v>
      </c>
      <c r="GV39" s="59">
        <f t="shared" si="43"/>
        <v>3157.9071750497933</v>
      </c>
      <c r="GW39" s="59">
        <f t="shared" si="43"/>
        <v>3275.8234289661523</v>
      </c>
      <c r="GX39" s="59">
        <f t="shared" si="43"/>
        <v>3398.1426758037483</v>
      </c>
      <c r="GY39" s="59">
        <f t="shared" si="43"/>
        <v>3525.0293233182601</v>
      </c>
      <c r="GZ39" s="59">
        <f t="shared" si="43"/>
        <v>3656.6539182509637</v>
      </c>
      <c r="HA39" s="59">
        <f t="shared" si="43"/>
        <v>3793.1933755584546</v>
      </c>
      <c r="HB39" s="59">
        <f t="shared" si="43"/>
        <v>3934.8312162018069</v>
      </c>
      <c r="HC39" s="59">
        <f t="shared" si="43"/>
        <v>4081.7578138147819</v>
      </c>
      <c r="HD39" s="59">
        <f t="shared" si="43"/>
        <v>4234.170650582626</v>
      </c>
      <c r="HE39" s="59">
        <f t="shared" si="43"/>
        <v>4392.2745826753808</v>
      </c>
      <c r="HF39" s="59">
        <f t="shared" si="43"/>
        <v>4556.2821155924794</v>
      </c>
    </row>
    <row r="40" spans="1:214" x14ac:dyDescent="0.3">
      <c r="A40" s="57" t="str">
        <f>'JMC-3 As Filed'!A39</f>
        <v>Enbridge Inc.</v>
      </c>
      <c r="B40" s="16" t="str">
        <f>'JMC-3 As Filed'!B39</f>
        <v>ENB</v>
      </c>
      <c r="C40" s="16">
        <f>'JMC-3 As Filed'!C39</f>
        <v>2.6840000000000002</v>
      </c>
      <c r="D40" s="16">
        <f>'JMC-3 As Filed'!D39</f>
        <v>45.620962222222232</v>
      </c>
      <c r="E40" s="17">
        <f>'JMC-3 As Filed'!K39</f>
        <v>6.0850000000000001E-2</v>
      </c>
      <c r="F40" s="17">
        <f t="shared" si="28"/>
        <v>5.6931666666666665E-2</v>
      </c>
      <c r="G40" s="17">
        <f t="shared" si="28"/>
        <v>5.3013333333333329E-2</v>
      </c>
      <c r="H40" s="17">
        <f t="shared" si="28"/>
        <v>4.9094999999999993E-2</v>
      </c>
      <c r="I40" s="17">
        <f t="shared" si="28"/>
        <v>4.5176666666666657E-2</v>
      </c>
      <c r="J40" s="17">
        <f t="shared" si="28"/>
        <v>4.125833333333332E-2</v>
      </c>
      <c r="K40" s="17">
        <f t="shared" ref="K40:K41" si="46">K39</f>
        <v>3.7339999999999998E-2</v>
      </c>
      <c r="L40" s="17">
        <f t="shared" si="44"/>
        <v>0.11098850369453431</v>
      </c>
      <c r="N40" s="59">
        <f t="shared" si="29"/>
        <v>-45.620962222222232</v>
      </c>
      <c r="O40" s="59">
        <f t="shared" si="30"/>
        <v>2.8473214000000002</v>
      </c>
      <c r="P40" s="59">
        <f t="shared" si="45"/>
        <v>3.0205809071900003</v>
      </c>
      <c r="Q40" s="59">
        <f t="shared" si="45"/>
        <v>3.204383255392512</v>
      </c>
      <c r="R40" s="59">
        <f t="shared" si="45"/>
        <v>3.3993699764831464</v>
      </c>
      <c r="S40" s="59">
        <f t="shared" si="45"/>
        <v>3.606221639552146</v>
      </c>
      <c r="T40" s="59">
        <f t="shared" si="31"/>
        <v>3.8115298478612489</v>
      </c>
      <c r="U40" s="59">
        <f t="shared" si="31"/>
        <v>4.0135917501958671</v>
      </c>
      <c r="V40" s="59">
        <f t="shared" si="31"/>
        <v>4.2106390371717328</v>
      </c>
      <c r="W40" s="59">
        <f t="shared" si="31"/>
        <v>4.400861673407694</v>
      </c>
      <c r="X40" s="59">
        <f t="shared" si="31"/>
        <v>4.5824338912830402</v>
      </c>
      <c r="Y40" s="59">
        <f t="shared" si="32"/>
        <v>4.7535419727835491</v>
      </c>
      <c r="Z40" s="59">
        <f t="shared" si="32"/>
        <v>4.9310392300472863</v>
      </c>
      <c r="AA40" s="59">
        <f t="shared" si="32"/>
        <v>5.1151642348972519</v>
      </c>
      <c r="AB40" s="59">
        <f t="shared" si="32"/>
        <v>5.3061644674283146</v>
      </c>
      <c r="AC40" s="59">
        <f t="shared" si="32"/>
        <v>5.5042966486420877</v>
      </c>
      <c r="AD40" s="59">
        <f t="shared" si="32"/>
        <v>5.7098270855023827</v>
      </c>
      <c r="AE40" s="59">
        <f t="shared" si="32"/>
        <v>5.9230320288750411</v>
      </c>
      <c r="AF40" s="59">
        <f t="shared" si="32"/>
        <v>6.1441980448332343</v>
      </c>
      <c r="AG40" s="59">
        <f t="shared" si="32"/>
        <v>6.3736223998273065</v>
      </c>
      <c r="AH40" s="59">
        <f t="shared" si="32"/>
        <v>6.6116134602368577</v>
      </c>
      <c r="AI40" s="59">
        <f t="shared" si="32"/>
        <v>6.8584911068421013</v>
      </c>
      <c r="AJ40" s="59">
        <f t="shared" si="32"/>
        <v>7.114587164771585</v>
      </c>
      <c r="AK40" s="59">
        <f t="shared" si="32"/>
        <v>7.3802458495041554</v>
      </c>
      <c r="AL40" s="59">
        <f t="shared" si="32"/>
        <v>7.6558242295246401</v>
      </c>
      <c r="AM40" s="59">
        <f t="shared" si="32"/>
        <v>7.9416927062550897</v>
      </c>
      <c r="AN40" s="59">
        <f t="shared" si="32"/>
        <v>8.2382355119066535</v>
      </c>
      <c r="AO40" s="59">
        <f t="shared" si="33"/>
        <v>8.5458512259212469</v>
      </c>
      <c r="AP40" s="59">
        <f t="shared" si="33"/>
        <v>8.8649533106971461</v>
      </c>
      <c r="AQ40" s="59">
        <f t="shared" si="33"/>
        <v>9.1959706673185764</v>
      </c>
      <c r="AR40" s="59">
        <f t="shared" si="33"/>
        <v>9.5393482120362521</v>
      </c>
      <c r="AS40" s="59">
        <f t="shared" si="33"/>
        <v>9.8955474742736858</v>
      </c>
      <c r="AT40" s="59">
        <f t="shared" si="33"/>
        <v>10.265047216963065</v>
      </c>
      <c r="AU40" s="59">
        <f t="shared" si="33"/>
        <v>10.648344080044465</v>
      </c>
      <c r="AV40" s="59">
        <f t="shared" si="33"/>
        <v>11.045953247993324</v>
      </c>
      <c r="AW40" s="59">
        <f t="shared" si="33"/>
        <v>11.458409142273394</v>
      </c>
      <c r="AX40" s="59">
        <f t="shared" si="33"/>
        <v>11.886266139645882</v>
      </c>
      <c r="AY40" s="59">
        <f t="shared" si="33"/>
        <v>12.330099317300258</v>
      </c>
      <c r="AZ40" s="59">
        <f t="shared" si="33"/>
        <v>12.790505225808248</v>
      </c>
      <c r="BA40" s="59">
        <f t="shared" si="33"/>
        <v>13.268102690939926</v>
      </c>
      <c r="BB40" s="59">
        <f t="shared" si="33"/>
        <v>13.763533645419622</v>
      </c>
      <c r="BC40" s="59">
        <f t="shared" si="33"/>
        <v>14.277463991739591</v>
      </c>
      <c r="BD40" s="59">
        <f t="shared" si="33"/>
        <v>14.810584497191146</v>
      </c>
      <c r="BE40" s="59">
        <f t="shared" si="34"/>
        <v>15.363611722316262</v>
      </c>
      <c r="BF40" s="59">
        <f t="shared" si="34"/>
        <v>15.93728898402755</v>
      </c>
      <c r="BG40" s="59">
        <f t="shared" si="34"/>
        <v>16.532387354691139</v>
      </c>
      <c r="BH40" s="59">
        <f t="shared" si="34"/>
        <v>17.149706698515306</v>
      </c>
      <c r="BI40" s="59">
        <f t="shared" si="34"/>
        <v>17.790076746637865</v>
      </c>
      <c r="BJ40" s="59">
        <f t="shared" si="34"/>
        <v>18.45435821235732</v>
      </c>
      <c r="BK40" s="59">
        <f t="shared" si="34"/>
        <v>19.143443948006741</v>
      </c>
      <c r="BL40" s="59">
        <f t="shared" si="34"/>
        <v>19.858260145025312</v>
      </c>
      <c r="BM40" s="59">
        <f t="shared" si="34"/>
        <v>20.599767578840556</v>
      </c>
      <c r="BN40" s="59">
        <f t="shared" si="34"/>
        <v>21.368962900234461</v>
      </c>
      <c r="BO40" s="59">
        <f t="shared" si="34"/>
        <v>22.166879974929213</v>
      </c>
      <c r="BP40" s="59">
        <f t="shared" si="34"/>
        <v>22.994591273193066</v>
      </c>
      <c r="BQ40" s="59">
        <f t="shared" si="34"/>
        <v>23.853209311334094</v>
      </c>
      <c r="BR40" s="59">
        <f t="shared" si="34"/>
        <v>24.743888147019309</v>
      </c>
      <c r="BS40" s="59">
        <f t="shared" si="34"/>
        <v>25.66782493042901</v>
      </c>
      <c r="BT40" s="59">
        <f t="shared" si="34"/>
        <v>26.626261513331226</v>
      </c>
      <c r="BU40" s="59">
        <f t="shared" si="35"/>
        <v>27.620486118239011</v>
      </c>
      <c r="BV40" s="59">
        <f t="shared" si="35"/>
        <v>28.651835069894055</v>
      </c>
      <c r="BW40" s="59">
        <f t="shared" si="35"/>
        <v>29.721694591403896</v>
      </c>
      <c r="BX40" s="59">
        <f t="shared" si="35"/>
        <v>30.831502667446916</v>
      </c>
      <c r="BY40" s="59">
        <f t="shared" si="35"/>
        <v>31.982750977049381</v>
      </c>
      <c r="BZ40" s="59">
        <f t="shared" si="35"/>
        <v>33.176986898532405</v>
      </c>
      <c r="CA40" s="59">
        <f t="shared" si="35"/>
        <v>34.4158155893236</v>
      </c>
      <c r="CB40" s="59">
        <f t="shared" si="35"/>
        <v>35.700902143428941</v>
      </c>
      <c r="CC40" s="59">
        <f t="shared" si="35"/>
        <v>37.033973829464578</v>
      </c>
      <c r="CD40" s="59">
        <f t="shared" si="35"/>
        <v>38.416822412256785</v>
      </c>
      <c r="CE40" s="59">
        <f t="shared" si="35"/>
        <v>39.85130656113045</v>
      </c>
      <c r="CF40" s="59">
        <f t="shared" si="35"/>
        <v>41.339354348123059</v>
      </c>
      <c r="CG40" s="59">
        <f t="shared" si="35"/>
        <v>42.882965839481969</v>
      </c>
      <c r="CH40" s="59">
        <f t="shared" si="35"/>
        <v>44.484215783928221</v>
      </c>
      <c r="CI40" s="59">
        <f t="shared" si="35"/>
        <v>46.145256401300095</v>
      </c>
      <c r="CJ40" s="59">
        <f t="shared" si="35"/>
        <v>47.868320275324635</v>
      </c>
      <c r="CK40" s="59">
        <f t="shared" si="36"/>
        <v>49.655723354405254</v>
      </c>
      <c r="CL40" s="59">
        <f t="shared" si="36"/>
        <v>51.509868064458743</v>
      </c>
      <c r="CM40" s="59">
        <f t="shared" si="36"/>
        <v>53.433246537985632</v>
      </c>
      <c r="CN40" s="59">
        <f t="shared" si="36"/>
        <v>55.42844396371401</v>
      </c>
      <c r="CO40" s="59">
        <f t="shared" si="36"/>
        <v>57.498142061319086</v>
      </c>
      <c r="CP40" s="59">
        <f t="shared" si="36"/>
        <v>59.645122685888737</v>
      </c>
      <c r="CQ40" s="59">
        <f t="shared" si="36"/>
        <v>61.872271566979819</v>
      </c>
      <c r="CR40" s="59">
        <f t="shared" si="36"/>
        <v>64.182582187290848</v>
      </c>
      <c r="CS40" s="59">
        <f t="shared" si="36"/>
        <v>66.579159806164284</v>
      </c>
      <c r="CT40" s="59">
        <f t="shared" si="36"/>
        <v>69.065225633326449</v>
      </c>
      <c r="CU40" s="59">
        <f t="shared" si="36"/>
        <v>71.64412115847486</v>
      </c>
      <c r="CV40" s="59">
        <f t="shared" si="36"/>
        <v>74.31931264253231</v>
      </c>
      <c r="CW40" s="59">
        <f t="shared" si="36"/>
        <v>77.094395776604458</v>
      </c>
      <c r="CX40" s="59">
        <f t="shared" si="36"/>
        <v>79.973100514902868</v>
      </c>
      <c r="CY40" s="59">
        <f t="shared" si="36"/>
        <v>82.959296088129335</v>
      </c>
      <c r="CZ40" s="59">
        <f t="shared" si="36"/>
        <v>86.056996204060084</v>
      </c>
      <c r="DA40" s="59">
        <f t="shared" si="37"/>
        <v>89.270364442319675</v>
      </c>
      <c r="DB40" s="59">
        <f t="shared" si="37"/>
        <v>92.60371985059588</v>
      </c>
      <c r="DC40" s="59">
        <f t="shared" si="37"/>
        <v>96.061542749817121</v>
      </c>
      <c r="DD40" s="59">
        <f t="shared" si="37"/>
        <v>99.648480756095282</v>
      </c>
      <c r="DE40" s="59">
        <f t="shared" si="37"/>
        <v>103.36935502752787</v>
      </c>
      <c r="DF40" s="59">
        <f t="shared" si="37"/>
        <v>107.22916674425576</v>
      </c>
      <c r="DG40" s="59">
        <f t="shared" si="37"/>
        <v>111.23310383048627</v>
      </c>
      <c r="DH40" s="59">
        <f t="shared" si="37"/>
        <v>115.38654792751662</v>
      </c>
      <c r="DI40" s="59">
        <f t="shared" si="37"/>
        <v>119.69508162713008</v>
      </c>
      <c r="DJ40" s="59">
        <f t="shared" si="37"/>
        <v>124.16449597508711</v>
      </c>
      <c r="DK40" s="59">
        <f t="shared" si="37"/>
        <v>128.80079825479686</v>
      </c>
      <c r="DL40" s="59">
        <f t="shared" si="37"/>
        <v>133.61022006163097</v>
      </c>
      <c r="DM40" s="59">
        <f t="shared" si="37"/>
        <v>138.59922567873227</v>
      </c>
      <c r="DN40" s="59">
        <f t="shared" si="37"/>
        <v>143.77452076557611</v>
      </c>
      <c r="DO40" s="59">
        <f t="shared" si="37"/>
        <v>149.14306137096273</v>
      </c>
      <c r="DP40" s="59">
        <f t="shared" si="37"/>
        <v>154.71206328255445</v>
      </c>
      <c r="DQ40" s="59">
        <f t="shared" si="38"/>
        <v>160.48901172552502</v>
      </c>
      <c r="DR40" s="59">
        <f t="shared" si="38"/>
        <v>166.48167142335612</v>
      </c>
      <c r="DS40" s="59">
        <f t="shared" si="38"/>
        <v>172.69809703430423</v>
      </c>
      <c r="DT40" s="59">
        <f t="shared" si="38"/>
        <v>179.14664397756513</v>
      </c>
      <c r="DU40" s="59">
        <f t="shared" si="38"/>
        <v>185.8359796636874</v>
      </c>
      <c r="DV40" s="59">
        <f t="shared" si="38"/>
        <v>192.77509514432947</v>
      </c>
      <c r="DW40" s="59">
        <f t="shared" si="38"/>
        <v>199.97331719701873</v>
      </c>
      <c r="DX40" s="59">
        <f t="shared" si="38"/>
        <v>207.44032086115539</v>
      </c>
      <c r="DY40" s="59">
        <f t="shared" si="38"/>
        <v>215.18614244211091</v>
      </c>
      <c r="DZ40" s="59">
        <f t="shared" si="38"/>
        <v>223.22119300089932</v>
      </c>
      <c r="EA40" s="59">
        <f t="shared" si="38"/>
        <v>231.55627234755289</v>
      </c>
      <c r="EB40" s="59">
        <f t="shared" si="38"/>
        <v>240.20258355701051</v>
      </c>
      <c r="EC40" s="59">
        <f t="shared" si="38"/>
        <v>249.17174802702928</v>
      </c>
      <c r="ED40" s="59">
        <f t="shared" si="38"/>
        <v>258.47582109835855</v>
      </c>
      <c r="EE40" s="59">
        <f t="shared" si="38"/>
        <v>268.12730825817124</v>
      </c>
      <c r="EF40" s="59">
        <f t="shared" si="38"/>
        <v>278.13918194853136</v>
      </c>
      <c r="EG40" s="59">
        <f t="shared" si="39"/>
        <v>288.52489900248952</v>
      </c>
      <c r="EH40" s="59">
        <f t="shared" si="39"/>
        <v>299.29841873124246</v>
      </c>
      <c r="EI40" s="59">
        <f t="shared" si="39"/>
        <v>310.47422168666702</v>
      </c>
      <c r="EJ40" s="59">
        <f t="shared" si="39"/>
        <v>322.06732912444716</v>
      </c>
      <c r="EK40" s="59">
        <f t="shared" si="39"/>
        <v>334.09332319395401</v>
      </c>
      <c r="EL40" s="59">
        <f t="shared" si="39"/>
        <v>346.56836788201622</v>
      </c>
      <c r="EM40" s="59">
        <f t="shared" si="39"/>
        <v>359.50923073873071</v>
      </c>
      <c r="EN40" s="59">
        <f t="shared" si="39"/>
        <v>372.9333054145149</v>
      </c>
      <c r="EO40" s="59">
        <f t="shared" si="39"/>
        <v>386.85863503869285</v>
      </c>
      <c r="EP40" s="59">
        <f t="shared" si="39"/>
        <v>401.30393647103762</v>
      </c>
      <c r="EQ40" s="59">
        <f t="shared" si="39"/>
        <v>416.28862545886614</v>
      </c>
      <c r="ER40" s="59">
        <f t="shared" si="39"/>
        <v>431.83284273350017</v>
      </c>
      <c r="ES40" s="59">
        <f t="shared" si="39"/>
        <v>447.95748108116902</v>
      </c>
      <c r="ET40" s="59">
        <f t="shared" si="39"/>
        <v>464.68421342473982</v>
      </c>
      <c r="EU40" s="59">
        <f t="shared" si="39"/>
        <v>482.0355219540196</v>
      </c>
      <c r="EV40" s="59">
        <f t="shared" si="39"/>
        <v>500.03472834378266</v>
      </c>
      <c r="EW40" s="59">
        <f t="shared" si="40"/>
        <v>518.70602510013941</v>
      </c>
      <c r="EX40" s="59">
        <f t="shared" si="40"/>
        <v>538.0745080773786</v>
      </c>
      <c r="EY40" s="59">
        <f t="shared" si="40"/>
        <v>558.16621020898788</v>
      </c>
      <c r="EZ40" s="59">
        <f t="shared" si="40"/>
        <v>579.00813649819145</v>
      </c>
      <c r="FA40" s="59">
        <f t="shared" si="40"/>
        <v>600.62830031503393</v>
      </c>
      <c r="FB40" s="59">
        <f t="shared" si="40"/>
        <v>623.05576104879719</v>
      </c>
      <c r="FC40" s="59">
        <f t="shared" si="40"/>
        <v>646.32066316635928</v>
      </c>
      <c r="FD40" s="59">
        <f t="shared" si="40"/>
        <v>670.45427672899109</v>
      </c>
      <c r="FE40" s="59">
        <f t="shared" si="40"/>
        <v>695.48903942205152</v>
      </c>
      <c r="FF40" s="59">
        <f t="shared" si="40"/>
        <v>721.45860015407084</v>
      </c>
      <c r="FG40" s="59">
        <f t="shared" si="40"/>
        <v>748.39786428382376</v>
      </c>
      <c r="FH40" s="59">
        <f t="shared" si="40"/>
        <v>776.34304053618166</v>
      </c>
      <c r="FI40" s="59">
        <f t="shared" si="40"/>
        <v>805.33168966980259</v>
      </c>
      <c r="FJ40" s="59">
        <f t="shared" si="40"/>
        <v>835.40277496207295</v>
      </c>
      <c r="FK40" s="59">
        <f t="shared" si="40"/>
        <v>866.5967145791567</v>
      </c>
      <c r="FL40" s="59">
        <f t="shared" si="40"/>
        <v>898.95543590154239</v>
      </c>
      <c r="FM40" s="59">
        <f t="shared" si="41"/>
        <v>932.52243187810586</v>
      </c>
      <c r="FN40" s="59">
        <f t="shared" si="41"/>
        <v>967.34281948443424</v>
      </c>
      <c r="FO40" s="59">
        <f t="shared" si="41"/>
        <v>1003.4634003639829</v>
      </c>
      <c r="FP40" s="59">
        <f t="shared" si="41"/>
        <v>1040.932723733574</v>
      </c>
      <c r="FQ40" s="59">
        <f t="shared" si="41"/>
        <v>1079.8011516377856</v>
      </c>
      <c r="FR40" s="59">
        <f t="shared" si="41"/>
        <v>1120.1209266399403</v>
      </c>
      <c r="FS40" s="59">
        <f t="shared" si="41"/>
        <v>1161.9462420406755</v>
      </c>
      <c r="FT40" s="59">
        <f t="shared" si="41"/>
        <v>1205.3333147184742</v>
      </c>
      <c r="FU40" s="59">
        <f t="shared" si="41"/>
        <v>1250.3404606900619</v>
      </c>
      <c r="FV40" s="59">
        <f t="shared" si="41"/>
        <v>1297.0281734922287</v>
      </c>
      <c r="FW40" s="59">
        <f t="shared" si="41"/>
        <v>1345.4592054904283</v>
      </c>
      <c r="FX40" s="59">
        <f t="shared" si="41"/>
        <v>1395.6986522234408</v>
      </c>
      <c r="FY40" s="59">
        <f t="shared" si="41"/>
        <v>1447.814039897464</v>
      </c>
      <c r="FZ40" s="59">
        <f t="shared" si="41"/>
        <v>1501.8754161472352</v>
      </c>
      <c r="GA40" s="59">
        <f t="shared" si="41"/>
        <v>1557.9554441861728</v>
      </c>
      <c r="GB40" s="59">
        <f t="shared" si="41"/>
        <v>1616.1295004720844</v>
      </c>
      <c r="GC40" s="59">
        <f t="shared" si="42"/>
        <v>1676.4757760197119</v>
      </c>
      <c r="GD40" s="59">
        <f t="shared" si="42"/>
        <v>1739.0753814962879</v>
      </c>
      <c r="GE40" s="59">
        <f t="shared" si="42"/>
        <v>1804.0124562413591</v>
      </c>
      <c r="GF40" s="59">
        <f t="shared" si="42"/>
        <v>1871.3742813574113</v>
      </c>
      <c r="GG40" s="59">
        <f t="shared" si="42"/>
        <v>1941.2513970232969</v>
      </c>
      <c r="GH40" s="59">
        <f t="shared" si="42"/>
        <v>2013.7377241881468</v>
      </c>
      <c r="GI40" s="59">
        <f t="shared" si="42"/>
        <v>2088.9306908093322</v>
      </c>
      <c r="GJ40" s="59">
        <f t="shared" si="42"/>
        <v>2166.9313628041523</v>
      </c>
      <c r="GK40" s="59">
        <f t="shared" si="42"/>
        <v>2247.8445798912594</v>
      </c>
      <c r="GL40" s="59">
        <f t="shared" si="42"/>
        <v>2331.7790965043987</v>
      </c>
      <c r="GM40" s="59">
        <f t="shared" si="42"/>
        <v>2418.8477279678727</v>
      </c>
      <c r="GN40" s="59">
        <f t="shared" si="42"/>
        <v>2509.167502130193</v>
      </c>
      <c r="GO40" s="59">
        <f t="shared" si="42"/>
        <v>2602.8598166597344</v>
      </c>
      <c r="GP40" s="59">
        <f t="shared" si="42"/>
        <v>2700.0506022138088</v>
      </c>
      <c r="GQ40" s="59">
        <f t="shared" si="42"/>
        <v>2800.870491700472</v>
      </c>
      <c r="GR40" s="59">
        <f t="shared" si="42"/>
        <v>2905.4549958605676</v>
      </c>
      <c r="GS40" s="59">
        <f t="shared" si="43"/>
        <v>3013.9446854060011</v>
      </c>
      <c r="GT40" s="59">
        <f t="shared" si="43"/>
        <v>3126.485379959061</v>
      </c>
      <c r="GU40" s="59">
        <f t="shared" si="43"/>
        <v>3243.2283440467322</v>
      </c>
      <c r="GV40" s="59">
        <f t="shared" si="43"/>
        <v>3364.330490413437</v>
      </c>
      <c r="GW40" s="59">
        <f t="shared" si="43"/>
        <v>3489.9545909254743</v>
      </c>
      <c r="GX40" s="59">
        <f t="shared" si="43"/>
        <v>3620.2694953506311</v>
      </c>
      <c r="GY40" s="59">
        <f t="shared" si="43"/>
        <v>3755.4503583070236</v>
      </c>
      <c r="GZ40" s="59">
        <f t="shared" si="43"/>
        <v>3895.6788746862076</v>
      </c>
      <c r="HA40" s="59">
        <f t="shared" si="43"/>
        <v>4041.1435238669901</v>
      </c>
      <c r="HB40" s="59">
        <f t="shared" si="43"/>
        <v>4192.0398230481833</v>
      </c>
      <c r="HC40" s="59">
        <f t="shared" si="43"/>
        <v>4348.570590040802</v>
      </c>
      <c r="HD40" s="59">
        <f t="shared" si="43"/>
        <v>4510.9462158729257</v>
      </c>
      <c r="HE40" s="59">
        <f t="shared" si="43"/>
        <v>4679.3849475736206</v>
      </c>
      <c r="HF40" s="59">
        <f t="shared" si="43"/>
        <v>4854.1131815160188</v>
      </c>
    </row>
    <row r="41" spans="1:214" x14ac:dyDescent="0.3">
      <c r="A41" s="57" t="str">
        <f>'JMC-3 As Filed'!A40</f>
        <v>Valener Inc.</v>
      </c>
      <c r="B41" s="16" t="str">
        <f>'JMC-3 As Filed'!B40</f>
        <v>VNR</v>
      </c>
      <c r="C41" s="16">
        <f>'JMC-3 As Filed'!C40</f>
        <v>1.1599999999999999</v>
      </c>
      <c r="D41" s="16">
        <f>'JMC-3 As Filed'!D40</f>
        <v>21.774388888888897</v>
      </c>
      <c r="E41" s="17">
        <f>'JMC-3 As Filed'!K40</f>
        <v>2.2749999999999999E-2</v>
      </c>
      <c r="F41" s="25">
        <f t="shared" si="28"/>
        <v>2.5181666666666665E-2</v>
      </c>
      <c r="G41" s="25">
        <f t="shared" si="28"/>
        <v>2.761333333333333E-2</v>
      </c>
      <c r="H41" s="25">
        <f t="shared" si="28"/>
        <v>3.0044999999999995E-2</v>
      </c>
      <c r="I41" s="25">
        <f t="shared" si="28"/>
        <v>3.2476666666666661E-2</v>
      </c>
      <c r="J41" s="25">
        <f t="shared" si="28"/>
        <v>3.4908333333333326E-2</v>
      </c>
      <c r="K41" s="17">
        <f t="shared" si="46"/>
        <v>3.7339999999999998E-2</v>
      </c>
      <c r="L41" s="17">
        <f t="shared" si="44"/>
        <v>9.0042093396186837E-2</v>
      </c>
      <c r="N41" s="59">
        <f t="shared" si="29"/>
        <v>-21.774388888888897</v>
      </c>
      <c r="O41" s="59">
        <f t="shared" si="30"/>
        <v>1.1863900000000001</v>
      </c>
      <c r="P41" s="59">
        <f t="shared" si="45"/>
        <v>1.2133803725000001</v>
      </c>
      <c r="Q41" s="59">
        <f t="shared" si="45"/>
        <v>1.2409847759743751</v>
      </c>
      <c r="R41" s="59">
        <f t="shared" si="45"/>
        <v>1.2692171796277922</v>
      </c>
      <c r="S41" s="59">
        <f t="shared" si="45"/>
        <v>1.2980918704643245</v>
      </c>
      <c r="T41" s="59">
        <f t="shared" si="31"/>
        <v>1.3307799872490669</v>
      </c>
      <c r="U41" s="59">
        <f t="shared" si="31"/>
        <v>1.3675272586303044</v>
      </c>
      <c r="V41" s="59">
        <f t="shared" si="31"/>
        <v>1.4086146151158521</v>
      </c>
      <c r="W41" s="59">
        <f t="shared" si="31"/>
        <v>1.4543617224327645</v>
      </c>
      <c r="X41" s="59">
        <f t="shared" si="31"/>
        <v>1.5051310662266884</v>
      </c>
      <c r="Y41" s="59">
        <f t="shared" si="32"/>
        <v>1.5613326602395927</v>
      </c>
      <c r="Z41" s="59">
        <f t="shared" si="32"/>
        <v>1.619632821772939</v>
      </c>
      <c r="AA41" s="59">
        <f t="shared" si="32"/>
        <v>1.6801099113379405</v>
      </c>
      <c r="AB41" s="59">
        <f t="shared" si="32"/>
        <v>1.7428452154272991</v>
      </c>
      <c r="AC41" s="59">
        <f t="shared" si="32"/>
        <v>1.8079230557713544</v>
      </c>
      <c r="AD41" s="59">
        <f t="shared" si="32"/>
        <v>1.8754309026738567</v>
      </c>
      <c r="AE41" s="59">
        <f t="shared" si="32"/>
        <v>1.9454594925796984</v>
      </c>
      <c r="AF41" s="59">
        <f t="shared" si="32"/>
        <v>2.0181029500326244</v>
      </c>
      <c r="AG41" s="59">
        <f t="shared" si="32"/>
        <v>2.0934589141868423</v>
      </c>
      <c r="AH41" s="59">
        <f t="shared" si="32"/>
        <v>2.1716286700425789</v>
      </c>
      <c r="AI41" s="59">
        <f t="shared" si="32"/>
        <v>2.2527172845819687</v>
      </c>
      <c r="AJ41" s="59">
        <f t="shared" si="32"/>
        <v>2.3368337479882593</v>
      </c>
      <c r="AK41" s="59">
        <f t="shared" si="32"/>
        <v>2.4240911201381405</v>
      </c>
      <c r="AL41" s="59">
        <f t="shared" si="32"/>
        <v>2.5146066825640987</v>
      </c>
      <c r="AM41" s="59">
        <f t="shared" si="32"/>
        <v>2.6085020960910419</v>
      </c>
      <c r="AN41" s="59">
        <f t="shared" si="32"/>
        <v>2.7059035643590814</v>
      </c>
      <c r="AO41" s="59">
        <f t="shared" si="33"/>
        <v>2.8069420034522494</v>
      </c>
      <c r="AP41" s="59">
        <f t="shared" si="33"/>
        <v>2.9117532178611563</v>
      </c>
      <c r="AQ41" s="59">
        <f t="shared" si="33"/>
        <v>3.0204780830160916</v>
      </c>
      <c r="AR41" s="59">
        <f t="shared" si="33"/>
        <v>3.1332627346359123</v>
      </c>
      <c r="AS41" s="59">
        <f t="shared" si="33"/>
        <v>3.2502587651472172</v>
      </c>
      <c r="AT41" s="59">
        <f t="shared" si="33"/>
        <v>3.3716234274378141</v>
      </c>
      <c r="AU41" s="59">
        <f t="shared" si="33"/>
        <v>3.4975198462183417</v>
      </c>
      <c r="AV41" s="59">
        <f t="shared" si="33"/>
        <v>3.6281172372761343</v>
      </c>
      <c r="AW41" s="59">
        <f t="shared" si="33"/>
        <v>3.7635911349160249</v>
      </c>
      <c r="AX41" s="59">
        <f t="shared" si="33"/>
        <v>3.9041236278937892</v>
      </c>
      <c r="AY41" s="59">
        <f t="shared" si="33"/>
        <v>4.0499036041593426</v>
      </c>
      <c r="AZ41" s="59">
        <f t="shared" si="33"/>
        <v>4.2011270047386517</v>
      </c>
      <c r="BA41" s="59">
        <f t="shared" si="33"/>
        <v>4.3579970870955931</v>
      </c>
      <c r="BB41" s="59">
        <f t="shared" si="33"/>
        <v>4.5207246983277418</v>
      </c>
      <c r="BC41" s="59">
        <f t="shared" si="33"/>
        <v>4.6895285585632998</v>
      </c>
      <c r="BD41" s="59">
        <f t="shared" si="33"/>
        <v>4.8646355549400528</v>
      </c>
      <c r="BE41" s="59">
        <f t="shared" si="34"/>
        <v>5.0462810465615142</v>
      </c>
      <c r="BF41" s="59">
        <f t="shared" si="34"/>
        <v>5.2347091808401212</v>
      </c>
      <c r="BG41" s="59">
        <f t="shared" si="34"/>
        <v>5.4301732216526908</v>
      </c>
      <c r="BH41" s="59">
        <f t="shared" si="34"/>
        <v>5.6329358897492021</v>
      </c>
      <c r="BI41" s="59">
        <f t="shared" si="34"/>
        <v>5.8432697158724372</v>
      </c>
      <c r="BJ41" s="59">
        <f t="shared" si="34"/>
        <v>6.0614574070631138</v>
      </c>
      <c r="BK41" s="59">
        <f t="shared" si="34"/>
        <v>6.2877922266428499</v>
      </c>
      <c r="BL41" s="59">
        <f t="shared" si="34"/>
        <v>6.5225783883856936</v>
      </c>
      <c r="BM41" s="59">
        <f t="shared" si="34"/>
        <v>6.7661314654080149</v>
      </c>
      <c r="BN41" s="59">
        <f t="shared" si="34"/>
        <v>7.0187788143263496</v>
      </c>
      <c r="BO41" s="59">
        <f t="shared" si="34"/>
        <v>7.2808600152532952</v>
      </c>
      <c r="BP41" s="59">
        <f t="shared" si="34"/>
        <v>7.5527273282228524</v>
      </c>
      <c r="BQ41" s="59">
        <f t="shared" si="34"/>
        <v>7.8347461666586931</v>
      </c>
      <c r="BR41" s="59">
        <f t="shared" si="34"/>
        <v>8.1272955885217275</v>
      </c>
      <c r="BS41" s="59">
        <f t="shared" si="34"/>
        <v>8.4307688057971291</v>
      </c>
      <c r="BT41" s="59">
        <f t="shared" si="34"/>
        <v>8.7455737130055926</v>
      </c>
      <c r="BU41" s="59">
        <f t="shared" si="35"/>
        <v>9.0721334354492207</v>
      </c>
      <c r="BV41" s="59">
        <f t="shared" si="35"/>
        <v>9.4108868979288935</v>
      </c>
      <c r="BW41" s="59">
        <f t="shared" si="35"/>
        <v>9.7622894146975572</v>
      </c>
      <c r="BX41" s="59">
        <f t="shared" si="35"/>
        <v>10.126813301442363</v>
      </c>
      <c r="BY41" s="59">
        <f t="shared" si="35"/>
        <v>10.50494851011822</v>
      </c>
      <c r="BZ41" s="59">
        <f t="shared" si="35"/>
        <v>10.897203287486034</v>
      </c>
      <c r="CA41" s="59">
        <f t="shared" si="35"/>
        <v>11.304104858240763</v>
      </c>
      <c r="CB41" s="59">
        <f t="shared" si="35"/>
        <v>11.726200133647472</v>
      </c>
      <c r="CC41" s="59">
        <f t="shared" si="35"/>
        <v>12.164056446637868</v>
      </c>
      <c r="CD41" s="59">
        <f t="shared" si="35"/>
        <v>12.618262314355325</v>
      </c>
      <c r="CE41" s="59">
        <f t="shared" si="35"/>
        <v>13.089428229173352</v>
      </c>
      <c r="CF41" s="59">
        <f t="shared" si="35"/>
        <v>13.578187479250683</v>
      </c>
      <c r="CG41" s="59">
        <f t="shared" si="35"/>
        <v>14.085196999725904</v>
      </c>
      <c r="CH41" s="59">
        <f t="shared" si="35"/>
        <v>14.611138255695668</v>
      </c>
      <c r="CI41" s="59">
        <f t="shared" si="35"/>
        <v>15.156718158163343</v>
      </c>
      <c r="CJ41" s="59">
        <f t="shared" si="35"/>
        <v>15.722670014189161</v>
      </c>
      <c r="CK41" s="59">
        <f t="shared" si="36"/>
        <v>16.309754512518982</v>
      </c>
      <c r="CL41" s="59">
        <f t="shared" si="36"/>
        <v>16.918760746016439</v>
      </c>
      <c r="CM41" s="59">
        <f t="shared" si="36"/>
        <v>17.550507272272693</v>
      </c>
      <c r="CN41" s="59">
        <f t="shared" si="36"/>
        <v>18.205843213819353</v>
      </c>
      <c r="CO41" s="59">
        <f t="shared" si="36"/>
        <v>18.885649399423368</v>
      </c>
      <c r="CP41" s="59">
        <f t="shared" si="36"/>
        <v>19.590839547997835</v>
      </c>
      <c r="CQ41" s="59">
        <f t="shared" si="36"/>
        <v>20.322361496720074</v>
      </c>
      <c r="CR41" s="59">
        <f t="shared" si="36"/>
        <v>21.0811984750076</v>
      </c>
      <c r="CS41" s="59">
        <f t="shared" si="36"/>
        <v>21.868370426064381</v>
      </c>
      <c r="CT41" s="59">
        <f t="shared" si="36"/>
        <v>22.684935377773623</v>
      </c>
      <c r="CU41" s="59">
        <f t="shared" si="36"/>
        <v>23.53199086477969</v>
      </c>
      <c r="CV41" s="59">
        <f t="shared" si="36"/>
        <v>24.410675403670563</v>
      </c>
      <c r="CW41" s="59">
        <f t="shared" si="36"/>
        <v>25.322170023243618</v>
      </c>
      <c r="CX41" s="59">
        <f t="shared" si="36"/>
        <v>26.267699851911534</v>
      </c>
      <c r="CY41" s="59">
        <f t="shared" si="36"/>
        <v>27.248535764381909</v>
      </c>
      <c r="CZ41" s="59">
        <f t="shared" si="36"/>
        <v>28.265996089823929</v>
      </c>
      <c r="DA41" s="59">
        <f t="shared" si="37"/>
        <v>29.321448383817952</v>
      </c>
      <c r="DB41" s="59">
        <f t="shared" si="37"/>
        <v>30.416311266469712</v>
      </c>
      <c r="DC41" s="59">
        <f t="shared" si="37"/>
        <v>31.55205632915969</v>
      </c>
      <c r="DD41" s="59">
        <f t="shared" si="37"/>
        <v>32.730210112490511</v>
      </c>
      <c r="DE41" s="59">
        <f t="shared" si="37"/>
        <v>33.952356158090907</v>
      </c>
      <c r="DF41" s="59">
        <f t="shared" si="37"/>
        <v>35.220137137034023</v>
      </c>
      <c r="DG41" s="59">
        <f t="shared" si="37"/>
        <v>36.535257057730874</v>
      </c>
      <c r="DH41" s="59">
        <f t="shared" si="37"/>
        <v>37.899483556266539</v>
      </c>
      <c r="DI41" s="59">
        <f t="shared" si="37"/>
        <v>39.314650272257531</v>
      </c>
      <c r="DJ41" s="59">
        <f t="shared" si="37"/>
        <v>40.782659313423622</v>
      </c>
      <c r="DK41" s="59">
        <f t="shared" si="37"/>
        <v>42.305483812186857</v>
      </c>
      <c r="DL41" s="59">
        <f t="shared" si="37"/>
        <v>43.885170577733909</v>
      </c>
      <c r="DM41" s="59">
        <f t="shared" si="37"/>
        <v>45.523842847106494</v>
      </c>
      <c r="DN41" s="59">
        <f t="shared" si="37"/>
        <v>47.223703139017445</v>
      </c>
      <c r="DO41" s="59">
        <f t="shared" si="37"/>
        <v>48.987036214228354</v>
      </c>
      <c r="DP41" s="59">
        <f t="shared" si="37"/>
        <v>50.816212146467635</v>
      </c>
      <c r="DQ41" s="59">
        <f t="shared" si="38"/>
        <v>52.713689508016735</v>
      </c>
      <c r="DR41" s="59">
        <f t="shared" si="38"/>
        <v>54.682018674246073</v>
      </c>
      <c r="DS41" s="59">
        <f t="shared" si="38"/>
        <v>56.723845251542421</v>
      </c>
      <c r="DT41" s="59">
        <f t="shared" si="38"/>
        <v>58.841913633235009</v>
      </c>
      <c r="DU41" s="59">
        <f t="shared" si="38"/>
        <v>61.039070688300001</v>
      </c>
      <c r="DV41" s="59">
        <f t="shared" si="38"/>
        <v>63.318269587801119</v>
      </c>
      <c r="DW41" s="59">
        <f t="shared" si="38"/>
        <v>65.682573774209601</v>
      </c>
      <c r="DX41" s="59">
        <f t="shared" si="38"/>
        <v>68.13516107893858</v>
      </c>
      <c r="DY41" s="59">
        <f t="shared" si="38"/>
        <v>70.679327993626146</v>
      </c>
      <c r="DZ41" s="59">
        <f t="shared" si="38"/>
        <v>73.31849410090814</v>
      </c>
      <c r="EA41" s="59">
        <f t="shared" si="38"/>
        <v>76.056206670636044</v>
      </c>
      <c r="EB41" s="59">
        <f t="shared" si="38"/>
        <v>78.896145427717585</v>
      </c>
      <c r="EC41" s="59">
        <f t="shared" si="38"/>
        <v>81.842127497988557</v>
      </c>
      <c r="ED41" s="59">
        <f t="shared" si="38"/>
        <v>84.898112538763442</v>
      </c>
      <c r="EE41" s="59">
        <f t="shared" si="38"/>
        <v>88.068208060960856</v>
      </c>
      <c r="EF41" s="59">
        <f t="shared" si="38"/>
        <v>91.356674949957124</v>
      </c>
      <c r="EG41" s="59">
        <f t="shared" si="39"/>
        <v>94.767933192588515</v>
      </c>
      <c r="EH41" s="59">
        <f t="shared" si="39"/>
        <v>98.306567817999763</v>
      </c>
      <c r="EI41" s="59">
        <f t="shared" si="39"/>
        <v>101.97733506032387</v>
      </c>
      <c r="EJ41" s="59">
        <f t="shared" si="39"/>
        <v>105.78516875147635</v>
      </c>
      <c r="EK41" s="59">
        <f t="shared" si="39"/>
        <v>109.73518695265646</v>
      </c>
      <c r="EL41" s="59">
        <f t="shared" si="39"/>
        <v>113.83269883346864</v>
      </c>
      <c r="EM41" s="59">
        <f t="shared" si="39"/>
        <v>118.08321180791035</v>
      </c>
      <c r="EN41" s="59">
        <f t="shared" si="39"/>
        <v>122.49243893681771</v>
      </c>
      <c r="EO41" s="59">
        <f t="shared" si="39"/>
        <v>127.06630660671847</v>
      </c>
      <c r="EP41" s="59">
        <f t="shared" si="39"/>
        <v>131.81096249541332</v>
      </c>
      <c r="EQ41" s="59">
        <f t="shared" si="39"/>
        <v>136.73278383499203</v>
      </c>
      <c r="ER41" s="59">
        <f t="shared" si="39"/>
        <v>141.83838598339062</v>
      </c>
      <c r="ES41" s="59">
        <f t="shared" si="39"/>
        <v>147.13463131601043</v>
      </c>
      <c r="ET41" s="59">
        <f t="shared" si="39"/>
        <v>152.62863844935023</v>
      </c>
      <c r="EU41" s="59">
        <f t="shared" si="39"/>
        <v>158.32779180904896</v>
      </c>
      <c r="EV41" s="59">
        <f t="shared" si="39"/>
        <v>164.23975155519884</v>
      </c>
      <c r="EW41" s="59">
        <f t="shared" si="40"/>
        <v>170.37246387826994</v>
      </c>
      <c r="EX41" s="59">
        <f t="shared" si="40"/>
        <v>176.73417167948452</v>
      </c>
      <c r="EY41" s="59">
        <f t="shared" si="40"/>
        <v>183.33342564999646</v>
      </c>
      <c r="EZ41" s="59">
        <f t="shared" si="40"/>
        <v>190.17909576376732</v>
      </c>
      <c r="FA41" s="59">
        <f t="shared" si="40"/>
        <v>197.28038319958637</v>
      </c>
      <c r="FB41" s="59">
        <f t="shared" si="40"/>
        <v>204.6468327082589</v>
      </c>
      <c r="FC41" s="59">
        <f t="shared" si="40"/>
        <v>212.28834544158528</v>
      </c>
      <c r="FD41" s="59">
        <f t="shared" si="40"/>
        <v>220.21519226037407</v>
      </c>
      <c r="FE41" s="59">
        <f t="shared" si="40"/>
        <v>228.43802753937641</v>
      </c>
      <c r="FF41" s="59">
        <f t="shared" si="40"/>
        <v>236.9679034876967</v>
      </c>
      <c r="FG41" s="59">
        <f t="shared" si="40"/>
        <v>245.81628500392728</v>
      </c>
      <c r="FH41" s="59">
        <f t="shared" si="40"/>
        <v>254.99506508597389</v>
      </c>
      <c r="FI41" s="59">
        <f t="shared" si="40"/>
        <v>264.51658081628415</v>
      </c>
      <c r="FJ41" s="59">
        <f t="shared" si="40"/>
        <v>274.39362994396419</v>
      </c>
      <c r="FK41" s="59">
        <f t="shared" si="40"/>
        <v>284.63948808607176</v>
      </c>
      <c r="FL41" s="59">
        <f t="shared" si="40"/>
        <v>295.26792657120569</v>
      </c>
      <c r="FM41" s="59">
        <f t="shared" si="41"/>
        <v>306.2932309493745</v>
      </c>
      <c r="FN41" s="59">
        <f t="shared" si="41"/>
        <v>317.73022019302414</v>
      </c>
      <c r="FO41" s="59">
        <f t="shared" si="41"/>
        <v>329.59426661503164</v>
      </c>
      <c r="FP41" s="59">
        <f t="shared" si="41"/>
        <v>341.90131653043687</v>
      </c>
      <c r="FQ41" s="59">
        <f t="shared" si="41"/>
        <v>354.66791168968336</v>
      </c>
      <c r="FR41" s="59">
        <f t="shared" si="41"/>
        <v>367.91121151217612</v>
      </c>
      <c r="FS41" s="59">
        <f t="shared" si="41"/>
        <v>381.64901615004078</v>
      </c>
      <c r="FT41" s="59">
        <f t="shared" si="41"/>
        <v>395.89979041308328</v>
      </c>
      <c r="FU41" s="59">
        <f t="shared" si="41"/>
        <v>410.6826885871078</v>
      </c>
      <c r="FV41" s="59">
        <f t="shared" si="41"/>
        <v>426.01758017895037</v>
      </c>
      <c r="FW41" s="59">
        <f t="shared" si="41"/>
        <v>441.92507662283236</v>
      </c>
      <c r="FX41" s="59">
        <f t="shared" si="41"/>
        <v>458.42655898392889</v>
      </c>
      <c r="FY41" s="59">
        <f t="shared" si="41"/>
        <v>475.54420669638876</v>
      </c>
      <c r="FZ41" s="59">
        <f t="shared" si="41"/>
        <v>493.3010273744319</v>
      </c>
      <c r="GA41" s="59">
        <f t="shared" si="41"/>
        <v>511.72088773659317</v>
      </c>
      <c r="GB41" s="59">
        <f t="shared" si="41"/>
        <v>530.82854568467758</v>
      </c>
      <c r="GC41" s="59">
        <f t="shared" si="42"/>
        <v>550.64968358054341</v>
      </c>
      <c r="GD41" s="59">
        <f t="shared" si="42"/>
        <v>571.2109427654409</v>
      </c>
      <c r="GE41" s="59">
        <f t="shared" si="42"/>
        <v>592.53995936830245</v>
      </c>
      <c r="GF41" s="59">
        <f t="shared" si="42"/>
        <v>614.6654014511148</v>
      </c>
      <c r="GG41" s="59">
        <f t="shared" si="42"/>
        <v>637.61700754129936</v>
      </c>
      <c r="GH41" s="59">
        <f t="shared" si="42"/>
        <v>661.42562660289138</v>
      </c>
      <c r="GI41" s="59">
        <f t="shared" si="42"/>
        <v>686.12325950024331</v>
      </c>
      <c r="GJ41" s="59">
        <f t="shared" si="42"/>
        <v>711.74310200998229</v>
      </c>
      <c r="GK41" s="59">
        <f t="shared" si="42"/>
        <v>738.31958943903498</v>
      </c>
      <c r="GL41" s="59">
        <f t="shared" si="42"/>
        <v>765.88844290868849</v>
      </c>
      <c r="GM41" s="59">
        <f t="shared" si="42"/>
        <v>794.48671736689892</v>
      </c>
      <c r="GN41" s="59">
        <f t="shared" si="42"/>
        <v>824.15285139337891</v>
      </c>
      <c r="GO41" s="59">
        <f t="shared" si="42"/>
        <v>854.92671886440758</v>
      </c>
      <c r="GP41" s="59">
        <f t="shared" si="42"/>
        <v>886.8496825468045</v>
      </c>
      <c r="GQ41" s="59">
        <f t="shared" si="42"/>
        <v>919.96464969310216</v>
      </c>
      <c r="GR41" s="59">
        <f t="shared" si="42"/>
        <v>954.31612971264258</v>
      </c>
      <c r="GS41" s="59">
        <f t="shared" si="43"/>
        <v>989.95029399611258</v>
      </c>
      <c r="GT41" s="59">
        <f t="shared" si="43"/>
        <v>1026.9150379739274</v>
      </c>
      <c r="GU41" s="59">
        <f t="shared" si="43"/>
        <v>1065.2600454918738</v>
      </c>
      <c r="GV41" s="59">
        <f t="shared" si="43"/>
        <v>1105.0368555905404</v>
      </c>
      <c r="GW41" s="59">
        <f t="shared" si="43"/>
        <v>1146.298931778291</v>
      </c>
      <c r="GX41" s="59">
        <f t="shared" si="43"/>
        <v>1189.1017338908923</v>
      </c>
      <c r="GY41" s="59">
        <f t="shared" si="43"/>
        <v>1233.5027926343782</v>
      </c>
      <c r="GZ41" s="59">
        <f t="shared" si="43"/>
        <v>1279.5617869113457</v>
      </c>
      <c r="HA41" s="59">
        <f t="shared" si="43"/>
        <v>1327.3406240346153</v>
      </c>
      <c r="HB41" s="59">
        <f t="shared" si="43"/>
        <v>1376.9035229360677</v>
      </c>
      <c r="HC41" s="59">
        <f t="shared" si="43"/>
        <v>1428.3171004825003</v>
      </c>
      <c r="HD41" s="59">
        <f t="shared" si="43"/>
        <v>1481.6504610145168</v>
      </c>
      <c r="HE41" s="59">
        <f t="shared" si="43"/>
        <v>1536.9752892287988</v>
      </c>
      <c r="HF41" s="59">
        <f t="shared" si="43"/>
        <v>1594.3659465286021</v>
      </c>
    </row>
    <row r="42" spans="1:214" x14ac:dyDescent="0.3">
      <c r="A42" s="60" t="s">
        <v>47</v>
      </c>
      <c r="B42" s="61"/>
      <c r="C42" s="21"/>
      <c r="D42" s="21"/>
      <c r="E42" s="22">
        <f t="shared" ref="E42:L42" si="47">AVERAGE(E38:E41)</f>
        <v>4.8891666666666667E-2</v>
      </c>
      <c r="F42" s="22">
        <f t="shared" si="47"/>
        <v>4.6966388888888884E-2</v>
      </c>
      <c r="G42" s="22">
        <f t="shared" si="47"/>
        <v>4.5041111111111108E-2</v>
      </c>
      <c r="H42" s="22">
        <f t="shared" si="47"/>
        <v>4.3115833333333332E-2</v>
      </c>
      <c r="I42" s="22">
        <f t="shared" si="47"/>
        <v>4.119055555555555E-2</v>
      </c>
      <c r="J42" s="22">
        <f t="shared" si="47"/>
        <v>3.9265277777777767E-2</v>
      </c>
      <c r="K42" s="22">
        <f t="shared" si="47"/>
        <v>3.7339999999999998E-2</v>
      </c>
      <c r="L42" s="22">
        <f t="shared" si="47"/>
        <v>9.7901858389377594E-2</v>
      </c>
    </row>
    <row r="43" spans="1:214" x14ac:dyDescent="0.3">
      <c r="A43" s="14" t="s">
        <v>279</v>
      </c>
      <c r="B43" s="62"/>
      <c r="C43" s="16"/>
      <c r="D43" s="16"/>
      <c r="E43" s="17" t="s">
        <v>49</v>
      </c>
      <c r="F43" s="17" t="s">
        <v>49</v>
      </c>
      <c r="G43" s="17" t="s">
        <v>49</v>
      </c>
      <c r="H43" s="17" t="s">
        <v>49</v>
      </c>
      <c r="I43" s="17" t="s">
        <v>49</v>
      </c>
      <c r="J43" s="17" t="s">
        <v>49</v>
      </c>
      <c r="K43" s="17" t="s">
        <v>49</v>
      </c>
      <c r="L43" s="25">
        <v>5.0000000000000001E-3</v>
      </c>
    </row>
    <row r="44" spans="1:214" x14ac:dyDescent="0.3">
      <c r="B44" s="62"/>
      <c r="C44" s="16"/>
      <c r="D44" s="16"/>
      <c r="E44" s="17"/>
      <c r="F44" s="17"/>
      <c r="G44" s="17"/>
      <c r="H44" s="17"/>
      <c r="I44" s="17"/>
      <c r="J44" s="17"/>
      <c r="K44" s="17"/>
      <c r="L44" s="17">
        <f>L42+L43</f>
        <v>0.1029018583893776</v>
      </c>
    </row>
    <row r="45" spans="1:214" x14ac:dyDescent="0.3">
      <c r="B45" s="62"/>
      <c r="C45" s="16"/>
      <c r="D45" s="16"/>
      <c r="E45" s="17"/>
      <c r="F45" s="17"/>
      <c r="G45" s="17"/>
      <c r="H45" s="17"/>
      <c r="I45" s="17"/>
      <c r="J45" s="17"/>
      <c r="K45" s="17"/>
      <c r="L45" s="17"/>
    </row>
    <row r="46" spans="1:214" x14ac:dyDescent="0.3">
      <c r="A46" s="28" t="s">
        <v>50</v>
      </c>
    </row>
    <row r="47" spans="1:214" x14ac:dyDescent="0.3">
      <c r="A47" s="63" t="s">
        <v>51</v>
      </c>
    </row>
    <row r="48" spans="1:214" x14ac:dyDescent="0.3">
      <c r="A48" s="63" t="s">
        <v>52</v>
      </c>
    </row>
    <row r="49" spans="1:214" x14ac:dyDescent="0.3">
      <c r="A49" s="40" t="s">
        <v>280</v>
      </c>
    </row>
    <row r="50" spans="1:214" x14ac:dyDescent="0.3">
      <c r="A50" s="14" t="s">
        <v>281</v>
      </c>
    </row>
    <row r="51" spans="1:214" x14ac:dyDescent="0.3">
      <c r="A51" s="14" t="s">
        <v>282</v>
      </c>
    </row>
    <row r="52" spans="1:214" x14ac:dyDescent="0.3">
      <c r="A52" s="14" t="s">
        <v>283</v>
      </c>
    </row>
    <row r="53" spans="1:214" x14ac:dyDescent="0.3">
      <c r="A53" s="14" t="s">
        <v>284</v>
      </c>
    </row>
    <row r="54" spans="1:214" x14ac:dyDescent="0.3">
      <c r="A54" s="14" t="s">
        <v>285</v>
      </c>
    </row>
    <row r="55" spans="1:214" x14ac:dyDescent="0.3">
      <c r="A55" s="40" t="s">
        <v>290</v>
      </c>
      <c r="B55" s="64"/>
      <c r="C55" s="64"/>
      <c r="D55" s="64"/>
    </row>
    <row r="56" spans="1:214" x14ac:dyDescent="0.3">
      <c r="A56" s="14" t="s">
        <v>287</v>
      </c>
    </row>
    <row r="57" spans="1:214" x14ac:dyDescent="0.3">
      <c r="A57" s="24" t="s">
        <v>288</v>
      </c>
    </row>
    <row r="59" spans="1:214" s="50" customFormat="1" ht="18" x14ac:dyDescent="0.25">
      <c r="A59" s="47" t="s">
        <v>291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</row>
    <row r="60" spans="1:214" x14ac:dyDescent="0.3">
      <c r="A60" s="51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</row>
    <row r="61" spans="1:214" ht="17.25" thickBot="1" x14ac:dyDescent="0.35">
      <c r="C61" s="62" t="s">
        <v>1</v>
      </c>
      <c r="D61" s="62" t="s">
        <v>2</v>
      </c>
      <c r="E61" s="62" t="s">
        <v>3</v>
      </c>
      <c r="F61" s="62" t="s">
        <v>4</v>
      </c>
      <c r="G61" s="62" t="s">
        <v>5</v>
      </c>
      <c r="H61" s="62" t="s">
        <v>6</v>
      </c>
      <c r="I61" s="62" t="s">
        <v>7</v>
      </c>
      <c r="J61" s="62" t="s">
        <v>8</v>
      </c>
      <c r="K61" s="67" t="s">
        <v>9</v>
      </c>
      <c r="L61" s="62" t="s">
        <v>10</v>
      </c>
    </row>
    <row r="62" spans="1:214" x14ac:dyDescent="0.3">
      <c r="A62" s="81" t="s">
        <v>13</v>
      </c>
      <c r="B62" s="81" t="s">
        <v>14</v>
      </c>
      <c r="C62" s="83" t="s">
        <v>15</v>
      </c>
      <c r="D62" s="79" t="s">
        <v>16</v>
      </c>
      <c r="E62" s="79" t="s">
        <v>76</v>
      </c>
      <c r="F62" s="79" t="s">
        <v>77</v>
      </c>
      <c r="G62" s="79" t="s">
        <v>78</v>
      </c>
      <c r="H62" s="79" t="s">
        <v>79</v>
      </c>
      <c r="I62" s="79" t="s">
        <v>80</v>
      </c>
      <c r="J62" s="79" t="s">
        <v>81</v>
      </c>
      <c r="K62" s="79" t="s">
        <v>82</v>
      </c>
      <c r="L62" s="79" t="s">
        <v>83</v>
      </c>
      <c r="N62" s="54" t="s">
        <v>16</v>
      </c>
      <c r="O62" s="15" t="s">
        <v>84</v>
      </c>
      <c r="P62" s="15" t="s">
        <v>85</v>
      </c>
      <c r="Q62" s="15" t="s">
        <v>86</v>
      </c>
      <c r="R62" s="15" t="s">
        <v>87</v>
      </c>
      <c r="S62" s="15" t="s">
        <v>88</v>
      </c>
      <c r="T62" s="15" t="s">
        <v>77</v>
      </c>
      <c r="U62" s="15" t="s">
        <v>78</v>
      </c>
      <c r="V62" s="15" t="s">
        <v>79</v>
      </c>
      <c r="W62" s="15" t="s">
        <v>80</v>
      </c>
      <c r="X62" s="15" t="s">
        <v>81</v>
      </c>
      <c r="Y62" s="15" t="s">
        <v>89</v>
      </c>
      <c r="Z62" s="15" t="s">
        <v>90</v>
      </c>
      <c r="AA62" s="15" t="s">
        <v>91</v>
      </c>
      <c r="AB62" s="15" t="s">
        <v>92</v>
      </c>
      <c r="AC62" s="15" t="s">
        <v>93</v>
      </c>
      <c r="AD62" s="15" t="s">
        <v>94</v>
      </c>
      <c r="AE62" s="15" t="s">
        <v>95</v>
      </c>
      <c r="AF62" s="15" t="s">
        <v>96</v>
      </c>
      <c r="AG62" s="15" t="s">
        <v>97</v>
      </c>
      <c r="AH62" s="15" t="s">
        <v>98</v>
      </c>
      <c r="AI62" s="15" t="s">
        <v>99</v>
      </c>
      <c r="AJ62" s="15" t="s">
        <v>100</v>
      </c>
      <c r="AK62" s="15" t="s">
        <v>101</v>
      </c>
      <c r="AL62" s="15" t="s">
        <v>102</v>
      </c>
      <c r="AM62" s="15" t="s">
        <v>103</v>
      </c>
      <c r="AN62" s="15" t="s">
        <v>104</v>
      </c>
      <c r="AO62" s="15" t="s">
        <v>105</v>
      </c>
      <c r="AP62" s="15" t="s">
        <v>106</v>
      </c>
      <c r="AQ62" s="15" t="s">
        <v>107</v>
      </c>
      <c r="AR62" s="15" t="s">
        <v>108</v>
      </c>
      <c r="AS62" s="15" t="s">
        <v>109</v>
      </c>
      <c r="AT62" s="15" t="s">
        <v>110</v>
      </c>
      <c r="AU62" s="15" t="s">
        <v>111</v>
      </c>
      <c r="AV62" s="15" t="s">
        <v>112</v>
      </c>
      <c r="AW62" s="15" t="s">
        <v>113</v>
      </c>
      <c r="AX62" s="15" t="s">
        <v>114</v>
      </c>
      <c r="AY62" s="15" t="s">
        <v>115</v>
      </c>
      <c r="AZ62" s="15" t="s">
        <v>116</v>
      </c>
      <c r="BA62" s="15" t="s">
        <v>117</v>
      </c>
      <c r="BB62" s="15" t="s">
        <v>118</v>
      </c>
      <c r="BC62" s="15" t="s">
        <v>119</v>
      </c>
      <c r="BD62" s="15" t="s">
        <v>120</v>
      </c>
      <c r="BE62" s="15" t="s">
        <v>121</v>
      </c>
      <c r="BF62" s="15" t="s">
        <v>122</v>
      </c>
      <c r="BG62" s="15" t="s">
        <v>123</v>
      </c>
      <c r="BH62" s="15" t="s">
        <v>124</v>
      </c>
      <c r="BI62" s="15" t="s">
        <v>125</v>
      </c>
      <c r="BJ62" s="15" t="s">
        <v>126</v>
      </c>
      <c r="BK62" s="15" t="s">
        <v>127</v>
      </c>
      <c r="BL62" s="15" t="s">
        <v>128</v>
      </c>
      <c r="BM62" s="15" t="s">
        <v>129</v>
      </c>
      <c r="BN62" s="15" t="s">
        <v>130</v>
      </c>
      <c r="BO62" s="15" t="s">
        <v>131</v>
      </c>
      <c r="BP62" s="15" t="s">
        <v>132</v>
      </c>
      <c r="BQ62" s="15" t="s">
        <v>133</v>
      </c>
      <c r="BR62" s="15" t="s">
        <v>134</v>
      </c>
      <c r="BS62" s="15" t="s">
        <v>135</v>
      </c>
      <c r="BT62" s="15" t="s">
        <v>136</v>
      </c>
      <c r="BU62" s="15" t="s">
        <v>137</v>
      </c>
      <c r="BV62" s="15" t="s">
        <v>138</v>
      </c>
      <c r="BW62" s="15" t="s">
        <v>139</v>
      </c>
      <c r="BX62" s="15" t="s">
        <v>140</v>
      </c>
      <c r="BY62" s="15" t="s">
        <v>141</v>
      </c>
      <c r="BZ62" s="15" t="s">
        <v>142</v>
      </c>
      <c r="CA62" s="15" t="s">
        <v>143</v>
      </c>
      <c r="CB62" s="15" t="s">
        <v>144</v>
      </c>
      <c r="CC62" s="15" t="s">
        <v>145</v>
      </c>
      <c r="CD62" s="15" t="s">
        <v>146</v>
      </c>
      <c r="CE62" s="15" t="s">
        <v>147</v>
      </c>
      <c r="CF62" s="15" t="s">
        <v>148</v>
      </c>
      <c r="CG62" s="15" t="s">
        <v>149</v>
      </c>
      <c r="CH62" s="15" t="s">
        <v>150</v>
      </c>
      <c r="CI62" s="15" t="s">
        <v>151</v>
      </c>
      <c r="CJ62" s="15" t="s">
        <v>152</v>
      </c>
      <c r="CK62" s="15" t="s">
        <v>153</v>
      </c>
      <c r="CL62" s="15" t="s">
        <v>154</v>
      </c>
      <c r="CM62" s="15" t="s">
        <v>155</v>
      </c>
      <c r="CN62" s="15" t="s">
        <v>156</v>
      </c>
      <c r="CO62" s="15" t="s">
        <v>157</v>
      </c>
      <c r="CP62" s="15" t="s">
        <v>158</v>
      </c>
      <c r="CQ62" s="15" t="s">
        <v>159</v>
      </c>
      <c r="CR62" s="15" t="s">
        <v>160</v>
      </c>
      <c r="CS62" s="15" t="s">
        <v>161</v>
      </c>
      <c r="CT62" s="15" t="s">
        <v>162</v>
      </c>
      <c r="CU62" s="15" t="s">
        <v>163</v>
      </c>
      <c r="CV62" s="15" t="s">
        <v>164</v>
      </c>
      <c r="CW62" s="15" t="s">
        <v>165</v>
      </c>
      <c r="CX62" s="15" t="s">
        <v>166</v>
      </c>
      <c r="CY62" s="15" t="s">
        <v>167</v>
      </c>
      <c r="CZ62" s="15" t="s">
        <v>168</v>
      </c>
      <c r="DA62" s="15" t="s">
        <v>169</v>
      </c>
      <c r="DB62" s="15" t="s">
        <v>170</v>
      </c>
      <c r="DC62" s="15" t="s">
        <v>171</v>
      </c>
      <c r="DD62" s="15" t="s">
        <v>172</v>
      </c>
      <c r="DE62" s="15" t="s">
        <v>173</v>
      </c>
      <c r="DF62" s="15" t="s">
        <v>174</v>
      </c>
      <c r="DG62" s="15" t="s">
        <v>175</v>
      </c>
      <c r="DH62" s="15" t="s">
        <v>176</v>
      </c>
      <c r="DI62" s="15" t="s">
        <v>177</v>
      </c>
      <c r="DJ62" s="15" t="s">
        <v>178</v>
      </c>
      <c r="DK62" s="15" t="s">
        <v>179</v>
      </c>
      <c r="DL62" s="15" t="s">
        <v>180</v>
      </c>
      <c r="DM62" s="15" t="s">
        <v>181</v>
      </c>
      <c r="DN62" s="15" t="s">
        <v>182</v>
      </c>
      <c r="DO62" s="15" t="s">
        <v>183</v>
      </c>
      <c r="DP62" s="15" t="s">
        <v>184</v>
      </c>
      <c r="DQ62" s="15" t="s">
        <v>185</v>
      </c>
      <c r="DR62" s="15" t="s">
        <v>186</v>
      </c>
      <c r="DS62" s="15" t="s">
        <v>187</v>
      </c>
      <c r="DT62" s="15" t="s">
        <v>188</v>
      </c>
      <c r="DU62" s="15" t="s">
        <v>189</v>
      </c>
      <c r="DV62" s="15" t="s">
        <v>190</v>
      </c>
      <c r="DW62" s="15" t="s">
        <v>191</v>
      </c>
      <c r="DX62" s="15" t="s">
        <v>192</v>
      </c>
      <c r="DY62" s="15" t="s">
        <v>193</v>
      </c>
      <c r="DZ62" s="15" t="s">
        <v>194</v>
      </c>
      <c r="EA62" s="15" t="s">
        <v>195</v>
      </c>
      <c r="EB62" s="15" t="s">
        <v>196</v>
      </c>
      <c r="EC62" s="15" t="s">
        <v>197</v>
      </c>
      <c r="ED62" s="15" t="s">
        <v>198</v>
      </c>
      <c r="EE62" s="15" t="s">
        <v>199</v>
      </c>
      <c r="EF62" s="15" t="s">
        <v>200</v>
      </c>
      <c r="EG62" s="15" t="s">
        <v>201</v>
      </c>
      <c r="EH62" s="15" t="s">
        <v>202</v>
      </c>
      <c r="EI62" s="15" t="s">
        <v>203</v>
      </c>
      <c r="EJ62" s="15" t="s">
        <v>204</v>
      </c>
      <c r="EK62" s="15" t="s">
        <v>205</v>
      </c>
      <c r="EL62" s="15" t="s">
        <v>206</v>
      </c>
      <c r="EM62" s="15" t="s">
        <v>207</v>
      </c>
      <c r="EN62" s="15" t="s">
        <v>208</v>
      </c>
      <c r="EO62" s="15" t="s">
        <v>209</v>
      </c>
      <c r="EP62" s="15" t="s">
        <v>210</v>
      </c>
      <c r="EQ62" s="15" t="s">
        <v>211</v>
      </c>
      <c r="ER62" s="15" t="s">
        <v>212</v>
      </c>
      <c r="ES62" s="15" t="s">
        <v>213</v>
      </c>
      <c r="ET62" s="15" t="s">
        <v>214</v>
      </c>
      <c r="EU62" s="15" t="s">
        <v>215</v>
      </c>
      <c r="EV62" s="15" t="s">
        <v>216</v>
      </c>
      <c r="EW62" s="15" t="s">
        <v>217</v>
      </c>
      <c r="EX62" s="15" t="s">
        <v>218</v>
      </c>
      <c r="EY62" s="15" t="s">
        <v>219</v>
      </c>
      <c r="EZ62" s="15" t="s">
        <v>220</v>
      </c>
      <c r="FA62" s="15" t="s">
        <v>221</v>
      </c>
      <c r="FB62" s="15" t="s">
        <v>222</v>
      </c>
      <c r="FC62" s="15" t="s">
        <v>223</v>
      </c>
      <c r="FD62" s="15" t="s">
        <v>224</v>
      </c>
      <c r="FE62" s="15" t="s">
        <v>225</v>
      </c>
      <c r="FF62" s="15" t="s">
        <v>226</v>
      </c>
      <c r="FG62" s="15" t="s">
        <v>227</v>
      </c>
      <c r="FH62" s="15" t="s">
        <v>228</v>
      </c>
      <c r="FI62" s="15" t="s">
        <v>229</v>
      </c>
      <c r="FJ62" s="15" t="s">
        <v>230</v>
      </c>
      <c r="FK62" s="15" t="s">
        <v>231</v>
      </c>
      <c r="FL62" s="15" t="s">
        <v>232</v>
      </c>
      <c r="FM62" s="15" t="s">
        <v>233</v>
      </c>
      <c r="FN62" s="15" t="s">
        <v>234</v>
      </c>
      <c r="FO62" s="15" t="s">
        <v>235</v>
      </c>
      <c r="FP62" s="15" t="s">
        <v>236</v>
      </c>
      <c r="FQ62" s="15" t="s">
        <v>237</v>
      </c>
      <c r="FR62" s="15" t="s">
        <v>238</v>
      </c>
      <c r="FS62" s="15" t="s">
        <v>239</v>
      </c>
      <c r="FT62" s="15" t="s">
        <v>240</v>
      </c>
      <c r="FU62" s="15" t="s">
        <v>241</v>
      </c>
      <c r="FV62" s="15" t="s">
        <v>242</v>
      </c>
      <c r="FW62" s="15" t="s">
        <v>243</v>
      </c>
      <c r="FX62" s="15" t="s">
        <v>244</v>
      </c>
      <c r="FY62" s="15" t="s">
        <v>245</v>
      </c>
      <c r="FZ62" s="15" t="s">
        <v>246</v>
      </c>
      <c r="GA62" s="15" t="s">
        <v>247</v>
      </c>
      <c r="GB62" s="15" t="s">
        <v>248</v>
      </c>
      <c r="GC62" s="15" t="s">
        <v>249</v>
      </c>
      <c r="GD62" s="15" t="s">
        <v>250</v>
      </c>
      <c r="GE62" s="15" t="s">
        <v>251</v>
      </c>
      <c r="GF62" s="15" t="s">
        <v>252</v>
      </c>
      <c r="GG62" s="15" t="s">
        <v>253</v>
      </c>
      <c r="GH62" s="15" t="s">
        <v>254</v>
      </c>
      <c r="GI62" s="15" t="s">
        <v>255</v>
      </c>
      <c r="GJ62" s="15" t="s">
        <v>256</v>
      </c>
      <c r="GK62" s="15" t="s">
        <v>257</v>
      </c>
      <c r="GL62" s="15" t="s">
        <v>258</v>
      </c>
      <c r="GM62" s="15" t="s">
        <v>259</v>
      </c>
      <c r="GN62" s="15" t="s">
        <v>260</v>
      </c>
      <c r="GO62" s="15" t="s">
        <v>261</v>
      </c>
      <c r="GP62" s="15" t="s">
        <v>262</v>
      </c>
      <c r="GQ62" s="15" t="s">
        <v>263</v>
      </c>
      <c r="GR62" s="15" t="s">
        <v>264</v>
      </c>
      <c r="GS62" s="15" t="s">
        <v>265</v>
      </c>
      <c r="GT62" s="15" t="s">
        <v>266</v>
      </c>
      <c r="GU62" s="15" t="s">
        <v>267</v>
      </c>
      <c r="GV62" s="15" t="s">
        <v>268</v>
      </c>
      <c r="GW62" s="15" t="s">
        <v>269</v>
      </c>
      <c r="GX62" s="15" t="s">
        <v>270</v>
      </c>
      <c r="GY62" s="15" t="s">
        <v>271</v>
      </c>
      <c r="GZ62" s="15" t="s">
        <v>272</v>
      </c>
      <c r="HA62" s="15" t="s">
        <v>273</v>
      </c>
      <c r="HB62" s="15" t="s">
        <v>274</v>
      </c>
      <c r="HC62" s="15" t="s">
        <v>275</v>
      </c>
      <c r="HD62" s="15" t="s">
        <v>276</v>
      </c>
      <c r="HE62" s="15" t="s">
        <v>277</v>
      </c>
      <c r="HF62" s="15" t="s">
        <v>278</v>
      </c>
    </row>
    <row r="63" spans="1:214" x14ac:dyDescent="0.3">
      <c r="A63" s="82"/>
      <c r="B63" s="82"/>
      <c r="C63" s="84"/>
      <c r="D63" s="80"/>
      <c r="E63" s="80"/>
      <c r="F63" s="80"/>
      <c r="G63" s="80"/>
      <c r="H63" s="80"/>
      <c r="I63" s="80"/>
      <c r="J63" s="80"/>
      <c r="K63" s="80"/>
      <c r="L63" s="80"/>
      <c r="N63" s="55">
        <f>N5</f>
        <v>42978</v>
      </c>
      <c r="O63" s="56">
        <f>DATE(YEAR(N63),MONTH(N63)+6,DAY(EOMONTH(N63,6)))</f>
        <v>43159</v>
      </c>
      <c r="P63" s="56">
        <f t="shared" ref="P63:CA63" si="48">DATE(YEAR(O63)+1,MONTH(O63),DAY(O63))</f>
        <v>43524</v>
      </c>
      <c r="Q63" s="56">
        <f t="shared" si="48"/>
        <v>43889</v>
      </c>
      <c r="R63" s="56">
        <f t="shared" si="48"/>
        <v>44255</v>
      </c>
      <c r="S63" s="56">
        <f t="shared" si="48"/>
        <v>44620</v>
      </c>
      <c r="T63" s="56">
        <f t="shared" si="48"/>
        <v>44985</v>
      </c>
      <c r="U63" s="56">
        <f t="shared" si="48"/>
        <v>45350</v>
      </c>
      <c r="V63" s="56">
        <f t="shared" si="48"/>
        <v>45716</v>
      </c>
      <c r="W63" s="56">
        <f t="shared" si="48"/>
        <v>46081</v>
      </c>
      <c r="X63" s="56">
        <f t="shared" si="48"/>
        <v>46446</v>
      </c>
      <c r="Y63" s="56">
        <f t="shared" si="48"/>
        <v>46811</v>
      </c>
      <c r="Z63" s="56">
        <f t="shared" si="48"/>
        <v>47177</v>
      </c>
      <c r="AA63" s="56">
        <f t="shared" si="48"/>
        <v>47542</v>
      </c>
      <c r="AB63" s="56">
        <f t="shared" si="48"/>
        <v>47907</v>
      </c>
      <c r="AC63" s="56">
        <f t="shared" si="48"/>
        <v>48272</v>
      </c>
      <c r="AD63" s="56">
        <f t="shared" si="48"/>
        <v>48638</v>
      </c>
      <c r="AE63" s="56">
        <f t="shared" si="48"/>
        <v>49003</v>
      </c>
      <c r="AF63" s="56">
        <f t="shared" si="48"/>
        <v>49368</v>
      </c>
      <c r="AG63" s="56">
        <f t="shared" si="48"/>
        <v>49733</v>
      </c>
      <c r="AH63" s="56">
        <f t="shared" si="48"/>
        <v>50099</v>
      </c>
      <c r="AI63" s="56">
        <f t="shared" si="48"/>
        <v>50464</v>
      </c>
      <c r="AJ63" s="56">
        <f t="shared" si="48"/>
        <v>50829</v>
      </c>
      <c r="AK63" s="56">
        <f t="shared" si="48"/>
        <v>51194</v>
      </c>
      <c r="AL63" s="56">
        <f t="shared" si="48"/>
        <v>51560</v>
      </c>
      <c r="AM63" s="56">
        <f t="shared" si="48"/>
        <v>51925</v>
      </c>
      <c r="AN63" s="56">
        <f t="shared" si="48"/>
        <v>52290</v>
      </c>
      <c r="AO63" s="56">
        <f t="shared" si="48"/>
        <v>52655</v>
      </c>
      <c r="AP63" s="56">
        <f t="shared" si="48"/>
        <v>53021</v>
      </c>
      <c r="AQ63" s="56">
        <f t="shared" si="48"/>
        <v>53386</v>
      </c>
      <c r="AR63" s="56">
        <f t="shared" si="48"/>
        <v>53751</v>
      </c>
      <c r="AS63" s="56">
        <f t="shared" si="48"/>
        <v>54116</v>
      </c>
      <c r="AT63" s="56">
        <f t="shared" si="48"/>
        <v>54482</v>
      </c>
      <c r="AU63" s="56">
        <f t="shared" si="48"/>
        <v>54847</v>
      </c>
      <c r="AV63" s="56">
        <f t="shared" si="48"/>
        <v>55212</v>
      </c>
      <c r="AW63" s="56">
        <f t="shared" si="48"/>
        <v>55577</v>
      </c>
      <c r="AX63" s="56">
        <f t="shared" si="48"/>
        <v>55943</v>
      </c>
      <c r="AY63" s="56">
        <f t="shared" si="48"/>
        <v>56308</v>
      </c>
      <c r="AZ63" s="56">
        <f t="shared" si="48"/>
        <v>56673</v>
      </c>
      <c r="BA63" s="56">
        <f t="shared" si="48"/>
        <v>57038</v>
      </c>
      <c r="BB63" s="56">
        <f t="shared" si="48"/>
        <v>57404</v>
      </c>
      <c r="BC63" s="56">
        <f t="shared" si="48"/>
        <v>57769</v>
      </c>
      <c r="BD63" s="56">
        <f t="shared" si="48"/>
        <v>58134</v>
      </c>
      <c r="BE63" s="56">
        <f t="shared" si="48"/>
        <v>58499</v>
      </c>
      <c r="BF63" s="56">
        <f t="shared" si="48"/>
        <v>58865</v>
      </c>
      <c r="BG63" s="56">
        <f t="shared" si="48"/>
        <v>59230</v>
      </c>
      <c r="BH63" s="56">
        <f t="shared" si="48"/>
        <v>59595</v>
      </c>
      <c r="BI63" s="56">
        <f t="shared" si="48"/>
        <v>59960</v>
      </c>
      <c r="BJ63" s="56">
        <f t="shared" si="48"/>
        <v>60326</v>
      </c>
      <c r="BK63" s="56">
        <f t="shared" si="48"/>
        <v>60691</v>
      </c>
      <c r="BL63" s="56">
        <f t="shared" si="48"/>
        <v>61056</v>
      </c>
      <c r="BM63" s="56">
        <f t="shared" si="48"/>
        <v>61421</v>
      </c>
      <c r="BN63" s="56">
        <f t="shared" si="48"/>
        <v>61787</v>
      </c>
      <c r="BO63" s="56">
        <f t="shared" si="48"/>
        <v>62152</v>
      </c>
      <c r="BP63" s="56">
        <f t="shared" si="48"/>
        <v>62517</v>
      </c>
      <c r="BQ63" s="56">
        <f t="shared" si="48"/>
        <v>62882</v>
      </c>
      <c r="BR63" s="56">
        <f t="shared" si="48"/>
        <v>63248</v>
      </c>
      <c r="BS63" s="56">
        <f t="shared" si="48"/>
        <v>63613</v>
      </c>
      <c r="BT63" s="56">
        <f t="shared" si="48"/>
        <v>63978</v>
      </c>
      <c r="BU63" s="56">
        <f t="shared" si="48"/>
        <v>64343</v>
      </c>
      <c r="BV63" s="56">
        <f t="shared" si="48"/>
        <v>64709</v>
      </c>
      <c r="BW63" s="56">
        <f t="shared" si="48"/>
        <v>65074</v>
      </c>
      <c r="BX63" s="56">
        <f t="shared" si="48"/>
        <v>65439</v>
      </c>
      <c r="BY63" s="56">
        <f t="shared" si="48"/>
        <v>65804</v>
      </c>
      <c r="BZ63" s="56">
        <f t="shared" si="48"/>
        <v>66170</v>
      </c>
      <c r="CA63" s="56">
        <f t="shared" si="48"/>
        <v>66535</v>
      </c>
      <c r="CB63" s="56">
        <f t="shared" ref="CB63:EM63" si="49">DATE(YEAR(CA63)+1,MONTH(CA63),DAY(CA63))</f>
        <v>66900</v>
      </c>
      <c r="CC63" s="56">
        <f t="shared" si="49"/>
        <v>67265</v>
      </c>
      <c r="CD63" s="56">
        <f t="shared" si="49"/>
        <v>67631</v>
      </c>
      <c r="CE63" s="56">
        <f t="shared" si="49"/>
        <v>67996</v>
      </c>
      <c r="CF63" s="56">
        <f t="shared" si="49"/>
        <v>68361</v>
      </c>
      <c r="CG63" s="56">
        <f t="shared" si="49"/>
        <v>68726</v>
      </c>
      <c r="CH63" s="56">
        <f t="shared" si="49"/>
        <v>69092</v>
      </c>
      <c r="CI63" s="56">
        <f t="shared" si="49"/>
        <v>69457</v>
      </c>
      <c r="CJ63" s="56">
        <f t="shared" si="49"/>
        <v>69822</v>
      </c>
      <c r="CK63" s="56">
        <f t="shared" si="49"/>
        <v>70187</v>
      </c>
      <c r="CL63" s="56">
        <f t="shared" si="49"/>
        <v>70553</v>
      </c>
      <c r="CM63" s="56">
        <f t="shared" si="49"/>
        <v>70918</v>
      </c>
      <c r="CN63" s="56">
        <f t="shared" si="49"/>
        <v>71283</v>
      </c>
      <c r="CO63" s="56">
        <f t="shared" si="49"/>
        <v>71648</v>
      </c>
      <c r="CP63" s="56">
        <f t="shared" si="49"/>
        <v>72014</v>
      </c>
      <c r="CQ63" s="56">
        <f t="shared" si="49"/>
        <v>72379</v>
      </c>
      <c r="CR63" s="56">
        <f t="shared" si="49"/>
        <v>72744</v>
      </c>
      <c r="CS63" s="56">
        <f t="shared" si="49"/>
        <v>73109</v>
      </c>
      <c r="CT63" s="56">
        <f t="shared" si="49"/>
        <v>73474</v>
      </c>
      <c r="CU63" s="56">
        <f t="shared" si="49"/>
        <v>73839</v>
      </c>
      <c r="CV63" s="56">
        <f t="shared" si="49"/>
        <v>74204</v>
      </c>
      <c r="CW63" s="56">
        <f t="shared" si="49"/>
        <v>74569</v>
      </c>
      <c r="CX63" s="56">
        <f t="shared" si="49"/>
        <v>74935</v>
      </c>
      <c r="CY63" s="56">
        <f t="shared" si="49"/>
        <v>75300</v>
      </c>
      <c r="CZ63" s="56">
        <f t="shared" si="49"/>
        <v>75665</v>
      </c>
      <c r="DA63" s="56">
        <f t="shared" si="49"/>
        <v>76030</v>
      </c>
      <c r="DB63" s="56">
        <f t="shared" si="49"/>
        <v>76396</v>
      </c>
      <c r="DC63" s="56">
        <f t="shared" si="49"/>
        <v>76761</v>
      </c>
      <c r="DD63" s="56">
        <f t="shared" si="49"/>
        <v>77126</v>
      </c>
      <c r="DE63" s="56">
        <f t="shared" si="49"/>
        <v>77491</v>
      </c>
      <c r="DF63" s="56">
        <f t="shared" si="49"/>
        <v>77857</v>
      </c>
      <c r="DG63" s="56">
        <f t="shared" si="49"/>
        <v>78222</v>
      </c>
      <c r="DH63" s="56">
        <f t="shared" si="49"/>
        <v>78587</v>
      </c>
      <c r="DI63" s="56">
        <f t="shared" si="49"/>
        <v>78952</v>
      </c>
      <c r="DJ63" s="56">
        <f t="shared" si="49"/>
        <v>79318</v>
      </c>
      <c r="DK63" s="56">
        <f t="shared" si="49"/>
        <v>79683</v>
      </c>
      <c r="DL63" s="56">
        <f t="shared" si="49"/>
        <v>80048</v>
      </c>
      <c r="DM63" s="56">
        <f t="shared" si="49"/>
        <v>80413</v>
      </c>
      <c r="DN63" s="56">
        <f t="shared" si="49"/>
        <v>80779</v>
      </c>
      <c r="DO63" s="56">
        <f t="shared" si="49"/>
        <v>81144</v>
      </c>
      <c r="DP63" s="56">
        <f t="shared" si="49"/>
        <v>81509</v>
      </c>
      <c r="DQ63" s="56">
        <f t="shared" si="49"/>
        <v>81874</v>
      </c>
      <c r="DR63" s="56">
        <f t="shared" si="49"/>
        <v>82240</v>
      </c>
      <c r="DS63" s="56">
        <f t="shared" si="49"/>
        <v>82605</v>
      </c>
      <c r="DT63" s="56">
        <f t="shared" si="49"/>
        <v>82970</v>
      </c>
      <c r="DU63" s="56">
        <f t="shared" si="49"/>
        <v>83335</v>
      </c>
      <c r="DV63" s="56">
        <f t="shared" si="49"/>
        <v>83701</v>
      </c>
      <c r="DW63" s="56">
        <f t="shared" si="49"/>
        <v>84066</v>
      </c>
      <c r="DX63" s="56">
        <f t="shared" si="49"/>
        <v>84431</v>
      </c>
      <c r="DY63" s="56">
        <f t="shared" si="49"/>
        <v>84796</v>
      </c>
      <c r="DZ63" s="56">
        <f t="shared" si="49"/>
        <v>85162</v>
      </c>
      <c r="EA63" s="56">
        <f t="shared" si="49"/>
        <v>85527</v>
      </c>
      <c r="EB63" s="56">
        <f t="shared" si="49"/>
        <v>85892</v>
      </c>
      <c r="EC63" s="56">
        <f t="shared" si="49"/>
        <v>86257</v>
      </c>
      <c r="ED63" s="56">
        <f t="shared" si="49"/>
        <v>86623</v>
      </c>
      <c r="EE63" s="56">
        <f t="shared" si="49"/>
        <v>86988</v>
      </c>
      <c r="EF63" s="56">
        <f t="shared" si="49"/>
        <v>87353</v>
      </c>
      <c r="EG63" s="56">
        <f t="shared" si="49"/>
        <v>87718</v>
      </c>
      <c r="EH63" s="56">
        <f t="shared" si="49"/>
        <v>88084</v>
      </c>
      <c r="EI63" s="56">
        <f t="shared" si="49"/>
        <v>88449</v>
      </c>
      <c r="EJ63" s="56">
        <f t="shared" si="49"/>
        <v>88814</v>
      </c>
      <c r="EK63" s="56">
        <f t="shared" si="49"/>
        <v>89179</v>
      </c>
      <c r="EL63" s="56">
        <f t="shared" si="49"/>
        <v>89545</v>
      </c>
      <c r="EM63" s="56">
        <f t="shared" si="49"/>
        <v>89910</v>
      </c>
      <c r="EN63" s="56">
        <f t="shared" ref="EN63:GY63" si="50">DATE(YEAR(EM63)+1,MONTH(EM63),DAY(EM63))</f>
        <v>90275</v>
      </c>
      <c r="EO63" s="56">
        <f t="shared" si="50"/>
        <v>90640</v>
      </c>
      <c r="EP63" s="56">
        <f t="shared" si="50"/>
        <v>91006</v>
      </c>
      <c r="EQ63" s="56">
        <f t="shared" si="50"/>
        <v>91371</v>
      </c>
      <c r="ER63" s="56">
        <f t="shared" si="50"/>
        <v>91736</v>
      </c>
      <c r="ES63" s="56">
        <f t="shared" si="50"/>
        <v>92101</v>
      </c>
      <c r="ET63" s="56">
        <f t="shared" si="50"/>
        <v>92467</v>
      </c>
      <c r="EU63" s="56">
        <f t="shared" si="50"/>
        <v>92832</v>
      </c>
      <c r="EV63" s="56">
        <f t="shared" si="50"/>
        <v>93197</v>
      </c>
      <c r="EW63" s="56">
        <f t="shared" si="50"/>
        <v>93562</v>
      </c>
      <c r="EX63" s="56">
        <f t="shared" si="50"/>
        <v>93928</v>
      </c>
      <c r="EY63" s="56">
        <f t="shared" si="50"/>
        <v>94293</v>
      </c>
      <c r="EZ63" s="56">
        <f t="shared" si="50"/>
        <v>94658</v>
      </c>
      <c r="FA63" s="56">
        <f t="shared" si="50"/>
        <v>95023</v>
      </c>
      <c r="FB63" s="56">
        <f t="shared" si="50"/>
        <v>95389</v>
      </c>
      <c r="FC63" s="56">
        <f t="shared" si="50"/>
        <v>95754</v>
      </c>
      <c r="FD63" s="56">
        <f t="shared" si="50"/>
        <v>96119</v>
      </c>
      <c r="FE63" s="56">
        <f t="shared" si="50"/>
        <v>96484</v>
      </c>
      <c r="FF63" s="56">
        <f t="shared" si="50"/>
        <v>96850</v>
      </c>
      <c r="FG63" s="56">
        <f t="shared" si="50"/>
        <v>97215</v>
      </c>
      <c r="FH63" s="56">
        <f t="shared" si="50"/>
        <v>97580</v>
      </c>
      <c r="FI63" s="56">
        <f t="shared" si="50"/>
        <v>97945</v>
      </c>
      <c r="FJ63" s="56">
        <f t="shared" si="50"/>
        <v>98311</v>
      </c>
      <c r="FK63" s="56">
        <f t="shared" si="50"/>
        <v>98676</v>
      </c>
      <c r="FL63" s="56">
        <f t="shared" si="50"/>
        <v>99041</v>
      </c>
      <c r="FM63" s="56">
        <f t="shared" si="50"/>
        <v>99406</v>
      </c>
      <c r="FN63" s="56">
        <f t="shared" si="50"/>
        <v>99772</v>
      </c>
      <c r="FO63" s="56">
        <f t="shared" si="50"/>
        <v>100137</v>
      </c>
      <c r="FP63" s="56">
        <f t="shared" si="50"/>
        <v>100502</v>
      </c>
      <c r="FQ63" s="56">
        <f t="shared" si="50"/>
        <v>100867</v>
      </c>
      <c r="FR63" s="56">
        <f t="shared" si="50"/>
        <v>101233</v>
      </c>
      <c r="FS63" s="56">
        <f t="shared" si="50"/>
        <v>101598</v>
      </c>
      <c r="FT63" s="56">
        <f t="shared" si="50"/>
        <v>101963</v>
      </c>
      <c r="FU63" s="56">
        <f t="shared" si="50"/>
        <v>102328</v>
      </c>
      <c r="FV63" s="56">
        <f t="shared" si="50"/>
        <v>102694</v>
      </c>
      <c r="FW63" s="56">
        <f t="shared" si="50"/>
        <v>103059</v>
      </c>
      <c r="FX63" s="56">
        <f t="shared" si="50"/>
        <v>103424</v>
      </c>
      <c r="FY63" s="56">
        <f t="shared" si="50"/>
        <v>103789</v>
      </c>
      <c r="FZ63" s="56">
        <f t="shared" si="50"/>
        <v>104155</v>
      </c>
      <c r="GA63" s="56">
        <f t="shared" si="50"/>
        <v>104520</v>
      </c>
      <c r="GB63" s="56">
        <f t="shared" si="50"/>
        <v>104885</v>
      </c>
      <c r="GC63" s="56">
        <f t="shared" si="50"/>
        <v>105250</v>
      </c>
      <c r="GD63" s="56">
        <f t="shared" si="50"/>
        <v>105616</v>
      </c>
      <c r="GE63" s="56">
        <f t="shared" si="50"/>
        <v>105981</v>
      </c>
      <c r="GF63" s="56">
        <f t="shared" si="50"/>
        <v>106346</v>
      </c>
      <c r="GG63" s="56">
        <f t="shared" si="50"/>
        <v>106711</v>
      </c>
      <c r="GH63" s="56">
        <f t="shared" si="50"/>
        <v>107077</v>
      </c>
      <c r="GI63" s="56">
        <f t="shared" si="50"/>
        <v>107442</v>
      </c>
      <c r="GJ63" s="56">
        <f t="shared" si="50"/>
        <v>107807</v>
      </c>
      <c r="GK63" s="56">
        <f t="shared" si="50"/>
        <v>108172</v>
      </c>
      <c r="GL63" s="56">
        <f t="shared" si="50"/>
        <v>108538</v>
      </c>
      <c r="GM63" s="56">
        <f t="shared" si="50"/>
        <v>108903</v>
      </c>
      <c r="GN63" s="56">
        <f t="shared" si="50"/>
        <v>109268</v>
      </c>
      <c r="GO63" s="56">
        <f t="shared" si="50"/>
        <v>109633</v>
      </c>
      <c r="GP63" s="56">
        <f t="shared" si="50"/>
        <v>109998</v>
      </c>
      <c r="GQ63" s="56">
        <f t="shared" si="50"/>
        <v>110363</v>
      </c>
      <c r="GR63" s="56">
        <f t="shared" si="50"/>
        <v>110728</v>
      </c>
      <c r="GS63" s="56">
        <f t="shared" si="50"/>
        <v>111093</v>
      </c>
      <c r="GT63" s="56">
        <f t="shared" si="50"/>
        <v>111459</v>
      </c>
      <c r="GU63" s="56">
        <f t="shared" si="50"/>
        <v>111824</v>
      </c>
      <c r="GV63" s="56">
        <f t="shared" si="50"/>
        <v>112189</v>
      </c>
      <c r="GW63" s="56">
        <f t="shared" si="50"/>
        <v>112554</v>
      </c>
      <c r="GX63" s="56">
        <f t="shared" si="50"/>
        <v>112920</v>
      </c>
      <c r="GY63" s="56">
        <f t="shared" si="50"/>
        <v>113285</v>
      </c>
      <c r="GZ63" s="56">
        <f t="shared" ref="GZ63:HF63" si="51">DATE(YEAR(GY63)+1,MONTH(GY63),DAY(GY63))</f>
        <v>113650</v>
      </c>
      <c r="HA63" s="56">
        <f t="shared" si="51"/>
        <v>114015</v>
      </c>
      <c r="HB63" s="56">
        <f t="shared" si="51"/>
        <v>114381</v>
      </c>
      <c r="HC63" s="56">
        <f t="shared" si="51"/>
        <v>114746</v>
      </c>
      <c r="HD63" s="56">
        <f t="shared" si="51"/>
        <v>115111</v>
      </c>
      <c r="HE63" s="56">
        <f t="shared" si="51"/>
        <v>115476</v>
      </c>
      <c r="HF63" s="56">
        <f t="shared" si="51"/>
        <v>115842</v>
      </c>
    </row>
    <row r="64" spans="1:214" x14ac:dyDescent="0.3">
      <c r="A64" s="69" t="str">
        <f t="shared" ref="A64:K73" si="52">A6</f>
        <v>ALLETE, Inc.</v>
      </c>
      <c r="B64" s="16" t="str">
        <f t="shared" si="52"/>
        <v>ALE</v>
      </c>
      <c r="C64" s="16">
        <f t="shared" si="52"/>
        <v>2.2400000000000002</v>
      </c>
      <c r="D64" s="16">
        <f t="shared" si="52"/>
        <v>72.786111111111111</v>
      </c>
      <c r="E64" s="18">
        <f t="shared" si="52"/>
        <v>5.7749999999999996E-2</v>
      </c>
      <c r="F64" s="18">
        <f t="shared" si="52"/>
        <v>5.5368666666666663E-2</v>
      </c>
      <c r="G64" s="18">
        <f t="shared" si="52"/>
        <v>5.2987333333333331E-2</v>
      </c>
      <c r="H64" s="18">
        <f t="shared" si="52"/>
        <v>5.0605999999999998E-2</v>
      </c>
      <c r="I64" s="18">
        <f t="shared" si="52"/>
        <v>4.8224666666666666E-2</v>
      </c>
      <c r="J64" s="18">
        <f t="shared" si="52"/>
        <v>4.5843333333333333E-2</v>
      </c>
      <c r="K64" s="18">
        <f t="shared" si="52"/>
        <v>4.3462000000000001E-2</v>
      </c>
      <c r="L64" s="22">
        <f>IFERROR(XIRR($N64:$HF64,$N$37:$HF$37),"")</f>
        <v>7.9942765831947357E-2</v>
      </c>
      <c r="N64" s="59">
        <f t="shared" ref="N64:N75" si="53">-D64</f>
        <v>-72.786111111111111</v>
      </c>
      <c r="O64" s="59">
        <f t="shared" ref="O64:O75" si="54">$C64*(1+$E64)</f>
        <v>2.3693600000000004</v>
      </c>
      <c r="P64" s="59">
        <f>O64*(1+$E64)</f>
        <v>2.5061905400000004</v>
      </c>
      <c r="Q64" s="59">
        <f>P64*(1+$E64)</f>
        <v>2.6509230436850002</v>
      </c>
      <c r="R64" s="59">
        <f>Q64*(1+$E64)</f>
        <v>2.8040138494578088</v>
      </c>
      <c r="S64" s="59">
        <f>R64*(1+$E64)</f>
        <v>2.9659456492639973</v>
      </c>
      <c r="T64" s="59">
        <f t="shared" ref="T64:X75" si="55">S64*(1+F64)</f>
        <v>3.1301661052695455</v>
      </c>
      <c r="U64" s="59">
        <f t="shared" si="55"/>
        <v>3.2960252600781645</v>
      </c>
      <c r="V64" s="59">
        <f t="shared" si="55"/>
        <v>3.4628239143896797</v>
      </c>
      <c r="W64" s="59">
        <f t="shared" si="55"/>
        <v>3.6298174433864836</v>
      </c>
      <c r="X64" s="59">
        <f t="shared" si="55"/>
        <v>3.7962203743827976</v>
      </c>
      <c r="Y64" s="59">
        <f t="shared" ref="Y64:AN75" si="56">X64*(1+$K64)</f>
        <v>3.9612117042942221</v>
      </c>
      <c r="Z64" s="59">
        <f t="shared" si="56"/>
        <v>4.1333738873862576</v>
      </c>
      <c r="AA64" s="59">
        <f t="shared" si="56"/>
        <v>4.3130185832798382</v>
      </c>
      <c r="AB64" s="59">
        <f t="shared" si="56"/>
        <v>4.5004709969463459</v>
      </c>
      <c r="AC64" s="59">
        <f t="shared" si="56"/>
        <v>4.6960704674156277</v>
      </c>
      <c r="AD64" s="59">
        <f t="shared" si="56"/>
        <v>4.9001710820704449</v>
      </c>
      <c r="AE64" s="59">
        <f t="shared" si="56"/>
        <v>5.1131423176393902</v>
      </c>
      <c r="AF64" s="59">
        <f t="shared" si="56"/>
        <v>5.3353697090486332</v>
      </c>
      <c r="AG64" s="59">
        <f t="shared" si="56"/>
        <v>5.5672555473433043</v>
      </c>
      <c r="AH64" s="59">
        <f t="shared" si="56"/>
        <v>5.8092196079419383</v>
      </c>
      <c r="AI64" s="59">
        <f t="shared" si="56"/>
        <v>6.0616999105423099</v>
      </c>
      <c r="AJ64" s="59">
        <f t="shared" si="56"/>
        <v>6.3251535120542988</v>
      </c>
      <c r="AK64" s="59">
        <f t="shared" si="56"/>
        <v>6.6000573339952018</v>
      </c>
      <c r="AL64" s="59">
        <f t="shared" si="56"/>
        <v>6.8869090258453003</v>
      </c>
      <c r="AM64" s="59">
        <f t="shared" si="56"/>
        <v>7.1862278659265879</v>
      </c>
      <c r="AN64" s="59">
        <f t="shared" si="56"/>
        <v>7.4985557014354889</v>
      </c>
      <c r="AO64" s="59">
        <f t="shared" ref="AO64:BD75" si="57">AN64*(1+$K64)</f>
        <v>7.8244579293312775</v>
      </c>
      <c r="AP64" s="59">
        <f t="shared" si="57"/>
        <v>8.1645245198558722</v>
      </c>
      <c r="AQ64" s="59">
        <f t="shared" si="57"/>
        <v>8.5193710845378465</v>
      </c>
      <c r="AR64" s="59">
        <f t="shared" si="57"/>
        <v>8.8896399906140289</v>
      </c>
      <c r="AS64" s="59">
        <f t="shared" si="57"/>
        <v>9.2760015238860944</v>
      </c>
      <c r="AT64" s="59">
        <f t="shared" si="57"/>
        <v>9.6791551021172317</v>
      </c>
      <c r="AU64" s="59">
        <f t="shared" si="57"/>
        <v>10.099830541165449</v>
      </c>
      <c r="AV64" s="59">
        <f t="shared" si="57"/>
        <v>10.53878937614558</v>
      </c>
      <c r="AW64" s="59">
        <f t="shared" si="57"/>
        <v>10.996826240011618</v>
      </c>
      <c r="AX64" s="59">
        <f t="shared" si="57"/>
        <v>11.474770302055003</v>
      </c>
      <c r="AY64" s="59">
        <f t="shared" si="57"/>
        <v>11.973486768922916</v>
      </c>
      <c r="AZ64" s="59">
        <f t="shared" si="57"/>
        <v>12.493878450873842</v>
      </c>
      <c r="BA64" s="59">
        <f t="shared" si="57"/>
        <v>13.036887396105719</v>
      </c>
      <c r="BB64" s="59">
        <f t="shared" si="57"/>
        <v>13.603496596115264</v>
      </c>
      <c r="BC64" s="59">
        <f t="shared" si="57"/>
        <v>14.194731765175623</v>
      </c>
      <c r="BD64" s="59">
        <f t="shared" si="57"/>
        <v>14.811663197153685</v>
      </c>
      <c r="BE64" s="59">
        <f t="shared" ref="BE64:BT75" si="58">BD64*(1+$K64)</f>
        <v>15.455407703028376</v>
      </c>
      <c r="BF64" s="59">
        <f t="shared" si="58"/>
        <v>16.127130632617394</v>
      </c>
      <c r="BG64" s="59">
        <f t="shared" si="58"/>
        <v>16.828047984172208</v>
      </c>
      <c r="BH64" s="59">
        <f t="shared" si="58"/>
        <v>17.559428605660298</v>
      </c>
      <c r="BI64" s="59">
        <f t="shared" si="58"/>
        <v>18.322596491719505</v>
      </c>
      <c r="BJ64" s="59">
        <f t="shared" si="58"/>
        <v>19.118933180442617</v>
      </c>
      <c r="BK64" s="59">
        <f t="shared" si="58"/>
        <v>19.949880254331013</v>
      </c>
      <c r="BL64" s="59">
        <f t="shared" si="58"/>
        <v>20.816941949944745</v>
      </c>
      <c r="BM64" s="59">
        <f t="shared" si="58"/>
        <v>21.721687880973242</v>
      </c>
      <c r="BN64" s="59">
        <f t="shared" si="58"/>
        <v>22.6657558796561</v>
      </c>
      <c r="BO64" s="59">
        <f t="shared" si="58"/>
        <v>23.650854961697711</v>
      </c>
      <c r="BP64" s="59">
        <f t="shared" si="58"/>
        <v>24.678768420043014</v>
      </c>
      <c r="BQ64" s="59">
        <f t="shared" si="58"/>
        <v>25.751357053114919</v>
      </c>
      <c r="BR64" s="59">
        <f t="shared" si="58"/>
        <v>26.870562533357397</v>
      </c>
      <c r="BS64" s="59">
        <f t="shared" si="58"/>
        <v>28.038410922182173</v>
      </c>
      <c r="BT64" s="59">
        <f t="shared" si="58"/>
        <v>29.257016337682053</v>
      </c>
      <c r="BU64" s="59">
        <f t="shared" ref="BU64:CJ75" si="59">BT64*(1+$K64)</f>
        <v>30.528584781750386</v>
      </c>
      <c r="BV64" s="59">
        <f t="shared" si="59"/>
        <v>31.855418133534819</v>
      </c>
      <c r="BW64" s="59">
        <f t="shared" si="59"/>
        <v>33.239918316454506</v>
      </c>
      <c r="BX64" s="59">
        <f t="shared" si="59"/>
        <v>34.68459164632425</v>
      </c>
      <c r="BY64" s="59">
        <f t="shared" si="59"/>
        <v>36.19205336845679</v>
      </c>
      <c r="BZ64" s="59">
        <f t="shared" si="59"/>
        <v>37.765032391956652</v>
      </c>
      <c r="CA64" s="59">
        <f t="shared" si="59"/>
        <v>39.406376229775866</v>
      </c>
      <c r="CB64" s="59">
        <f t="shared" si="59"/>
        <v>41.119056153474382</v>
      </c>
      <c r="CC64" s="59">
        <f t="shared" si="59"/>
        <v>42.906172572016679</v>
      </c>
      <c r="CD64" s="59">
        <f t="shared" si="59"/>
        <v>44.770960644341663</v>
      </c>
      <c r="CE64" s="59">
        <f t="shared" si="59"/>
        <v>46.716796135866034</v>
      </c>
      <c r="CF64" s="59">
        <f t="shared" si="59"/>
        <v>48.747201529523039</v>
      </c>
      <c r="CG64" s="59">
        <f t="shared" si="59"/>
        <v>50.865852402399163</v>
      </c>
      <c r="CH64" s="59">
        <f t="shared" si="59"/>
        <v>53.07658407951223</v>
      </c>
      <c r="CI64" s="59">
        <f t="shared" si="59"/>
        <v>55.383398576775981</v>
      </c>
      <c r="CJ64" s="59">
        <f t="shared" si="59"/>
        <v>57.790471845719814</v>
      </c>
      <c r="CK64" s="59">
        <f t="shared" ref="CK64:CZ75" si="60">CJ64*(1+$K64)</f>
        <v>60.30216133307848</v>
      </c>
      <c r="CL64" s="59">
        <f t="shared" si="60"/>
        <v>62.923013868936728</v>
      </c>
      <c r="CM64" s="59">
        <f t="shared" si="60"/>
        <v>65.657773897708452</v>
      </c>
      <c r="CN64" s="59">
        <f t="shared" si="60"/>
        <v>68.511392066850647</v>
      </c>
      <c r="CO64" s="59">
        <f t="shared" si="60"/>
        <v>71.489034188860103</v>
      </c>
      <c r="CP64" s="59">
        <f t="shared" si="60"/>
        <v>74.596090592776335</v>
      </c>
      <c r="CQ64" s="59">
        <f t="shared" si="60"/>
        <v>77.838185882119575</v>
      </c>
      <c r="CR64" s="59">
        <f t="shared" si="60"/>
        <v>81.221189116928244</v>
      </c>
      <c r="CS64" s="59">
        <f t="shared" si="60"/>
        <v>84.751224438328165</v>
      </c>
      <c r="CT64" s="59">
        <f t="shared" si="60"/>
        <v>88.434682154866778</v>
      </c>
      <c r="CU64" s="59">
        <f t="shared" si="60"/>
        <v>92.278230310681593</v>
      </c>
      <c r="CV64" s="59">
        <f t="shared" si="60"/>
        <v>96.288826756444422</v>
      </c>
      <c r="CW64" s="59">
        <f t="shared" si="60"/>
        <v>100.473731744933</v>
      </c>
      <c r="CX64" s="59">
        <f t="shared" si="60"/>
        <v>104.84052107403127</v>
      </c>
      <c r="CY64" s="59">
        <f t="shared" si="60"/>
        <v>109.39709980095081</v>
      </c>
      <c r="CZ64" s="59">
        <f t="shared" si="60"/>
        <v>114.15171655249972</v>
      </c>
      <c r="DA64" s="59">
        <f t="shared" ref="DA64:DP75" si="61">CZ64*(1+$K64)</f>
        <v>119.11297845730445</v>
      </c>
      <c r="DB64" s="59">
        <f t="shared" si="61"/>
        <v>124.28986672701581</v>
      </c>
      <c r="DC64" s="59">
        <f t="shared" si="61"/>
        <v>129.69175291470535</v>
      </c>
      <c r="DD64" s="59">
        <f t="shared" si="61"/>
        <v>135.32841587988426</v>
      </c>
      <c r="DE64" s="59">
        <f t="shared" si="61"/>
        <v>141.21005949085577</v>
      </c>
      <c r="DF64" s="59">
        <f t="shared" si="61"/>
        <v>147.34733109644733</v>
      </c>
      <c r="DG64" s="59">
        <f t="shared" si="61"/>
        <v>153.75134080056111</v>
      </c>
      <c r="DH64" s="59">
        <f t="shared" si="61"/>
        <v>160.43368157443507</v>
      </c>
      <c r="DI64" s="59">
        <f t="shared" si="61"/>
        <v>167.40645024302316</v>
      </c>
      <c r="DJ64" s="59">
        <f t="shared" si="61"/>
        <v>174.68226938348542</v>
      </c>
      <c r="DK64" s="59">
        <f t="shared" si="61"/>
        <v>182.27431017543043</v>
      </c>
      <c r="DL64" s="59">
        <f t="shared" si="61"/>
        <v>190.19631624427495</v>
      </c>
      <c r="DM64" s="59">
        <f t="shared" si="61"/>
        <v>198.4626285408836</v>
      </c>
      <c r="DN64" s="59">
        <f t="shared" si="61"/>
        <v>207.08821130252747</v>
      </c>
      <c r="DO64" s="59">
        <f t="shared" si="61"/>
        <v>216.0886791421579</v>
      </c>
      <c r="DP64" s="59">
        <f t="shared" si="61"/>
        <v>225.48032531503435</v>
      </c>
      <c r="DQ64" s="59">
        <f t="shared" ref="DQ64:EF75" si="62">DP64*(1+$K64)</f>
        <v>235.28015121387634</v>
      </c>
      <c r="DR64" s="59">
        <f t="shared" si="62"/>
        <v>245.5058971459338</v>
      </c>
      <c r="DS64" s="59">
        <f t="shared" si="62"/>
        <v>256.17607444769033</v>
      </c>
      <c r="DT64" s="59">
        <f t="shared" si="62"/>
        <v>267.30999899533583</v>
      </c>
      <c r="DU64" s="59">
        <f t="shared" si="62"/>
        <v>278.92782617167109</v>
      </c>
      <c r="DV64" s="59">
        <f t="shared" si="62"/>
        <v>291.05058735274423</v>
      </c>
      <c r="DW64" s="59">
        <f t="shared" si="62"/>
        <v>303.70022798026918</v>
      </c>
      <c r="DX64" s="59">
        <f t="shared" si="62"/>
        <v>316.89964728874759</v>
      </c>
      <c r="DY64" s="59">
        <f t="shared" si="62"/>
        <v>330.67273975921108</v>
      </c>
      <c r="DZ64" s="59">
        <f t="shared" si="62"/>
        <v>345.04443837462588</v>
      </c>
      <c r="EA64" s="59">
        <f t="shared" si="62"/>
        <v>360.04075975526382</v>
      </c>
      <c r="EB64" s="59">
        <f t="shared" si="62"/>
        <v>375.68885125574707</v>
      </c>
      <c r="EC64" s="59">
        <f t="shared" si="62"/>
        <v>392.01704010902432</v>
      </c>
      <c r="ED64" s="59">
        <f t="shared" si="62"/>
        <v>409.05488470624272</v>
      </c>
      <c r="EE64" s="59">
        <f t="shared" si="62"/>
        <v>426.83322810534537</v>
      </c>
      <c r="EF64" s="59">
        <f t="shared" si="62"/>
        <v>445.38425386525984</v>
      </c>
      <c r="EG64" s="59">
        <f t="shared" ref="EG64:EV75" si="63">EF64*(1+$K64)</f>
        <v>464.74154430675173</v>
      </c>
      <c r="EH64" s="59">
        <f t="shared" si="63"/>
        <v>484.94014130541171</v>
      </c>
      <c r="EI64" s="59">
        <f t="shared" si="63"/>
        <v>506.01660972682748</v>
      </c>
      <c r="EJ64" s="59">
        <f t="shared" si="63"/>
        <v>528.00910361877482</v>
      </c>
      <c r="EK64" s="59">
        <f t="shared" si="63"/>
        <v>550.957435280254</v>
      </c>
      <c r="EL64" s="59">
        <f t="shared" si="63"/>
        <v>574.90314733240439</v>
      </c>
      <c r="EM64" s="59">
        <f t="shared" si="63"/>
        <v>599.88958792176527</v>
      </c>
      <c r="EN64" s="59">
        <f t="shared" si="63"/>
        <v>625.96198919202095</v>
      </c>
      <c r="EO64" s="59">
        <f t="shared" si="63"/>
        <v>653.16754916628452</v>
      </c>
      <c r="EP64" s="59">
        <f t="shared" si="63"/>
        <v>681.55551718814945</v>
      </c>
      <c r="EQ64" s="59">
        <f t="shared" si="63"/>
        <v>711.17728307618074</v>
      </c>
      <c r="ER64" s="59">
        <f t="shared" si="63"/>
        <v>742.08647015323766</v>
      </c>
      <c r="ES64" s="59">
        <f t="shared" si="63"/>
        <v>774.33903231903764</v>
      </c>
      <c r="ET64" s="59">
        <f t="shared" si="63"/>
        <v>807.99335534168756</v>
      </c>
      <c r="EU64" s="59">
        <f t="shared" si="63"/>
        <v>843.11036255154795</v>
      </c>
      <c r="EV64" s="59">
        <f t="shared" si="63"/>
        <v>879.75362512876325</v>
      </c>
      <c r="EW64" s="59">
        <f t="shared" ref="EW64:FL75" si="64">EV64*(1+$K64)</f>
        <v>917.98947718410943</v>
      </c>
      <c r="EX64" s="59">
        <f t="shared" si="64"/>
        <v>957.88713584148513</v>
      </c>
      <c r="EY64" s="59">
        <f t="shared" si="64"/>
        <v>999.51882653942766</v>
      </c>
      <c r="EZ64" s="59">
        <f t="shared" si="64"/>
        <v>1042.9599137784842</v>
      </c>
      <c r="FA64" s="59">
        <f t="shared" si="64"/>
        <v>1088.2890375511245</v>
      </c>
      <c r="FB64" s="59">
        <f t="shared" si="64"/>
        <v>1135.5882557011714</v>
      </c>
      <c r="FC64" s="59">
        <f t="shared" si="64"/>
        <v>1184.9431924704556</v>
      </c>
      <c r="FD64" s="59">
        <f t="shared" si="64"/>
        <v>1236.4431935016064</v>
      </c>
      <c r="FE64" s="59">
        <f t="shared" si="64"/>
        <v>1290.1814875775731</v>
      </c>
      <c r="FF64" s="59">
        <f t="shared" si="64"/>
        <v>1346.2553553906694</v>
      </c>
      <c r="FG64" s="59">
        <f t="shared" si="64"/>
        <v>1404.7663056466586</v>
      </c>
      <c r="FH64" s="59">
        <f t="shared" si="64"/>
        <v>1465.8202588226734</v>
      </c>
      <c r="FI64" s="59">
        <f t="shared" si="64"/>
        <v>1529.5277389116243</v>
      </c>
      <c r="FJ64" s="59">
        <f t="shared" si="64"/>
        <v>1596.0040735002012</v>
      </c>
      <c r="FK64" s="59">
        <f t="shared" si="64"/>
        <v>1665.3696025426668</v>
      </c>
      <c r="FL64" s="59">
        <f t="shared" si="64"/>
        <v>1737.749896208376</v>
      </c>
      <c r="FM64" s="59">
        <f t="shared" ref="FM64:GB75" si="65">FL64*(1+$K64)</f>
        <v>1813.2759821973841</v>
      </c>
      <c r="FN64" s="59">
        <f t="shared" si="65"/>
        <v>1892.0845829356467</v>
      </c>
      <c r="FO64" s="59">
        <f t="shared" si="65"/>
        <v>1974.3183630791955</v>
      </c>
      <c r="FP64" s="59">
        <f t="shared" si="65"/>
        <v>2060.1261877753432</v>
      </c>
      <c r="FQ64" s="59">
        <f t="shared" si="65"/>
        <v>2149.6633921484349</v>
      </c>
      <c r="FR64" s="59">
        <f t="shared" si="65"/>
        <v>2243.0920624979899</v>
      </c>
      <c r="FS64" s="59">
        <f t="shared" si="65"/>
        <v>2340.5813297182772</v>
      </c>
      <c r="FT64" s="59">
        <f t="shared" si="65"/>
        <v>2442.3076754704925</v>
      </c>
      <c r="FU64" s="59">
        <f t="shared" si="65"/>
        <v>2548.455251661791</v>
      </c>
      <c r="FV64" s="59">
        <f t="shared" si="65"/>
        <v>2659.2162138095155</v>
      </c>
      <c r="FW64" s="59">
        <f t="shared" si="65"/>
        <v>2774.7910688941042</v>
      </c>
      <c r="FX64" s="59">
        <f t="shared" si="65"/>
        <v>2895.3890383303797</v>
      </c>
      <c r="FY64" s="59">
        <f t="shared" si="65"/>
        <v>3021.2284367142943</v>
      </c>
      <c r="FZ64" s="59">
        <f t="shared" si="65"/>
        <v>3152.5370670307707</v>
      </c>
      <c r="GA64" s="59">
        <f t="shared" si="65"/>
        <v>3289.5526330380617</v>
      </c>
      <c r="GB64" s="59">
        <f t="shared" si="65"/>
        <v>3432.5231695751618</v>
      </c>
      <c r="GC64" s="59">
        <f t="shared" ref="GC64:GR75" si="66">GB64*(1+$K64)</f>
        <v>3581.7074915712369</v>
      </c>
      <c r="GD64" s="59">
        <f t="shared" si="66"/>
        <v>3737.3756625699057</v>
      </c>
      <c r="GE64" s="59">
        <f t="shared" si="66"/>
        <v>3899.8094836165187</v>
      </c>
      <c r="GF64" s="59">
        <f t="shared" si="66"/>
        <v>4069.3030033934592</v>
      </c>
      <c r="GG64" s="59">
        <f t="shared" si="66"/>
        <v>4246.163050526945</v>
      </c>
      <c r="GH64" s="59">
        <f t="shared" si="66"/>
        <v>4430.7097890289469</v>
      </c>
      <c r="GI64" s="59">
        <f t="shared" si="66"/>
        <v>4623.2772978797229</v>
      </c>
      <c r="GJ64" s="59">
        <f t="shared" si="66"/>
        <v>4824.2141758001708</v>
      </c>
      <c r="GK64" s="59">
        <f t="shared" si="66"/>
        <v>5033.8841723087971</v>
      </c>
      <c r="GL64" s="59">
        <f t="shared" si="66"/>
        <v>5252.6668462056814</v>
      </c>
      <c r="GM64" s="59">
        <f t="shared" si="66"/>
        <v>5480.9582526754721</v>
      </c>
      <c r="GN64" s="59">
        <f t="shared" si="66"/>
        <v>5719.1716602532524</v>
      </c>
      <c r="GO64" s="59">
        <f t="shared" si="66"/>
        <v>5967.7382989511789</v>
      </c>
      <c r="GP64" s="59">
        <f t="shared" si="66"/>
        <v>6227.1081409001945</v>
      </c>
      <c r="GQ64" s="59">
        <f t="shared" si="66"/>
        <v>6497.7507149199982</v>
      </c>
      <c r="GR64" s="59">
        <f t="shared" si="66"/>
        <v>6780.1559564918507</v>
      </c>
      <c r="GS64" s="59">
        <f t="shared" ref="GS64:HF75" si="67">GR64*(1+$K64)</f>
        <v>7074.8350946728988</v>
      </c>
      <c r="GT64" s="59">
        <f t="shared" si="67"/>
        <v>7382.3215775575718</v>
      </c>
      <c r="GU64" s="59">
        <f t="shared" si="67"/>
        <v>7703.172037961378</v>
      </c>
      <c r="GV64" s="59">
        <f t="shared" si="67"/>
        <v>8037.9673010752549</v>
      </c>
      <c r="GW64" s="59">
        <f t="shared" si="67"/>
        <v>8387.3134359145861</v>
      </c>
      <c r="GX64" s="59">
        <f t="shared" si="67"/>
        <v>8751.842852466305</v>
      </c>
      <c r="GY64" s="59">
        <f t="shared" si="67"/>
        <v>9132.2154465201947</v>
      </c>
      <c r="GZ64" s="59">
        <f t="shared" si="67"/>
        <v>9529.1197942568542</v>
      </c>
      <c r="HA64" s="59">
        <f t="shared" si="67"/>
        <v>9943.2743987548438</v>
      </c>
      <c r="HB64" s="59">
        <f t="shared" si="67"/>
        <v>10375.428990673525</v>
      </c>
      <c r="HC64" s="59">
        <f t="shared" si="67"/>
        <v>10826.365885466177</v>
      </c>
      <c r="HD64" s="59">
        <f t="shared" si="67"/>
        <v>11296.901399580307</v>
      </c>
      <c r="HE64" s="59">
        <f t="shared" si="67"/>
        <v>11787.887328208864</v>
      </c>
      <c r="HF64" s="59">
        <f t="shared" si="67"/>
        <v>12300.212487267476</v>
      </c>
    </row>
    <row r="65" spans="1:214" x14ac:dyDescent="0.3">
      <c r="A65" s="69" t="str">
        <f t="shared" si="52"/>
        <v>Alliant Energy Corporation</v>
      </c>
      <c r="B65" s="16" t="str">
        <f t="shared" si="52"/>
        <v>LNT</v>
      </c>
      <c r="C65" s="16">
        <f t="shared" si="52"/>
        <v>1.34</v>
      </c>
      <c r="D65" s="16">
        <f t="shared" si="52"/>
        <v>40.89233333333334</v>
      </c>
      <c r="E65" s="18">
        <f t="shared" si="52"/>
        <v>5.8124999999999996E-2</v>
      </c>
      <c r="F65" s="18">
        <f t="shared" si="52"/>
        <v>5.5681166666666664E-2</v>
      </c>
      <c r="G65" s="18">
        <f t="shared" si="52"/>
        <v>5.3237333333333331E-2</v>
      </c>
      <c r="H65" s="18">
        <f t="shared" si="52"/>
        <v>5.0793499999999998E-2</v>
      </c>
      <c r="I65" s="18">
        <f t="shared" si="52"/>
        <v>4.8349666666666666E-2</v>
      </c>
      <c r="J65" s="18">
        <f t="shared" si="52"/>
        <v>4.5905833333333333E-2</v>
      </c>
      <c r="K65" s="18">
        <f t="shared" si="52"/>
        <v>4.3462000000000001E-2</v>
      </c>
      <c r="L65" s="17">
        <f t="shared" ref="L65:L75" si="68">IFERROR(XIRR($N65:$HF65,$N$37:$HF$37),"")</f>
        <v>8.2434925436973588E-2</v>
      </c>
      <c r="N65" s="59">
        <f t="shared" si="53"/>
        <v>-40.89233333333334</v>
      </c>
      <c r="O65" s="59">
        <f t="shared" si="54"/>
        <v>1.4178875</v>
      </c>
      <c r="P65" s="59">
        <f t="shared" ref="P65:S75" si="69">O65*(1+$E65)</f>
        <v>1.5003022109374999</v>
      </c>
      <c r="Q65" s="59">
        <f t="shared" si="69"/>
        <v>1.5875072769482421</v>
      </c>
      <c r="R65" s="59">
        <f t="shared" si="69"/>
        <v>1.6797811374208587</v>
      </c>
      <c r="S65" s="59">
        <f t="shared" si="69"/>
        <v>1.7774184160334461</v>
      </c>
      <c r="T65" s="59">
        <f t="shared" si="55"/>
        <v>1.8763871470930069</v>
      </c>
      <c r="U65" s="59">
        <f t="shared" si="55"/>
        <v>1.9762809951051796</v>
      </c>
      <c r="V65" s="59">
        <f t="shared" si="55"/>
        <v>2.0766632238300544</v>
      </c>
      <c r="W65" s="59">
        <f t="shared" si="55"/>
        <v>2.177069198481163</v>
      </c>
      <c r="X65" s="59">
        <f t="shared" si="55"/>
        <v>2.2770093742617727</v>
      </c>
      <c r="Y65" s="59">
        <f t="shared" si="56"/>
        <v>2.3759727556859378</v>
      </c>
      <c r="Z65" s="59">
        <f t="shared" si="56"/>
        <v>2.4792372835935597</v>
      </c>
      <c r="AA65" s="59">
        <f t="shared" si="56"/>
        <v>2.5869898944131027</v>
      </c>
      <c r="AB65" s="59">
        <f t="shared" si="56"/>
        <v>2.6994256492040845</v>
      </c>
      <c r="AC65" s="59">
        <f t="shared" si="56"/>
        <v>2.8167480867697923</v>
      </c>
      <c r="AD65" s="59">
        <f t="shared" si="56"/>
        <v>2.9391695921169805</v>
      </c>
      <c r="AE65" s="59">
        <f t="shared" si="56"/>
        <v>3.0669117809295683</v>
      </c>
      <c r="AF65" s="59">
        <f t="shared" si="56"/>
        <v>3.2002059007523287</v>
      </c>
      <c r="AG65" s="59">
        <f t="shared" si="56"/>
        <v>3.3392932496108259</v>
      </c>
      <c r="AH65" s="59">
        <f t="shared" si="56"/>
        <v>3.4844256128254112</v>
      </c>
      <c r="AI65" s="59">
        <f t="shared" si="56"/>
        <v>3.6358657188100287</v>
      </c>
      <c r="AJ65" s="59">
        <f t="shared" si="56"/>
        <v>3.7938877146809498</v>
      </c>
      <c r="AK65" s="59">
        <f t="shared" si="56"/>
        <v>3.9587776625364128</v>
      </c>
      <c r="AL65" s="59">
        <f t="shared" si="56"/>
        <v>4.1308340573055702</v>
      </c>
      <c r="AM65" s="59">
        <f t="shared" si="56"/>
        <v>4.3103683671041848</v>
      </c>
      <c r="AN65" s="59">
        <f t="shared" si="56"/>
        <v>4.4977055970752664</v>
      </c>
      <c r="AO65" s="59">
        <f t="shared" si="57"/>
        <v>4.6931848777353515</v>
      </c>
      <c r="AP65" s="59">
        <f t="shared" si="57"/>
        <v>4.8971600788914849</v>
      </c>
      <c r="AQ65" s="59">
        <f t="shared" si="57"/>
        <v>5.1100004502402658</v>
      </c>
      <c r="AR65" s="59">
        <f t="shared" si="57"/>
        <v>5.3320912898086075</v>
      </c>
      <c r="AS65" s="59">
        <f t="shared" si="57"/>
        <v>5.5638346414462685</v>
      </c>
      <c r="AT65" s="59">
        <f t="shared" si="57"/>
        <v>5.8056500226328058</v>
      </c>
      <c r="AU65" s="59">
        <f t="shared" si="57"/>
        <v>6.0579751839164722</v>
      </c>
      <c r="AV65" s="59">
        <f t="shared" si="57"/>
        <v>6.3212669013598495</v>
      </c>
      <c r="AW65" s="59">
        <f t="shared" si="57"/>
        <v>6.5960018034267502</v>
      </c>
      <c r="AX65" s="59">
        <f t="shared" si="57"/>
        <v>6.882677233807283</v>
      </c>
      <c r="AY65" s="59">
        <f t="shared" si="57"/>
        <v>7.1818121517430145</v>
      </c>
      <c r="AZ65" s="59">
        <f t="shared" si="57"/>
        <v>7.4939480714820688</v>
      </c>
      <c r="BA65" s="59">
        <f t="shared" si="57"/>
        <v>7.8196500425648212</v>
      </c>
      <c r="BB65" s="59">
        <f t="shared" si="57"/>
        <v>8.1595076727147724</v>
      </c>
      <c r="BC65" s="59">
        <f t="shared" si="57"/>
        <v>8.5141361951863015</v>
      </c>
      <c r="BD65" s="59">
        <f t="shared" si="57"/>
        <v>8.8841775825014881</v>
      </c>
      <c r="BE65" s="59">
        <f t="shared" si="58"/>
        <v>9.2703017085921662</v>
      </c>
      <c r="BF65" s="59">
        <f t="shared" si="58"/>
        <v>9.6732075614509974</v>
      </c>
      <c r="BG65" s="59">
        <f t="shared" si="58"/>
        <v>10.09362450848678</v>
      </c>
      <c r="BH65" s="59">
        <f t="shared" si="58"/>
        <v>10.532313616874632</v>
      </c>
      <c r="BI65" s="59">
        <f t="shared" si="58"/>
        <v>10.990069031291236</v>
      </c>
      <c r="BJ65" s="59">
        <f t="shared" si="58"/>
        <v>11.467719411529215</v>
      </c>
      <c r="BK65" s="59">
        <f t="shared" si="58"/>
        <v>11.966129432593096</v>
      </c>
      <c r="BL65" s="59">
        <f t="shared" si="58"/>
        <v>12.486201349992456</v>
      </c>
      <c r="BM65" s="59">
        <f t="shared" si="58"/>
        <v>13.028876633065826</v>
      </c>
      <c r="BN65" s="59">
        <f t="shared" si="58"/>
        <v>13.595137669292132</v>
      </c>
      <c r="BO65" s="59">
        <f t="shared" si="58"/>
        <v>14.186009542674906</v>
      </c>
      <c r="BP65" s="59">
        <f t="shared" si="58"/>
        <v>14.802561889418641</v>
      </c>
      <c r="BQ65" s="59">
        <f t="shared" si="58"/>
        <v>15.445910834256551</v>
      </c>
      <c r="BR65" s="59">
        <f t="shared" si="58"/>
        <v>16.117221010935008</v>
      </c>
      <c r="BS65" s="59">
        <f t="shared" si="58"/>
        <v>16.817707670512263</v>
      </c>
      <c r="BT65" s="59">
        <f t="shared" si="58"/>
        <v>17.548638881288063</v>
      </c>
      <c r="BU65" s="59">
        <f t="shared" si="59"/>
        <v>18.311337824346602</v>
      </c>
      <c r="BV65" s="59">
        <f t="shared" si="59"/>
        <v>19.107185188868353</v>
      </c>
      <c r="BW65" s="59">
        <f t="shared" si="59"/>
        <v>19.937621671546946</v>
      </c>
      <c r="BX65" s="59">
        <f t="shared" si="59"/>
        <v>20.804150584635718</v>
      </c>
      <c r="BY65" s="59">
        <f t="shared" si="59"/>
        <v>21.708340577345155</v>
      </c>
      <c r="BZ65" s="59">
        <f t="shared" si="59"/>
        <v>22.651828475517728</v>
      </c>
      <c r="CA65" s="59">
        <f t="shared" si="59"/>
        <v>23.636322244720677</v>
      </c>
      <c r="CB65" s="59">
        <f t="shared" si="59"/>
        <v>24.663604082120724</v>
      </c>
      <c r="CC65" s="59">
        <f t="shared" si="59"/>
        <v>25.735533642737852</v>
      </c>
      <c r="CD65" s="59">
        <f t="shared" si="59"/>
        <v>26.854051405918522</v>
      </c>
      <c r="CE65" s="59">
        <f t="shared" si="59"/>
        <v>28.021182188122548</v>
      </c>
      <c r="CF65" s="59">
        <f t="shared" si="59"/>
        <v>29.239038808382727</v>
      </c>
      <c r="CG65" s="59">
        <f t="shared" si="59"/>
        <v>30.509825913072653</v>
      </c>
      <c r="CH65" s="59">
        <f t="shared" si="59"/>
        <v>31.835843966906612</v>
      </c>
      <c r="CI65" s="59">
        <f t="shared" si="59"/>
        <v>33.219493417396301</v>
      </c>
      <c r="CJ65" s="59">
        <f t="shared" si="59"/>
        <v>34.663279040303173</v>
      </c>
      <c r="CK65" s="59">
        <f t="shared" si="60"/>
        <v>36.169814473952826</v>
      </c>
      <c r="CL65" s="59">
        <f t="shared" si="60"/>
        <v>37.74182695061976</v>
      </c>
      <c r="CM65" s="59">
        <f t="shared" si="60"/>
        <v>39.382162233547589</v>
      </c>
      <c r="CN65" s="59">
        <f t="shared" si="60"/>
        <v>41.093789768542031</v>
      </c>
      <c r="CO65" s="59">
        <f t="shared" si="60"/>
        <v>42.879808059462398</v>
      </c>
      <c r="CP65" s="59">
        <f t="shared" si="60"/>
        <v>44.743450277342745</v>
      </c>
      <c r="CQ65" s="59">
        <f t="shared" si="60"/>
        <v>46.68809011329661</v>
      </c>
      <c r="CR65" s="59">
        <f t="shared" si="60"/>
        <v>48.717247885800703</v>
      </c>
      <c r="CS65" s="59">
        <f t="shared" si="60"/>
        <v>50.834596913413364</v>
      </c>
      <c r="CT65" s="59">
        <f t="shared" si="60"/>
        <v>53.043970164464127</v>
      </c>
      <c r="CU65" s="59">
        <f t="shared" si="60"/>
        <v>55.349367195752059</v>
      </c>
      <c r="CV65" s="59">
        <f t="shared" si="60"/>
        <v>57.754961392813826</v>
      </c>
      <c r="CW65" s="59">
        <f t="shared" si="60"/>
        <v>60.265107524868291</v>
      </c>
      <c r="CX65" s="59">
        <f t="shared" si="60"/>
        <v>62.884349628114109</v>
      </c>
      <c r="CY65" s="59">
        <f t="shared" si="60"/>
        <v>65.617429231651201</v>
      </c>
      <c r="CZ65" s="59">
        <f t="shared" si="60"/>
        <v>68.469293940917211</v>
      </c>
      <c r="DA65" s="59">
        <f t="shared" si="61"/>
        <v>71.445106394177344</v>
      </c>
      <c r="DB65" s="59">
        <f t="shared" si="61"/>
        <v>74.550253608281068</v>
      </c>
      <c r="DC65" s="59">
        <f t="shared" si="61"/>
        <v>77.790356730604174</v>
      </c>
      <c r="DD65" s="59">
        <f t="shared" si="61"/>
        <v>81.17128121482969</v>
      </c>
      <c r="DE65" s="59">
        <f t="shared" si="61"/>
        <v>84.699147438988604</v>
      </c>
      <c r="DF65" s="59">
        <f t="shared" si="61"/>
        <v>88.380341784981923</v>
      </c>
      <c r="DG65" s="59">
        <f t="shared" si="61"/>
        <v>92.221528199640801</v>
      </c>
      <c r="DH65" s="59">
        <f t="shared" si="61"/>
        <v>96.229660258253574</v>
      </c>
      <c r="DI65" s="59">
        <f t="shared" si="61"/>
        <v>100.41199375239778</v>
      </c>
      <c r="DJ65" s="59">
        <f t="shared" si="61"/>
        <v>104.77609982486447</v>
      </c>
      <c r="DK65" s="59">
        <f t="shared" si="61"/>
        <v>109.32987867545272</v>
      </c>
      <c r="DL65" s="59">
        <f t="shared" si="61"/>
        <v>114.08157386244524</v>
      </c>
      <c r="DM65" s="59">
        <f t="shared" si="61"/>
        <v>119.03978722565482</v>
      </c>
      <c r="DN65" s="59">
        <f t="shared" si="61"/>
        <v>124.21349445805622</v>
      </c>
      <c r="DO65" s="59">
        <f t="shared" si="61"/>
        <v>129.61206135419224</v>
      </c>
      <c r="DP65" s="59">
        <f t="shared" si="61"/>
        <v>135.24526076476812</v>
      </c>
      <c r="DQ65" s="59">
        <f t="shared" si="62"/>
        <v>141.12329028812647</v>
      </c>
      <c r="DR65" s="59">
        <f t="shared" si="62"/>
        <v>147.25679073062901</v>
      </c>
      <c r="DS65" s="59">
        <f t="shared" si="62"/>
        <v>153.6568653693636</v>
      </c>
      <c r="DT65" s="59">
        <f t="shared" si="62"/>
        <v>160.33510005204687</v>
      </c>
      <c r="DU65" s="59">
        <f t="shared" si="62"/>
        <v>167.30358417050891</v>
      </c>
      <c r="DV65" s="59">
        <f t="shared" si="62"/>
        <v>174.57493254572756</v>
      </c>
      <c r="DW65" s="59">
        <f t="shared" si="62"/>
        <v>182.16230826402995</v>
      </c>
      <c r="DX65" s="59">
        <f t="shared" si="62"/>
        <v>190.0794465058012</v>
      </c>
      <c r="DY65" s="59">
        <f t="shared" si="62"/>
        <v>198.3406794098363</v>
      </c>
      <c r="DZ65" s="59">
        <f t="shared" si="62"/>
        <v>206.96096201834658</v>
      </c>
      <c r="EA65" s="59">
        <f t="shared" si="62"/>
        <v>215.95589934958792</v>
      </c>
      <c r="EB65" s="59">
        <f t="shared" si="62"/>
        <v>225.34177464711968</v>
      </c>
      <c r="EC65" s="59">
        <f t="shared" si="62"/>
        <v>235.13557885683278</v>
      </c>
      <c r="ED65" s="59">
        <f t="shared" si="62"/>
        <v>245.35504138510842</v>
      </c>
      <c r="EE65" s="59">
        <f t="shared" si="62"/>
        <v>256.01866219378797</v>
      </c>
      <c r="EF65" s="59">
        <f t="shared" si="62"/>
        <v>267.14574529005438</v>
      </c>
      <c r="EG65" s="59">
        <f t="shared" si="63"/>
        <v>278.75643367185069</v>
      </c>
      <c r="EH65" s="59">
        <f t="shared" si="63"/>
        <v>290.87174579209665</v>
      </c>
      <c r="EI65" s="59">
        <f t="shared" si="63"/>
        <v>303.51361360771273</v>
      </c>
      <c r="EJ65" s="59">
        <f t="shared" si="63"/>
        <v>316.7049222823311</v>
      </c>
      <c r="EK65" s="59">
        <f t="shared" si="63"/>
        <v>330.46955161456572</v>
      </c>
      <c r="EL65" s="59">
        <f t="shared" si="63"/>
        <v>344.83241926683792</v>
      </c>
      <c r="EM65" s="59">
        <f t="shared" si="63"/>
        <v>359.81952587301316</v>
      </c>
      <c r="EN65" s="59">
        <f t="shared" si="63"/>
        <v>375.458002106506</v>
      </c>
      <c r="EO65" s="59">
        <f t="shared" si="63"/>
        <v>391.77615779405892</v>
      </c>
      <c r="EP65" s="59">
        <f t="shared" si="63"/>
        <v>408.80353316410424</v>
      </c>
      <c r="EQ65" s="59">
        <f t="shared" si="63"/>
        <v>426.57095232248247</v>
      </c>
      <c r="ER65" s="59">
        <f t="shared" si="63"/>
        <v>445.11057905232218</v>
      </c>
      <c r="ES65" s="59">
        <f t="shared" si="63"/>
        <v>464.45597503909414</v>
      </c>
      <c r="ET65" s="59">
        <f t="shared" si="63"/>
        <v>484.6421606262432</v>
      </c>
      <c r="EU65" s="59">
        <f t="shared" si="63"/>
        <v>505.70567821138093</v>
      </c>
      <c r="EV65" s="59">
        <f t="shared" si="63"/>
        <v>527.6846583978039</v>
      </c>
      <c r="EW65" s="59">
        <f t="shared" si="64"/>
        <v>550.61888902108922</v>
      </c>
      <c r="EX65" s="59">
        <f t="shared" si="64"/>
        <v>574.54988717572371</v>
      </c>
      <c r="EY65" s="59">
        <f t="shared" si="64"/>
        <v>599.52097437215491</v>
      </c>
      <c r="EZ65" s="59">
        <f t="shared" si="64"/>
        <v>625.57735496031739</v>
      </c>
      <c r="FA65" s="59">
        <f t="shared" si="64"/>
        <v>652.76619796160264</v>
      </c>
      <c r="FB65" s="59">
        <f t="shared" si="64"/>
        <v>681.13672245740975</v>
      </c>
      <c r="FC65" s="59">
        <f t="shared" si="64"/>
        <v>710.74028668885364</v>
      </c>
      <c r="FD65" s="59">
        <f t="shared" si="64"/>
        <v>741.63048102892458</v>
      </c>
      <c r="FE65" s="59">
        <f t="shared" si="64"/>
        <v>773.86322499540358</v>
      </c>
      <c r="FF65" s="59">
        <f t="shared" si="64"/>
        <v>807.49686848015369</v>
      </c>
      <c r="FG65" s="59">
        <f t="shared" si="64"/>
        <v>842.5922973780381</v>
      </c>
      <c r="FH65" s="59">
        <f t="shared" si="64"/>
        <v>879.21304380668232</v>
      </c>
      <c r="FI65" s="59">
        <f t="shared" si="64"/>
        <v>917.42540111660821</v>
      </c>
      <c r="FJ65" s="59">
        <f t="shared" si="64"/>
        <v>957.29854389993818</v>
      </c>
      <c r="FK65" s="59">
        <f t="shared" si="64"/>
        <v>998.90465321491718</v>
      </c>
      <c r="FL65" s="59">
        <f t="shared" si="64"/>
        <v>1042.3190472529438</v>
      </c>
      <c r="FM65" s="59">
        <f t="shared" si="65"/>
        <v>1087.6203176846511</v>
      </c>
      <c r="FN65" s="59">
        <f t="shared" si="65"/>
        <v>1134.8904719318614</v>
      </c>
      <c r="FO65" s="59">
        <f t="shared" si="65"/>
        <v>1184.2150816229639</v>
      </c>
      <c r="FP65" s="59">
        <f t="shared" si="65"/>
        <v>1235.683437500461</v>
      </c>
      <c r="FQ65" s="59">
        <f t="shared" si="65"/>
        <v>1289.3887110611058</v>
      </c>
      <c r="FR65" s="59">
        <f t="shared" si="65"/>
        <v>1345.4281232212434</v>
      </c>
      <c r="FS65" s="59">
        <f t="shared" si="65"/>
        <v>1403.9031203126849</v>
      </c>
      <c r="FT65" s="59">
        <f t="shared" si="65"/>
        <v>1464.9195577277146</v>
      </c>
      <c r="FU65" s="59">
        <f t="shared" si="65"/>
        <v>1528.5878915456765</v>
      </c>
      <c r="FV65" s="59">
        <f t="shared" si="65"/>
        <v>1595.0233784880345</v>
      </c>
      <c r="FW65" s="59">
        <f t="shared" si="65"/>
        <v>1664.3462845638812</v>
      </c>
      <c r="FX65" s="59">
        <f t="shared" si="65"/>
        <v>1736.6821027835965</v>
      </c>
      <c r="FY65" s="59">
        <f t="shared" si="65"/>
        <v>1812.1617803347769</v>
      </c>
      <c r="FZ65" s="59">
        <f t="shared" si="65"/>
        <v>1890.9219556316868</v>
      </c>
      <c r="GA65" s="59">
        <f t="shared" si="65"/>
        <v>1973.1052056673509</v>
      </c>
      <c r="GB65" s="59">
        <f t="shared" si="65"/>
        <v>2058.860304116065</v>
      </c>
      <c r="GC65" s="59">
        <f t="shared" si="66"/>
        <v>2148.342490653557</v>
      </c>
      <c r="GD65" s="59">
        <f t="shared" si="66"/>
        <v>2241.7137519823418</v>
      </c>
      <c r="GE65" s="59">
        <f t="shared" si="66"/>
        <v>2339.1431150709982</v>
      </c>
      <c r="GF65" s="59">
        <f t="shared" si="66"/>
        <v>2440.8069531382134</v>
      </c>
      <c r="GG65" s="59">
        <f t="shared" si="66"/>
        <v>2546.8893049355061</v>
      </c>
      <c r="GH65" s="59">
        <f t="shared" si="66"/>
        <v>2657.5822079066129</v>
      </c>
      <c r="GI65" s="59">
        <f t="shared" si="66"/>
        <v>2773.0860458266498</v>
      </c>
      <c r="GJ65" s="59">
        <f t="shared" si="66"/>
        <v>2893.6099115503671</v>
      </c>
      <c r="GK65" s="59">
        <f t="shared" si="66"/>
        <v>3019.3719855261688</v>
      </c>
      <c r="GL65" s="59">
        <f t="shared" si="66"/>
        <v>3150.5999307611069</v>
      </c>
      <c r="GM65" s="59">
        <f t="shared" si="66"/>
        <v>3287.5313049518459</v>
      </c>
      <c r="GN65" s="59">
        <f t="shared" si="66"/>
        <v>3430.4139905276625</v>
      </c>
      <c r="GO65" s="59">
        <f t="shared" si="66"/>
        <v>3579.5066433839752</v>
      </c>
      <c r="GP65" s="59">
        <f t="shared" si="66"/>
        <v>3735.0791611187292</v>
      </c>
      <c r="GQ65" s="59">
        <f t="shared" si="66"/>
        <v>3897.413171619271</v>
      </c>
      <c r="GR65" s="59">
        <f t="shared" si="66"/>
        <v>4066.8025428841875</v>
      </c>
      <c r="GS65" s="59">
        <f t="shared" si="67"/>
        <v>4243.5539150030199</v>
      </c>
      <c r="GT65" s="59">
        <f t="shared" si="67"/>
        <v>4427.9872552568804</v>
      </c>
      <c r="GU65" s="59">
        <f t="shared" si="67"/>
        <v>4620.4364373448543</v>
      </c>
      <c r="GV65" s="59">
        <f t="shared" si="67"/>
        <v>4821.249845784736</v>
      </c>
      <c r="GW65" s="59">
        <f t="shared" si="67"/>
        <v>5030.7910065822316</v>
      </c>
      <c r="GX65" s="59">
        <f t="shared" si="67"/>
        <v>5249.4392453103083</v>
      </c>
      <c r="GY65" s="59">
        <f t="shared" si="67"/>
        <v>5477.5903737899844</v>
      </c>
      <c r="GZ65" s="59">
        <f t="shared" si="67"/>
        <v>5715.6574066156445</v>
      </c>
      <c r="HA65" s="59">
        <f t="shared" si="67"/>
        <v>5964.0713088219727</v>
      </c>
      <c r="HB65" s="59">
        <f t="shared" si="67"/>
        <v>6223.281776045993</v>
      </c>
      <c r="HC65" s="59">
        <f t="shared" si="67"/>
        <v>6493.7580485965036</v>
      </c>
      <c r="HD65" s="59">
        <f t="shared" si="67"/>
        <v>6775.9897609046038</v>
      </c>
      <c r="HE65" s="59">
        <f t="shared" si="67"/>
        <v>7070.4878278930391</v>
      </c>
      <c r="HF65" s="59">
        <f t="shared" si="67"/>
        <v>7377.785369868926</v>
      </c>
    </row>
    <row r="66" spans="1:214" x14ac:dyDescent="0.3">
      <c r="A66" s="69" t="str">
        <f t="shared" si="52"/>
        <v>American Electric Power Company, Inc.</v>
      </c>
      <c r="B66" s="16" t="str">
        <f t="shared" si="52"/>
        <v>AEP</v>
      </c>
      <c r="C66" s="16">
        <f t="shared" si="52"/>
        <v>2.48</v>
      </c>
      <c r="D66" s="16">
        <f t="shared" si="52"/>
        <v>70.079111111111132</v>
      </c>
      <c r="E66" s="18">
        <f t="shared" si="52"/>
        <v>5.3275000000000003E-2</v>
      </c>
      <c r="F66" s="18">
        <f t="shared" si="52"/>
        <v>5.1639500000000005E-2</v>
      </c>
      <c r="G66" s="18">
        <f t="shared" si="52"/>
        <v>5.0004000000000007E-2</v>
      </c>
      <c r="H66" s="18">
        <f t="shared" si="52"/>
        <v>4.8368500000000009E-2</v>
      </c>
      <c r="I66" s="18">
        <f t="shared" si="52"/>
        <v>4.6733000000000011E-2</v>
      </c>
      <c r="J66" s="18">
        <f t="shared" si="52"/>
        <v>4.5097500000000013E-2</v>
      </c>
      <c r="K66" s="18">
        <f t="shared" si="52"/>
        <v>4.3462000000000001E-2</v>
      </c>
      <c r="L66" s="17">
        <f t="shared" si="68"/>
        <v>8.4309276938438427E-2</v>
      </c>
      <c r="N66" s="59">
        <f t="shared" si="53"/>
        <v>-70.079111111111132</v>
      </c>
      <c r="O66" s="59">
        <f t="shared" si="54"/>
        <v>2.6121219999999998</v>
      </c>
      <c r="P66" s="59">
        <f t="shared" si="69"/>
        <v>2.7512827995499998</v>
      </c>
      <c r="Q66" s="59">
        <f t="shared" si="69"/>
        <v>2.8978573906960259</v>
      </c>
      <c r="R66" s="59">
        <f t="shared" si="69"/>
        <v>3.0522407431853567</v>
      </c>
      <c r="S66" s="59">
        <f t="shared" si="69"/>
        <v>3.2148488687785566</v>
      </c>
      <c r="T66" s="59">
        <f t="shared" si="55"/>
        <v>3.3808620569378469</v>
      </c>
      <c r="U66" s="59">
        <f t="shared" si="55"/>
        <v>3.549918683232967</v>
      </c>
      <c r="V66" s="59">
        <f t="shared" si="55"/>
        <v>3.7216229250629209</v>
      </c>
      <c r="W66" s="59">
        <f t="shared" si="55"/>
        <v>3.8955455292198859</v>
      </c>
      <c r="X66" s="59">
        <f t="shared" si="55"/>
        <v>4.0712248937238797</v>
      </c>
      <c r="Y66" s="59">
        <f t="shared" si="56"/>
        <v>4.2481684700549067</v>
      </c>
      <c r="Z66" s="59">
        <f t="shared" si="56"/>
        <v>4.4328023681004325</v>
      </c>
      <c r="AA66" s="59">
        <f t="shared" si="56"/>
        <v>4.625460824622813</v>
      </c>
      <c r="AB66" s="59">
        <f t="shared" si="56"/>
        <v>4.8264926029825697</v>
      </c>
      <c r="AC66" s="59">
        <f t="shared" si="56"/>
        <v>5.036261624493398</v>
      </c>
      <c r="AD66" s="59">
        <f t="shared" si="56"/>
        <v>5.2551476272171298</v>
      </c>
      <c r="AE66" s="59">
        <f t="shared" si="56"/>
        <v>5.4835468533912399</v>
      </c>
      <c r="AF66" s="59">
        <f t="shared" si="56"/>
        <v>5.7218727667333296</v>
      </c>
      <c r="AG66" s="59">
        <f t="shared" si="56"/>
        <v>5.9705568009210932</v>
      </c>
      <c r="AH66" s="59">
        <f t="shared" si="56"/>
        <v>6.2300491406027252</v>
      </c>
      <c r="AI66" s="59">
        <f t="shared" si="56"/>
        <v>6.5008195363516004</v>
      </c>
      <c r="AJ66" s="59">
        <f t="shared" si="56"/>
        <v>6.7833581550405126</v>
      </c>
      <c r="AK66" s="59">
        <f t="shared" si="56"/>
        <v>7.0781764671748828</v>
      </c>
      <c r="AL66" s="59">
        <f t="shared" si="56"/>
        <v>7.3858081727912364</v>
      </c>
      <c r="AM66" s="59">
        <f t="shared" si="56"/>
        <v>7.7068101675970881</v>
      </c>
      <c r="AN66" s="59">
        <f t="shared" si="56"/>
        <v>8.0417635511011927</v>
      </c>
      <c r="AO66" s="59">
        <f t="shared" si="57"/>
        <v>8.3912746785591512</v>
      </c>
      <c r="AP66" s="59">
        <f t="shared" si="57"/>
        <v>8.7559762586386878</v>
      </c>
      <c r="AQ66" s="59">
        <f t="shared" si="57"/>
        <v>9.1365284987916411</v>
      </c>
      <c r="AR66" s="59">
        <f t="shared" si="57"/>
        <v>9.5336203004061222</v>
      </c>
      <c r="AS66" s="59">
        <f t="shared" si="57"/>
        <v>9.9479705059023722</v>
      </c>
      <c r="AT66" s="59">
        <f t="shared" si="57"/>
        <v>10.3803292000299</v>
      </c>
      <c r="AU66" s="59">
        <f t="shared" si="57"/>
        <v>10.831479067721599</v>
      </c>
      <c r="AV66" s="59">
        <f t="shared" si="57"/>
        <v>11.302236810962913</v>
      </c>
      <c r="AW66" s="59">
        <f t="shared" si="57"/>
        <v>11.793454627240981</v>
      </c>
      <c r="AX66" s="59">
        <f t="shared" si="57"/>
        <v>12.306021752250128</v>
      </c>
      <c r="AY66" s="59">
        <f t="shared" si="57"/>
        <v>12.840866069646422</v>
      </c>
      <c r="AZ66" s="59">
        <f t="shared" si="57"/>
        <v>13.398955790765394</v>
      </c>
      <c r="BA66" s="59">
        <f t="shared" si="57"/>
        <v>13.981301207343638</v>
      </c>
      <c r="BB66" s="59">
        <f t="shared" si="57"/>
        <v>14.588956520417206</v>
      </c>
      <c r="BC66" s="59">
        <f t="shared" si="57"/>
        <v>15.223021748707577</v>
      </c>
      <c r="BD66" s="59">
        <f t="shared" si="57"/>
        <v>15.884644719949904</v>
      </c>
      <c r="BE66" s="59">
        <f t="shared" si="58"/>
        <v>16.575023148768366</v>
      </c>
      <c r="BF66" s="59">
        <f t="shared" si="58"/>
        <v>17.295406804860136</v>
      </c>
      <c r="BG66" s="59">
        <f t="shared" si="58"/>
        <v>18.047099775412963</v>
      </c>
      <c r="BH66" s="59">
        <f t="shared" si="58"/>
        <v>18.831462825851961</v>
      </c>
      <c r="BI66" s="59">
        <f t="shared" si="58"/>
        <v>19.649915863189136</v>
      </c>
      <c r="BJ66" s="59">
        <f t="shared" si="58"/>
        <v>20.503940506435061</v>
      </c>
      <c r="BK66" s="59">
        <f t="shared" si="58"/>
        <v>21.395082768725739</v>
      </c>
      <c r="BL66" s="59">
        <f t="shared" si="58"/>
        <v>22.324955856020097</v>
      </c>
      <c r="BM66" s="59">
        <f t="shared" si="58"/>
        <v>23.295243087434439</v>
      </c>
      <c r="BN66" s="59">
        <f t="shared" si="58"/>
        <v>24.307700942500514</v>
      </c>
      <c r="BO66" s="59">
        <f t="shared" si="58"/>
        <v>25.364162240863468</v>
      </c>
      <c r="BP66" s="59">
        <f t="shared" si="58"/>
        <v>26.466539460175873</v>
      </c>
      <c r="BQ66" s="59">
        <f t="shared" si="58"/>
        <v>27.616828198194035</v>
      </c>
      <c r="BR66" s="59">
        <f t="shared" si="58"/>
        <v>28.817110785343942</v>
      </c>
      <c r="BS66" s="59">
        <f t="shared" si="58"/>
        <v>30.069560054296559</v>
      </c>
      <c r="BT66" s="59">
        <f t="shared" si="58"/>
        <v>31.376443273376392</v>
      </c>
      <c r="BU66" s="59">
        <f t="shared" si="59"/>
        <v>32.740126250923872</v>
      </c>
      <c r="BV66" s="59">
        <f t="shared" si="59"/>
        <v>34.16307761804152</v>
      </c>
      <c r="BW66" s="59">
        <f t="shared" si="59"/>
        <v>35.647873297476835</v>
      </c>
      <c r="BX66" s="59">
        <f t="shared" si="59"/>
        <v>37.197201166731766</v>
      </c>
      <c r="BY66" s="59">
        <f t="shared" si="59"/>
        <v>38.813865923840261</v>
      </c>
      <c r="BZ66" s="59">
        <f t="shared" si="59"/>
        <v>40.500794164622199</v>
      </c>
      <c r="CA66" s="59">
        <f t="shared" si="59"/>
        <v>42.261039680605002</v>
      </c>
      <c r="CB66" s="59">
        <f t="shared" si="59"/>
        <v>44.097788987203451</v>
      </c>
      <c r="CC66" s="59">
        <f t="shared" si="59"/>
        <v>46.01436709216528</v>
      </c>
      <c r="CD66" s="59">
        <f t="shared" si="59"/>
        <v>48.01424351472496</v>
      </c>
      <c r="CE66" s="59">
        <f t="shared" si="59"/>
        <v>50.101038566361929</v>
      </c>
      <c r="CF66" s="59">
        <f t="shared" si="59"/>
        <v>52.278529904533144</v>
      </c>
      <c r="CG66" s="59">
        <f t="shared" si="59"/>
        <v>54.55065937124396</v>
      </c>
      <c r="CH66" s="59">
        <f t="shared" si="59"/>
        <v>56.921540128836959</v>
      </c>
      <c r="CI66" s="59">
        <f t="shared" si="59"/>
        <v>59.395464105916467</v>
      </c>
      <c r="CJ66" s="59">
        <f t="shared" si="59"/>
        <v>61.9769097668878</v>
      </c>
      <c r="CK66" s="59">
        <f t="shared" si="60"/>
        <v>64.670550219176278</v>
      </c>
      <c r="CL66" s="59">
        <f t="shared" si="60"/>
        <v>67.481261672802106</v>
      </c>
      <c r="CM66" s="59">
        <f t="shared" si="60"/>
        <v>70.414132267625419</v>
      </c>
      <c r="CN66" s="59">
        <f t="shared" si="60"/>
        <v>73.474471284240948</v>
      </c>
      <c r="CO66" s="59">
        <f t="shared" si="60"/>
        <v>76.66781875519662</v>
      </c>
      <c r="CP66" s="59">
        <f t="shared" si="60"/>
        <v>79.999955493934962</v>
      </c>
      <c r="CQ66" s="59">
        <f t="shared" si="60"/>
        <v>83.476913559612356</v>
      </c>
      <c r="CR66" s="59">
        <f t="shared" si="60"/>
        <v>87.104987176740224</v>
      </c>
      <c r="CS66" s="59">
        <f t="shared" si="60"/>
        <v>90.890744129415694</v>
      </c>
      <c r="CT66" s="59">
        <f t="shared" si="60"/>
        <v>94.841037650768342</v>
      </c>
      <c r="CU66" s="59">
        <f t="shared" si="60"/>
        <v>98.963018829146023</v>
      </c>
      <c r="CV66" s="59">
        <f t="shared" si="60"/>
        <v>103.26414955349836</v>
      </c>
      <c r="CW66" s="59">
        <f t="shared" si="60"/>
        <v>107.75221602139248</v>
      </c>
      <c r="CX66" s="59">
        <f t="shared" si="60"/>
        <v>112.43534283411424</v>
      </c>
      <c r="CY66" s="59">
        <f t="shared" si="60"/>
        <v>117.32200770437049</v>
      </c>
      <c r="CZ66" s="59">
        <f t="shared" si="60"/>
        <v>122.42105680321782</v>
      </c>
      <c r="DA66" s="59">
        <f t="shared" si="61"/>
        <v>127.74172077399926</v>
      </c>
      <c r="DB66" s="59">
        <f t="shared" si="61"/>
        <v>133.29363144227881</v>
      </c>
      <c r="DC66" s="59">
        <f t="shared" si="61"/>
        <v>139.08683925202311</v>
      </c>
      <c r="DD66" s="59">
        <f t="shared" si="61"/>
        <v>145.13183145959454</v>
      </c>
      <c r="DE66" s="59">
        <f t="shared" si="61"/>
        <v>151.43955111849141</v>
      </c>
      <c r="DF66" s="59">
        <f t="shared" si="61"/>
        <v>158.02141688920327</v>
      </c>
      <c r="DG66" s="59">
        <f t="shared" si="61"/>
        <v>164.8893437100418</v>
      </c>
      <c r="DH66" s="59">
        <f t="shared" si="61"/>
        <v>172.05576436636761</v>
      </c>
      <c r="DI66" s="59">
        <f t="shared" si="61"/>
        <v>179.53365199725866</v>
      </c>
      <c r="DJ66" s="59">
        <f t="shared" si="61"/>
        <v>187.3365435803635</v>
      </c>
      <c r="DK66" s="59">
        <f t="shared" si="61"/>
        <v>195.47856443745323</v>
      </c>
      <c r="DL66" s="59">
        <f t="shared" si="61"/>
        <v>203.97445380503379</v>
      </c>
      <c r="DM66" s="59">
        <f t="shared" si="61"/>
        <v>212.83959151630813</v>
      </c>
      <c r="DN66" s="59">
        <f t="shared" si="61"/>
        <v>222.09002584278988</v>
      </c>
      <c r="DO66" s="59">
        <f t="shared" si="61"/>
        <v>231.74250254596919</v>
      </c>
      <c r="DP66" s="59">
        <f t="shared" si="61"/>
        <v>241.81449519162209</v>
      </c>
      <c r="DQ66" s="59">
        <f t="shared" si="62"/>
        <v>252.32423678164034</v>
      </c>
      <c r="DR66" s="59">
        <f t="shared" si="62"/>
        <v>263.29075276064395</v>
      </c>
      <c r="DS66" s="59">
        <f t="shared" si="62"/>
        <v>274.73389545712701</v>
      </c>
      <c r="DT66" s="59">
        <f t="shared" si="62"/>
        <v>286.67438002148464</v>
      </c>
      <c r="DU66" s="59">
        <f t="shared" si="62"/>
        <v>299.1338219259784</v>
      </c>
      <c r="DV66" s="59">
        <f t="shared" si="62"/>
        <v>312.13477609452525</v>
      </c>
      <c r="DW66" s="59">
        <f t="shared" si="62"/>
        <v>325.70077773314546</v>
      </c>
      <c r="DX66" s="59">
        <f t="shared" si="62"/>
        <v>339.8563849349834</v>
      </c>
      <c r="DY66" s="59">
        <f t="shared" si="62"/>
        <v>354.62722313702761</v>
      </c>
      <c r="DZ66" s="59">
        <f t="shared" si="62"/>
        <v>370.04003150900905</v>
      </c>
      <c r="EA66" s="59">
        <f t="shared" si="62"/>
        <v>386.12271135845356</v>
      </c>
      <c r="EB66" s="59">
        <f t="shared" si="62"/>
        <v>402.90437663951462</v>
      </c>
      <c r="EC66" s="59">
        <f t="shared" si="62"/>
        <v>420.41540665702115</v>
      </c>
      <c r="ED66" s="59">
        <f t="shared" si="62"/>
        <v>438.68750106114857</v>
      </c>
      <c r="EE66" s="59">
        <f t="shared" si="62"/>
        <v>457.75373723226818</v>
      </c>
      <c r="EF66" s="59">
        <f t="shared" si="62"/>
        <v>477.64863015985696</v>
      </c>
      <c r="EG66" s="59">
        <f t="shared" si="63"/>
        <v>498.40819492386464</v>
      </c>
      <c r="EH66" s="59">
        <f t="shared" si="63"/>
        <v>520.07001189164555</v>
      </c>
      <c r="EI66" s="59">
        <f t="shared" si="63"/>
        <v>542.6732947484802</v>
      </c>
      <c r="EJ66" s="59">
        <f t="shared" si="63"/>
        <v>566.25896148483855</v>
      </c>
      <c r="EK66" s="59">
        <f t="shared" si="63"/>
        <v>590.86970846889255</v>
      </c>
      <c r="EL66" s="59">
        <f t="shared" si="63"/>
        <v>616.55008773836755</v>
      </c>
      <c r="EM66" s="59">
        <f t="shared" si="63"/>
        <v>643.34658765165238</v>
      </c>
      <c r="EN66" s="59">
        <f t="shared" si="63"/>
        <v>671.30771704416838</v>
      </c>
      <c r="EO66" s="59">
        <f t="shared" si="63"/>
        <v>700.48409304234201</v>
      </c>
      <c r="EP66" s="59">
        <f t="shared" si="63"/>
        <v>730.9285326941482</v>
      </c>
      <c r="EQ66" s="59">
        <f t="shared" si="63"/>
        <v>762.69614858210116</v>
      </c>
      <c r="ER66" s="59">
        <f t="shared" si="63"/>
        <v>795.84444859177631</v>
      </c>
      <c r="ES66" s="59">
        <f t="shared" si="63"/>
        <v>830.43344001647199</v>
      </c>
      <c r="ET66" s="59">
        <f t="shared" si="63"/>
        <v>866.52573818646783</v>
      </c>
      <c r="EU66" s="59">
        <f t="shared" si="63"/>
        <v>904.18667981952797</v>
      </c>
      <c r="EV66" s="59">
        <f t="shared" si="63"/>
        <v>943.48444129784423</v>
      </c>
      <c r="EW66" s="59">
        <f t="shared" si="64"/>
        <v>984.49016208553098</v>
      </c>
      <c r="EX66" s="59">
        <f t="shared" si="64"/>
        <v>1027.2780735100923</v>
      </c>
      <c r="EY66" s="59">
        <f t="shared" si="64"/>
        <v>1071.9256331409879</v>
      </c>
      <c r="EZ66" s="59">
        <f t="shared" si="64"/>
        <v>1118.5136650085615</v>
      </c>
      <c r="FA66" s="59">
        <f t="shared" si="64"/>
        <v>1167.1265059171635</v>
      </c>
      <c r="FB66" s="59">
        <f t="shared" si="64"/>
        <v>1217.8521581173352</v>
      </c>
      <c r="FC66" s="59">
        <f t="shared" si="64"/>
        <v>1270.7824486134307</v>
      </c>
      <c r="FD66" s="59">
        <f t="shared" si="64"/>
        <v>1326.0131953950674</v>
      </c>
      <c r="FE66" s="59">
        <f t="shared" si="64"/>
        <v>1383.6443808933277</v>
      </c>
      <c r="FF66" s="59">
        <f t="shared" si="64"/>
        <v>1443.7803329757135</v>
      </c>
      <c r="FG66" s="59">
        <f t="shared" si="64"/>
        <v>1506.5299138075038</v>
      </c>
      <c r="FH66" s="59">
        <f t="shared" si="64"/>
        <v>1572.0067169214053</v>
      </c>
      <c r="FI66" s="59">
        <f t="shared" si="64"/>
        <v>1640.3292728522433</v>
      </c>
      <c r="FJ66" s="59">
        <f t="shared" si="64"/>
        <v>1711.6212637089473</v>
      </c>
      <c r="FK66" s="59">
        <f t="shared" si="64"/>
        <v>1786.0117470722653</v>
      </c>
      <c r="FL66" s="59">
        <f t="shared" si="64"/>
        <v>1863.6353896235198</v>
      </c>
      <c r="FM66" s="59">
        <f t="shared" si="65"/>
        <v>1944.632710927337</v>
      </c>
      <c r="FN66" s="59">
        <f t="shared" si="65"/>
        <v>2029.1503378096606</v>
      </c>
      <c r="FO66" s="59">
        <f t="shared" si="65"/>
        <v>2117.3412697915437</v>
      </c>
      <c r="FP66" s="59">
        <f t="shared" si="65"/>
        <v>2209.3651560592234</v>
      </c>
      <c r="FQ66" s="59">
        <f t="shared" si="65"/>
        <v>2305.3885844718693</v>
      </c>
      <c r="FR66" s="59">
        <f t="shared" si="65"/>
        <v>2405.5853831301856</v>
      </c>
      <c r="FS66" s="59">
        <f t="shared" si="65"/>
        <v>2510.1369350517894</v>
      </c>
      <c r="FT66" s="59">
        <f t="shared" si="65"/>
        <v>2619.2325065230098</v>
      </c>
      <c r="FU66" s="59">
        <f t="shared" si="65"/>
        <v>2733.0695897215123</v>
      </c>
      <c r="FV66" s="59">
        <f t="shared" si="65"/>
        <v>2851.8542602299885</v>
      </c>
      <c r="FW66" s="59">
        <f t="shared" si="65"/>
        <v>2975.8015500881038</v>
      </c>
      <c r="FX66" s="59">
        <f t="shared" si="65"/>
        <v>3105.1358370580328</v>
      </c>
      <c r="FY66" s="59">
        <f t="shared" si="65"/>
        <v>3240.0912508082488</v>
      </c>
      <c r="FZ66" s="59">
        <f t="shared" si="65"/>
        <v>3380.9120967508766</v>
      </c>
      <c r="GA66" s="59">
        <f t="shared" si="65"/>
        <v>3527.8532982998627</v>
      </c>
      <c r="GB66" s="59">
        <f t="shared" si="65"/>
        <v>3681.1808583505708</v>
      </c>
      <c r="GC66" s="59">
        <f t="shared" si="66"/>
        <v>3841.1723408162029</v>
      </c>
      <c r="GD66" s="59">
        <f t="shared" si="66"/>
        <v>4008.1173730927562</v>
      </c>
      <c r="GE66" s="59">
        <f t="shared" si="66"/>
        <v>4182.3181703621131</v>
      </c>
      <c r="GF66" s="59">
        <f t="shared" si="66"/>
        <v>4364.0900826823909</v>
      </c>
      <c r="GG66" s="59">
        <f t="shared" si="66"/>
        <v>4553.7621658559328</v>
      </c>
      <c r="GH66" s="59">
        <f t="shared" si="66"/>
        <v>4751.6777771083625</v>
      </c>
      <c r="GI66" s="59">
        <f t="shared" si="66"/>
        <v>4958.1951966570459</v>
      </c>
      <c r="GJ66" s="59">
        <f t="shared" si="66"/>
        <v>5173.6882762941541</v>
      </c>
      <c r="GK66" s="59">
        <f t="shared" si="66"/>
        <v>5398.5471161584501</v>
      </c>
      <c r="GL66" s="59">
        <f t="shared" si="66"/>
        <v>5633.1787709209284</v>
      </c>
      <c r="GM66" s="59">
        <f t="shared" si="66"/>
        <v>5878.0079866626929</v>
      </c>
      <c r="GN66" s="59">
        <f t="shared" si="66"/>
        <v>6133.4779697790264</v>
      </c>
      <c r="GO66" s="59">
        <f t="shared" si="66"/>
        <v>6400.0511893015619</v>
      </c>
      <c r="GP66" s="59">
        <f t="shared" si="66"/>
        <v>6678.2102140909856</v>
      </c>
      <c r="GQ66" s="59">
        <f t="shared" si="66"/>
        <v>6968.4585864158071</v>
      </c>
      <c r="GR66" s="59">
        <f t="shared" si="66"/>
        <v>7271.3217334986102</v>
      </c>
      <c r="GS66" s="59">
        <f t="shared" si="67"/>
        <v>7587.3479186799259</v>
      </c>
      <c r="GT66" s="59">
        <f t="shared" si="67"/>
        <v>7917.109233921592</v>
      </c>
      <c r="GU66" s="59">
        <f t="shared" si="67"/>
        <v>8261.2026354462905</v>
      </c>
      <c r="GV66" s="59">
        <f t="shared" si="67"/>
        <v>8620.251024388057</v>
      </c>
      <c r="GW66" s="59">
        <f t="shared" si="67"/>
        <v>8994.904374410009</v>
      </c>
      <c r="GX66" s="59">
        <f t="shared" si="67"/>
        <v>9385.840908330616</v>
      </c>
      <c r="GY66" s="59">
        <f t="shared" si="67"/>
        <v>9793.7683258884808</v>
      </c>
      <c r="GZ66" s="59">
        <f t="shared" si="67"/>
        <v>10219.425084868244</v>
      </c>
      <c r="HA66" s="59">
        <f t="shared" si="67"/>
        <v>10663.581737906787</v>
      </c>
      <c r="HB66" s="59">
        <f t="shared" si="67"/>
        <v>11127.042327399689</v>
      </c>
      <c r="HC66" s="59">
        <f t="shared" si="67"/>
        <v>11610.645841033134</v>
      </c>
      <c r="HD66" s="59">
        <f t="shared" si="67"/>
        <v>12115.267730576115</v>
      </c>
      <c r="HE66" s="59">
        <f t="shared" si="67"/>
        <v>12641.821496682413</v>
      </c>
      <c r="HF66" s="59">
        <f t="shared" si="67"/>
        <v>13191.260342571222</v>
      </c>
    </row>
    <row r="67" spans="1:214" x14ac:dyDescent="0.3">
      <c r="A67" s="69" t="str">
        <f t="shared" si="52"/>
        <v>Duke Energy Corporation</v>
      </c>
      <c r="B67" s="16" t="str">
        <f t="shared" si="52"/>
        <v>DUK</v>
      </c>
      <c r="C67" s="16">
        <f t="shared" si="52"/>
        <v>3.56</v>
      </c>
      <c r="D67" s="16">
        <f t="shared" si="52"/>
        <v>80.47722222222221</v>
      </c>
      <c r="E67" s="18">
        <f t="shared" si="52"/>
        <v>4.2224999999999999E-2</v>
      </c>
      <c r="F67" s="18">
        <f t="shared" si="52"/>
        <v>4.2431166666666666E-2</v>
      </c>
      <c r="G67" s="18">
        <f t="shared" si="52"/>
        <v>4.2637333333333333E-2</v>
      </c>
      <c r="H67" s="18">
        <f t="shared" si="52"/>
        <v>4.28435E-2</v>
      </c>
      <c r="I67" s="18">
        <f t="shared" si="52"/>
        <v>4.3049666666666667E-2</v>
      </c>
      <c r="J67" s="18">
        <f t="shared" si="52"/>
        <v>4.3255833333333334E-2</v>
      </c>
      <c r="K67" s="18">
        <f t="shared" si="52"/>
        <v>4.3462000000000001E-2</v>
      </c>
      <c r="L67" s="17">
        <f t="shared" si="68"/>
        <v>9.1263237595558169E-2</v>
      </c>
      <c r="N67" s="59">
        <f t="shared" si="53"/>
        <v>-80.47722222222221</v>
      </c>
      <c r="O67" s="59">
        <f t="shared" si="54"/>
        <v>3.710321</v>
      </c>
      <c r="P67" s="59">
        <f t="shared" si="69"/>
        <v>3.8669893042249996</v>
      </c>
      <c r="Q67" s="59">
        <f t="shared" si="69"/>
        <v>4.0302729275958997</v>
      </c>
      <c r="R67" s="59">
        <f t="shared" si="69"/>
        <v>4.2004512019636362</v>
      </c>
      <c r="S67" s="59">
        <f t="shared" si="69"/>
        <v>4.3778152539665509</v>
      </c>
      <c r="T67" s="59">
        <f t="shared" si="55"/>
        <v>4.5635710626434811</v>
      </c>
      <c r="U67" s="59">
        <f t="shared" si="55"/>
        <v>4.7581495632317656</v>
      </c>
      <c r="V67" s="59">
        <f t="shared" si="55"/>
        <v>4.9620053440440861</v>
      </c>
      <c r="W67" s="59">
        <f t="shared" si="55"/>
        <v>5.1756180201034026</v>
      </c>
      <c r="X67" s="59">
        <f t="shared" si="55"/>
        <v>5.3994936905779918</v>
      </c>
      <c r="Y67" s="59">
        <f t="shared" si="56"/>
        <v>5.6341664853578921</v>
      </c>
      <c r="Z67" s="59">
        <f t="shared" si="56"/>
        <v>5.8790386291445165</v>
      </c>
      <c r="AA67" s="59">
        <f t="shared" si="56"/>
        <v>6.1345534060443949</v>
      </c>
      <c r="AB67" s="59">
        <f t="shared" si="56"/>
        <v>6.401173366177896</v>
      </c>
      <c r="AC67" s="59">
        <f t="shared" si="56"/>
        <v>6.6793811630187188</v>
      </c>
      <c r="AD67" s="59">
        <f t="shared" si="56"/>
        <v>6.9696804271258372</v>
      </c>
      <c r="AE67" s="59">
        <f t="shared" si="56"/>
        <v>7.2725966778495792</v>
      </c>
      <c r="AF67" s="59">
        <f t="shared" si="56"/>
        <v>7.5886782746622767</v>
      </c>
      <c r="AG67" s="59">
        <f t="shared" si="56"/>
        <v>7.9184974098356475</v>
      </c>
      <c r="AH67" s="59">
        <f t="shared" si="56"/>
        <v>8.2626511442619233</v>
      </c>
      <c r="AI67" s="59">
        <f t="shared" si="56"/>
        <v>8.6217624882938342</v>
      </c>
      <c r="AJ67" s="59">
        <f t="shared" si="56"/>
        <v>8.9964815295600591</v>
      </c>
      <c r="AK67" s="59">
        <f t="shared" si="56"/>
        <v>9.3874866097977971</v>
      </c>
      <c r="AL67" s="59">
        <f t="shared" si="56"/>
        <v>9.7954855528328277</v>
      </c>
      <c r="AM67" s="59">
        <f t="shared" si="56"/>
        <v>10.221216945930047</v>
      </c>
      <c r="AN67" s="59">
        <f t="shared" si="56"/>
        <v>10.665451476834058</v>
      </c>
      <c r="AO67" s="59">
        <f t="shared" si="57"/>
        <v>11.128993328920219</v>
      </c>
      <c r="AP67" s="59">
        <f t="shared" si="57"/>
        <v>11.612681636981748</v>
      </c>
      <c r="AQ67" s="59">
        <f t="shared" si="57"/>
        <v>12.117392006288247</v>
      </c>
      <c r="AR67" s="59">
        <f t="shared" si="57"/>
        <v>12.644038097665545</v>
      </c>
      <c r="AS67" s="59">
        <f t="shared" si="57"/>
        <v>13.193573281466284</v>
      </c>
      <c r="AT67" s="59">
        <f t="shared" si="57"/>
        <v>13.76699236342537</v>
      </c>
      <c r="AU67" s="59">
        <f t="shared" si="57"/>
        <v>14.365333385524561</v>
      </c>
      <c r="AV67" s="59">
        <f t="shared" si="57"/>
        <v>14.989679505126228</v>
      </c>
      <c r="AW67" s="59">
        <f t="shared" si="57"/>
        <v>15.641160955778021</v>
      </c>
      <c r="AX67" s="59">
        <f t="shared" si="57"/>
        <v>16.320957093238043</v>
      </c>
      <c r="AY67" s="59">
        <f t="shared" si="57"/>
        <v>17.030298530424353</v>
      </c>
      <c r="AZ67" s="59">
        <f t="shared" si="57"/>
        <v>17.770469365153655</v>
      </c>
      <c r="BA67" s="59">
        <f t="shared" si="57"/>
        <v>18.54280950470196</v>
      </c>
      <c r="BB67" s="59">
        <f t="shared" si="57"/>
        <v>19.348717091395315</v>
      </c>
      <c r="BC67" s="59">
        <f t="shared" si="57"/>
        <v>20.189651033621537</v>
      </c>
      <c r="BD67" s="59">
        <f t="shared" si="57"/>
        <v>21.067133646844795</v>
      </c>
      <c r="BE67" s="59">
        <f t="shared" si="58"/>
        <v>21.982753409403962</v>
      </c>
      <c r="BF67" s="59">
        <f t="shared" si="58"/>
        <v>22.938167838083476</v>
      </c>
      <c r="BG67" s="59">
        <f t="shared" si="58"/>
        <v>23.935106488662257</v>
      </c>
      <c r="BH67" s="59">
        <f t="shared" si="58"/>
        <v>24.975374086872492</v>
      </c>
      <c r="BI67" s="59">
        <f t="shared" si="58"/>
        <v>26.060853795436142</v>
      </c>
      <c r="BJ67" s="59">
        <f t="shared" si="58"/>
        <v>27.193510623093385</v>
      </c>
      <c r="BK67" s="59">
        <f t="shared" si="58"/>
        <v>28.375394981794265</v>
      </c>
      <c r="BL67" s="59">
        <f t="shared" si="58"/>
        <v>29.608646398493004</v>
      </c>
      <c r="BM67" s="59">
        <f t="shared" si="58"/>
        <v>30.895497388264303</v>
      </c>
      <c r="BN67" s="59">
        <f t="shared" si="58"/>
        <v>32.238277495753046</v>
      </c>
      <c r="BO67" s="59">
        <f t="shared" si="58"/>
        <v>33.639417512273461</v>
      </c>
      <c r="BP67" s="59">
        <f t="shared" si="58"/>
        <v>35.101453876191883</v>
      </c>
      <c r="BQ67" s="59">
        <f t="shared" si="58"/>
        <v>36.627033264558932</v>
      </c>
      <c r="BR67" s="59">
        <f t="shared" si="58"/>
        <v>38.21891738430319</v>
      </c>
      <c r="BS67" s="59">
        <f t="shared" si="58"/>
        <v>39.879987971659773</v>
      </c>
      <c r="BT67" s="59">
        <f t="shared" si="58"/>
        <v>41.613252008884047</v>
      </c>
      <c r="BU67" s="59">
        <f t="shared" si="59"/>
        <v>43.42184716769416</v>
      </c>
      <c r="BV67" s="59">
        <f t="shared" si="59"/>
        <v>45.309047489296482</v>
      </c>
      <c r="BW67" s="59">
        <f t="shared" si="59"/>
        <v>47.278269311276283</v>
      </c>
      <c r="BX67" s="59">
        <f t="shared" si="59"/>
        <v>49.333077452082968</v>
      </c>
      <c r="BY67" s="59">
        <f t="shared" si="59"/>
        <v>51.477191664305394</v>
      </c>
      <c r="BZ67" s="59">
        <f t="shared" si="59"/>
        <v>53.714493368419433</v>
      </c>
      <c r="CA67" s="59">
        <f t="shared" si="59"/>
        <v>56.049032679197673</v>
      </c>
      <c r="CB67" s="59">
        <f t="shared" si="59"/>
        <v>58.485035737500958</v>
      </c>
      <c r="CC67" s="59">
        <f t="shared" si="59"/>
        <v>61.026912360724218</v>
      </c>
      <c r="CD67" s="59">
        <f t="shared" si="59"/>
        <v>63.679264025746008</v>
      </c>
      <c r="CE67" s="59">
        <f t="shared" si="59"/>
        <v>66.44689219883297</v>
      </c>
      <c r="CF67" s="59">
        <f t="shared" si="59"/>
        <v>69.334807027578634</v>
      </c>
      <c r="CG67" s="59">
        <f t="shared" si="59"/>
        <v>72.34823641061125</v>
      </c>
      <c r="CH67" s="59">
        <f t="shared" si="59"/>
        <v>75.492635461489229</v>
      </c>
      <c r="CI67" s="59">
        <f t="shared" si="59"/>
        <v>78.773696383916459</v>
      </c>
      <c r="CJ67" s="59">
        <f t="shared" si="59"/>
        <v>82.197358776154232</v>
      </c>
      <c r="CK67" s="59">
        <f t="shared" si="60"/>
        <v>85.769820383283445</v>
      </c>
      <c r="CL67" s="59">
        <f t="shared" si="60"/>
        <v>89.497548316781703</v>
      </c>
      <c r="CM67" s="59">
        <f t="shared" si="60"/>
        <v>93.387290761725666</v>
      </c>
      <c r="CN67" s="59">
        <f t="shared" si="60"/>
        <v>97.446089192811783</v>
      </c>
      <c r="CO67" s="59">
        <f t="shared" si="60"/>
        <v>101.68129112130975</v>
      </c>
      <c r="CP67" s="59">
        <f t="shared" si="60"/>
        <v>106.10056339602411</v>
      </c>
      <c r="CQ67" s="59">
        <f t="shared" si="60"/>
        <v>110.7119060823421</v>
      </c>
      <c r="CR67" s="59">
        <f t="shared" si="60"/>
        <v>115.52366694449283</v>
      </c>
      <c r="CS67" s="59">
        <f t="shared" si="60"/>
        <v>120.54455655723437</v>
      </c>
      <c r="CT67" s="59">
        <f t="shared" si="60"/>
        <v>125.78366407432488</v>
      </c>
      <c r="CU67" s="59">
        <f t="shared" si="60"/>
        <v>131.25047368232316</v>
      </c>
      <c r="CV67" s="59">
        <f t="shared" si="60"/>
        <v>136.95488176950428</v>
      </c>
      <c r="CW67" s="59">
        <f t="shared" si="60"/>
        <v>142.90721484097045</v>
      </c>
      <c r="CX67" s="59">
        <f t="shared" si="60"/>
        <v>149.11824821238869</v>
      </c>
      <c r="CY67" s="59">
        <f t="shared" si="60"/>
        <v>155.5992255161955</v>
      </c>
      <c r="CZ67" s="59">
        <f t="shared" si="60"/>
        <v>162.36187905558037</v>
      </c>
      <c r="DA67" s="59">
        <f t="shared" si="61"/>
        <v>169.418451043094</v>
      </c>
      <c r="DB67" s="59">
        <f t="shared" si="61"/>
        <v>176.78171576232893</v>
      </c>
      <c r="DC67" s="59">
        <f t="shared" si="61"/>
        <v>184.46500269279124</v>
      </c>
      <c r="DD67" s="59">
        <f t="shared" si="61"/>
        <v>192.48222063982533</v>
      </c>
      <c r="DE67" s="59">
        <f t="shared" si="61"/>
        <v>200.84788291327339</v>
      </c>
      <c r="DF67" s="59">
        <f t="shared" si="61"/>
        <v>209.57713360045005</v>
      </c>
      <c r="DG67" s="59">
        <f t="shared" si="61"/>
        <v>218.68577498099279</v>
      </c>
      <c r="DH67" s="59">
        <f t="shared" si="61"/>
        <v>228.19029613321666</v>
      </c>
      <c r="DI67" s="59">
        <f t="shared" si="61"/>
        <v>238.1079027837585</v>
      </c>
      <c r="DJ67" s="59">
        <f t="shared" si="61"/>
        <v>248.45654845454618</v>
      </c>
      <c r="DK67" s="59">
        <f t="shared" si="61"/>
        <v>259.25496696347761</v>
      </c>
      <c r="DL67" s="59">
        <f t="shared" si="61"/>
        <v>270.52270633764425</v>
      </c>
      <c r="DM67" s="59">
        <f t="shared" si="61"/>
        <v>282.2801642004909</v>
      </c>
      <c r="DN67" s="59">
        <f t="shared" si="61"/>
        <v>294.54862469697258</v>
      </c>
      <c r="DO67" s="59">
        <f t="shared" si="61"/>
        <v>307.35029702355234</v>
      </c>
      <c r="DP67" s="59">
        <f t="shared" si="61"/>
        <v>320.70835563278996</v>
      </c>
      <c r="DQ67" s="59">
        <f t="shared" si="62"/>
        <v>334.64698218530225</v>
      </c>
      <c r="DR67" s="59">
        <f t="shared" si="62"/>
        <v>349.19140932503984</v>
      </c>
      <c r="DS67" s="59">
        <f t="shared" si="62"/>
        <v>364.36796635712466</v>
      </c>
      <c r="DT67" s="59">
        <f t="shared" si="62"/>
        <v>380.20412691093799</v>
      </c>
      <c r="DU67" s="59">
        <f t="shared" si="62"/>
        <v>396.72855867474112</v>
      </c>
      <c r="DV67" s="59">
        <f t="shared" si="62"/>
        <v>413.97117529186266</v>
      </c>
      <c r="DW67" s="59">
        <f t="shared" si="62"/>
        <v>431.96319051239755</v>
      </c>
      <c r="DX67" s="59">
        <f t="shared" si="62"/>
        <v>450.73717469844735</v>
      </c>
      <c r="DY67" s="59">
        <f t="shared" si="62"/>
        <v>470.32711378519122</v>
      </c>
      <c r="DZ67" s="59">
        <f t="shared" si="62"/>
        <v>490.76847080452313</v>
      </c>
      <c r="EA67" s="59">
        <f t="shared" si="62"/>
        <v>512.09825008262931</v>
      </c>
      <c r="EB67" s="59">
        <f t="shared" si="62"/>
        <v>534.3550642277205</v>
      </c>
      <c r="EC67" s="59">
        <f t="shared" si="62"/>
        <v>557.57920402918569</v>
      </c>
      <c r="ED67" s="59">
        <f t="shared" si="62"/>
        <v>581.81271139470209</v>
      </c>
      <c r="EE67" s="59">
        <f t="shared" si="62"/>
        <v>607.09945545733854</v>
      </c>
      <c r="EF67" s="59">
        <f t="shared" si="62"/>
        <v>633.48521199042534</v>
      </c>
      <c r="EG67" s="59">
        <f t="shared" si="63"/>
        <v>661.01774627395309</v>
      </c>
      <c r="EH67" s="59">
        <f t="shared" si="63"/>
        <v>689.74689956251154</v>
      </c>
      <c r="EI67" s="59">
        <f t="shared" si="63"/>
        <v>719.72467931129734</v>
      </c>
      <c r="EJ67" s="59">
        <f t="shared" si="63"/>
        <v>751.0053533235249</v>
      </c>
      <c r="EK67" s="59">
        <f t="shared" si="63"/>
        <v>783.64554798967185</v>
      </c>
      <c r="EL67" s="59">
        <f t="shared" si="63"/>
        <v>817.7043507963989</v>
      </c>
      <c r="EM67" s="59">
        <f t="shared" si="63"/>
        <v>853.24341729071193</v>
      </c>
      <c r="EN67" s="59">
        <f t="shared" si="63"/>
        <v>890.32708269300076</v>
      </c>
      <c r="EO67" s="59">
        <f t="shared" si="63"/>
        <v>929.02247836100389</v>
      </c>
      <c r="EP67" s="59">
        <f t="shared" si="63"/>
        <v>969.39965331552969</v>
      </c>
      <c r="EQ67" s="59">
        <f t="shared" si="63"/>
        <v>1011.5317010479291</v>
      </c>
      <c r="ER67" s="59">
        <f t="shared" si="63"/>
        <v>1055.4948918388741</v>
      </c>
      <c r="ES67" s="59">
        <f t="shared" si="63"/>
        <v>1101.368810827975</v>
      </c>
      <c r="ET67" s="59">
        <f t="shared" si="63"/>
        <v>1149.2365020841803</v>
      </c>
      <c r="EU67" s="59">
        <f t="shared" si="63"/>
        <v>1199.1846189377627</v>
      </c>
      <c r="EV67" s="59">
        <f t="shared" si="63"/>
        <v>1251.3035808460356</v>
      </c>
      <c r="EW67" s="59">
        <f t="shared" si="64"/>
        <v>1305.6877370767659</v>
      </c>
      <c r="EX67" s="59">
        <f t="shared" si="64"/>
        <v>1362.4355375055961</v>
      </c>
      <c r="EY67" s="59">
        <f t="shared" si="64"/>
        <v>1421.6497108366641</v>
      </c>
      <c r="EZ67" s="59">
        <f t="shared" si="64"/>
        <v>1483.4374505690471</v>
      </c>
      <c r="FA67" s="59">
        <f t="shared" si="64"/>
        <v>1547.9106090456789</v>
      </c>
      <c r="FB67" s="59">
        <f t="shared" si="64"/>
        <v>1615.185899936022</v>
      </c>
      <c r="FC67" s="59">
        <f t="shared" si="64"/>
        <v>1685.3851095190412</v>
      </c>
      <c r="FD67" s="59">
        <f t="shared" si="64"/>
        <v>1758.6353171489575</v>
      </c>
      <c r="FE67" s="59">
        <f t="shared" si="64"/>
        <v>1835.0691253028854</v>
      </c>
      <c r="FF67" s="59">
        <f t="shared" si="64"/>
        <v>1914.8248996267992</v>
      </c>
      <c r="FG67" s="59">
        <f t="shared" si="64"/>
        <v>1998.0470194143788</v>
      </c>
      <c r="FH67" s="59">
        <f t="shared" si="64"/>
        <v>2084.8861389721665</v>
      </c>
      <c r="FI67" s="59">
        <f t="shared" si="64"/>
        <v>2175.4994603441746</v>
      </c>
      <c r="FJ67" s="59">
        <f t="shared" si="64"/>
        <v>2270.0510178896529</v>
      </c>
      <c r="FK67" s="59">
        <f t="shared" si="64"/>
        <v>2368.7119752291728</v>
      </c>
      <c r="FL67" s="59">
        <f t="shared" si="64"/>
        <v>2471.6609350965828</v>
      </c>
      <c r="FM67" s="59">
        <f t="shared" si="65"/>
        <v>2579.0842626577501</v>
      </c>
      <c r="FN67" s="59">
        <f t="shared" si="65"/>
        <v>2691.1764228813809</v>
      </c>
      <c r="FO67" s="59">
        <f t="shared" si="65"/>
        <v>2808.140332572651</v>
      </c>
      <c r="FP67" s="59">
        <f t="shared" si="65"/>
        <v>2930.1877277069234</v>
      </c>
      <c r="FQ67" s="59">
        <f t="shared" si="65"/>
        <v>3057.5395467285216</v>
      </c>
      <c r="FR67" s="59">
        <f t="shared" si="65"/>
        <v>3190.4263305084364</v>
      </c>
      <c r="FS67" s="59">
        <f t="shared" si="65"/>
        <v>3329.0886396849937</v>
      </c>
      <c r="FT67" s="59">
        <f t="shared" si="65"/>
        <v>3473.7774901429825</v>
      </c>
      <c r="FU67" s="59">
        <f t="shared" si="65"/>
        <v>3624.7548074195765</v>
      </c>
      <c r="FV67" s="59">
        <f t="shared" si="65"/>
        <v>3782.2939008596459</v>
      </c>
      <c r="FW67" s="59">
        <f t="shared" si="65"/>
        <v>3946.6799583788074</v>
      </c>
      <c r="FX67" s="59">
        <f t="shared" si="65"/>
        <v>4118.210562729867</v>
      </c>
      <c r="FY67" s="59">
        <f t="shared" si="65"/>
        <v>4297.1962302072316</v>
      </c>
      <c r="FZ67" s="59">
        <f t="shared" si="65"/>
        <v>4483.9609727644975</v>
      </c>
      <c r="GA67" s="59">
        <f t="shared" si="65"/>
        <v>4678.8428845627877</v>
      </c>
      <c r="GB67" s="59">
        <f t="shared" si="65"/>
        <v>4882.1947540116553</v>
      </c>
      <c r="GC67" s="59">
        <f t="shared" si="66"/>
        <v>5094.3847024105089</v>
      </c>
      <c r="GD67" s="59">
        <f t="shared" si="66"/>
        <v>5315.7968503466736</v>
      </c>
      <c r="GE67" s="59">
        <f t="shared" si="66"/>
        <v>5546.8320130564398</v>
      </c>
      <c r="GF67" s="59">
        <f t="shared" si="66"/>
        <v>5787.908426007898</v>
      </c>
      <c r="GG67" s="59">
        <f t="shared" si="66"/>
        <v>6039.4625020190524</v>
      </c>
      <c r="GH67" s="59">
        <f t="shared" si="66"/>
        <v>6301.949621281804</v>
      </c>
      <c r="GI67" s="59">
        <f t="shared" si="66"/>
        <v>6575.8449557219528</v>
      </c>
      <c r="GJ67" s="59">
        <f t="shared" si="66"/>
        <v>6861.6443291875394</v>
      </c>
      <c r="GK67" s="59">
        <f t="shared" si="66"/>
        <v>7159.8651150226879</v>
      </c>
      <c r="GL67" s="59">
        <f t="shared" si="66"/>
        <v>7471.0471726518035</v>
      </c>
      <c r="GM67" s="59">
        <f t="shared" si="66"/>
        <v>7795.7538248695955</v>
      </c>
      <c r="GN67" s="59">
        <f t="shared" si="66"/>
        <v>8134.5728776060769</v>
      </c>
      <c r="GO67" s="59">
        <f t="shared" si="66"/>
        <v>8488.1176840125918</v>
      </c>
      <c r="GP67" s="59">
        <f t="shared" si="66"/>
        <v>8857.0282547951465</v>
      </c>
      <c r="GQ67" s="59">
        <f t="shared" si="66"/>
        <v>9241.9724168050525</v>
      </c>
      <c r="GR67" s="59">
        <f t="shared" si="66"/>
        <v>9643.6470219842322</v>
      </c>
      <c r="GS67" s="59">
        <f t="shared" si="67"/>
        <v>10062.77920885371</v>
      </c>
      <c r="GT67" s="59">
        <f t="shared" si="67"/>
        <v>10500.12771882891</v>
      </c>
      <c r="GU67" s="59">
        <f t="shared" si="67"/>
        <v>10956.484269744651</v>
      </c>
      <c r="GV67" s="59">
        <f t="shared" si="67"/>
        <v>11432.674989076291</v>
      </c>
      <c r="GW67" s="59">
        <f t="shared" si="67"/>
        <v>11929.561909451524</v>
      </c>
      <c r="GX67" s="59">
        <f t="shared" si="67"/>
        <v>12448.044529160105</v>
      </c>
      <c r="GY67" s="59">
        <f t="shared" si="67"/>
        <v>12989.061440486459</v>
      </c>
      <c r="GZ67" s="59">
        <f t="shared" si="67"/>
        <v>13553.59202881288</v>
      </c>
      <c r="HA67" s="59">
        <f t="shared" si="67"/>
        <v>14142.658245569144</v>
      </c>
      <c r="HB67" s="59">
        <f t="shared" si="67"/>
        <v>14757.326458238069</v>
      </c>
      <c r="HC67" s="59">
        <f t="shared" si="67"/>
        <v>15398.709380766009</v>
      </c>
      <c r="HD67" s="59">
        <f t="shared" si="67"/>
        <v>16067.96808787286</v>
      </c>
      <c r="HE67" s="59">
        <f t="shared" si="67"/>
        <v>16766.314116907986</v>
      </c>
      <c r="HF67" s="59">
        <f t="shared" si="67"/>
        <v>17495.01166105704</v>
      </c>
    </row>
    <row r="68" spans="1:214" x14ac:dyDescent="0.3">
      <c r="A68" s="69" t="str">
        <f t="shared" si="52"/>
        <v>Edison International</v>
      </c>
      <c r="B68" s="16" t="str">
        <f t="shared" si="52"/>
        <v>EIX</v>
      </c>
      <c r="C68" s="16">
        <f t="shared" si="52"/>
        <v>2.42</v>
      </c>
      <c r="D68" s="16">
        <f t="shared" si="52"/>
        <v>65.228777777777793</v>
      </c>
      <c r="E68" s="18">
        <f t="shared" si="52"/>
        <v>4.0500000000000001E-2</v>
      </c>
      <c r="F68" s="18">
        <f t="shared" si="52"/>
        <v>4.0993666666666664E-2</v>
      </c>
      <c r="G68" s="18">
        <f t="shared" si="52"/>
        <v>4.1487333333333334E-2</v>
      </c>
      <c r="H68" s="18">
        <f t="shared" si="52"/>
        <v>4.1981000000000004E-2</v>
      </c>
      <c r="I68" s="18">
        <f t="shared" si="52"/>
        <v>4.2474666666666674E-2</v>
      </c>
      <c r="J68" s="18">
        <f t="shared" si="52"/>
        <v>4.2968333333333344E-2</v>
      </c>
      <c r="K68" s="18">
        <f t="shared" si="52"/>
        <v>4.3462000000000001E-2</v>
      </c>
      <c r="L68" s="17">
        <f t="shared" si="68"/>
        <v>8.2931128144264232E-2</v>
      </c>
      <c r="N68" s="59">
        <f t="shared" si="53"/>
        <v>-65.228777777777793</v>
      </c>
      <c r="O68" s="59">
        <f t="shared" si="54"/>
        <v>2.5180099999999999</v>
      </c>
      <c r="P68" s="59">
        <f t="shared" si="69"/>
        <v>2.6199894049999997</v>
      </c>
      <c r="Q68" s="59">
        <f t="shared" si="69"/>
        <v>2.7260989759024996</v>
      </c>
      <c r="R68" s="59">
        <f t="shared" si="69"/>
        <v>2.8365059844265508</v>
      </c>
      <c r="S68" s="59">
        <f t="shared" si="69"/>
        <v>2.9513844767958259</v>
      </c>
      <c r="T68" s="59">
        <f t="shared" si="55"/>
        <v>3.0723725482427682</v>
      </c>
      <c r="U68" s="59">
        <f t="shared" si="55"/>
        <v>3.199837092275899</v>
      </c>
      <c r="V68" s="59">
        <f t="shared" si="55"/>
        <v>3.3341694532467336</v>
      </c>
      <c r="W68" s="59">
        <f t="shared" si="55"/>
        <v>3.475787189383571</v>
      </c>
      <c r="X68" s="59">
        <f t="shared" si="55"/>
        <v>3.6251359719327341</v>
      </c>
      <c r="Y68" s="59">
        <f t="shared" si="56"/>
        <v>3.782691631544874</v>
      </c>
      <c r="Z68" s="59">
        <f t="shared" si="56"/>
        <v>3.947094975235077</v>
      </c>
      <c r="AA68" s="59">
        <f t="shared" si="56"/>
        <v>4.1186436170487433</v>
      </c>
      <c r="AB68" s="59">
        <f t="shared" si="56"/>
        <v>4.2976481059329155</v>
      </c>
      <c r="AC68" s="59">
        <f t="shared" si="56"/>
        <v>4.4844324879129713</v>
      </c>
      <c r="AD68" s="59">
        <f t="shared" si="56"/>
        <v>4.6793348927026441</v>
      </c>
      <c r="AE68" s="59">
        <f t="shared" si="56"/>
        <v>4.8827081458092856</v>
      </c>
      <c r="AF68" s="59">
        <f t="shared" si="56"/>
        <v>5.0949204072424479</v>
      </c>
      <c r="AG68" s="59">
        <f t="shared" si="56"/>
        <v>5.3163558379820186</v>
      </c>
      <c r="AH68" s="59">
        <f t="shared" si="56"/>
        <v>5.5474152954123923</v>
      </c>
      <c r="AI68" s="59">
        <f t="shared" si="56"/>
        <v>5.7885170589816051</v>
      </c>
      <c r="AJ68" s="59">
        <f t="shared" si="56"/>
        <v>6.040097587399063</v>
      </c>
      <c r="AK68" s="59">
        <f t="shared" si="56"/>
        <v>6.3026123087426003</v>
      </c>
      <c r="AL68" s="59">
        <f t="shared" si="56"/>
        <v>6.5765364449051704</v>
      </c>
      <c r="AM68" s="59">
        <f t="shared" si="56"/>
        <v>6.8623658718736378</v>
      </c>
      <c r="AN68" s="59">
        <f t="shared" si="56"/>
        <v>7.1606180173970086</v>
      </c>
      <c r="AO68" s="59">
        <f t="shared" si="57"/>
        <v>7.4718327976691166</v>
      </c>
      <c r="AP68" s="59">
        <f t="shared" si="57"/>
        <v>7.7965735947214112</v>
      </c>
      <c r="AQ68" s="59">
        <f t="shared" si="57"/>
        <v>8.1354282762951922</v>
      </c>
      <c r="AR68" s="59">
        <f t="shared" si="57"/>
        <v>8.4890102600395334</v>
      </c>
      <c r="AS68" s="59">
        <f t="shared" si="57"/>
        <v>8.8579596239613707</v>
      </c>
      <c r="AT68" s="59">
        <f t="shared" si="57"/>
        <v>9.2429442651379787</v>
      </c>
      <c r="AU68" s="59">
        <f t="shared" si="57"/>
        <v>9.6446611087894052</v>
      </c>
      <c r="AV68" s="59">
        <f t="shared" si="57"/>
        <v>10.063837369899609</v>
      </c>
      <c r="AW68" s="59">
        <f t="shared" si="57"/>
        <v>10.501231869670185</v>
      </c>
      <c r="AX68" s="59">
        <f t="shared" si="57"/>
        <v>10.95763640918979</v>
      </c>
      <c r="AY68" s="59">
        <f t="shared" si="57"/>
        <v>11.433877202805997</v>
      </c>
      <c r="AZ68" s="59">
        <f t="shared" si="57"/>
        <v>11.93081637379435</v>
      </c>
      <c r="BA68" s="59">
        <f t="shared" si="57"/>
        <v>12.449353515032199</v>
      </c>
      <c r="BB68" s="59">
        <f t="shared" si="57"/>
        <v>12.990427317502526</v>
      </c>
      <c r="BC68" s="59">
        <f t="shared" si="57"/>
        <v>13.555017269575819</v>
      </c>
      <c r="BD68" s="59">
        <f t="shared" si="57"/>
        <v>14.144145430146121</v>
      </c>
      <c r="BE68" s="59">
        <f t="shared" si="58"/>
        <v>14.75887827883113</v>
      </c>
      <c r="BF68" s="59">
        <f t="shared" si="58"/>
        <v>15.400328646585686</v>
      </c>
      <c r="BG68" s="59">
        <f t="shared" si="58"/>
        <v>16.069657730223593</v>
      </c>
      <c r="BH68" s="59">
        <f t="shared" si="58"/>
        <v>16.76807719449457</v>
      </c>
      <c r="BI68" s="59">
        <f t="shared" si="58"/>
        <v>17.496851365521692</v>
      </c>
      <c r="BJ68" s="59">
        <f t="shared" si="58"/>
        <v>18.257299519569994</v>
      </c>
      <c r="BK68" s="59">
        <f t="shared" si="58"/>
        <v>19.050798271289544</v>
      </c>
      <c r="BL68" s="59">
        <f t="shared" si="58"/>
        <v>19.878784065756328</v>
      </c>
      <c r="BM68" s="59">
        <f t="shared" si="58"/>
        <v>20.742755778822229</v>
      </c>
      <c r="BN68" s="59">
        <f t="shared" si="58"/>
        <v>21.644277430481399</v>
      </c>
      <c r="BO68" s="59">
        <f t="shared" si="58"/>
        <v>22.584981016164978</v>
      </c>
      <c r="BP68" s="59">
        <f t="shared" si="58"/>
        <v>23.566569461089539</v>
      </c>
      <c r="BQ68" s="59">
        <f t="shared" si="58"/>
        <v>24.590819703007412</v>
      </c>
      <c r="BR68" s="59">
        <f t="shared" si="58"/>
        <v>25.659585908939519</v>
      </c>
      <c r="BS68" s="59">
        <f t="shared" si="58"/>
        <v>26.774802831713846</v>
      </c>
      <c r="BT68" s="59">
        <f t="shared" si="58"/>
        <v>27.938489312385791</v>
      </c>
      <c r="BU68" s="59">
        <f t="shared" si="59"/>
        <v>29.152751934880698</v>
      </c>
      <c r="BV68" s="59">
        <f t="shared" si="59"/>
        <v>30.419788839474478</v>
      </c>
      <c r="BW68" s="59">
        <f t="shared" si="59"/>
        <v>31.741893702015716</v>
      </c>
      <c r="BX68" s="59">
        <f t="shared" si="59"/>
        <v>33.121459886092723</v>
      </c>
      <c r="BY68" s="59">
        <f t="shared" si="59"/>
        <v>34.560984775662078</v>
      </c>
      <c r="BZ68" s="59">
        <f t="shared" si="59"/>
        <v>36.063074295981899</v>
      </c>
      <c r="CA68" s="59">
        <f t="shared" si="59"/>
        <v>37.63044763103386</v>
      </c>
      <c r="CB68" s="59">
        <f t="shared" si="59"/>
        <v>39.265942145973852</v>
      </c>
      <c r="CC68" s="59">
        <f t="shared" si="59"/>
        <v>40.972518523522162</v>
      </c>
      <c r="CD68" s="59">
        <f t="shared" si="59"/>
        <v>42.75326612359148</v>
      </c>
      <c r="CE68" s="59">
        <f t="shared" si="59"/>
        <v>44.611408575855009</v>
      </c>
      <c r="CF68" s="59">
        <f t="shared" si="59"/>
        <v>46.550309615378815</v>
      </c>
      <c r="CG68" s="59">
        <f t="shared" si="59"/>
        <v>48.573479171882404</v>
      </c>
      <c r="CH68" s="59">
        <f t="shared" si="59"/>
        <v>50.684579723650749</v>
      </c>
      <c r="CI68" s="59">
        <f t="shared" si="59"/>
        <v>52.887432927600052</v>
      </c>
      <c r="CJ68" s="59">
        <f t="shared" si="59"/>
        <v>55.186026537499401</v>
      </c>
      <c r="CK68" s="59">
        <f t="shared" si="60"/>
        <v>57.584521622872195</v>
      </c>
      <c r="CL68" s="59">
        <f t="shared" si="60"/>
        <v>60.087260101645462</v>
      </c>
      <c r="CM68" s="59">
        <f t="shared" si="60"/>
        <v>62.698772600183169</v>
      </c>
      <c r="CN68" s="59">
        <f t="shared" si="60"/>
        <v>65.423786654932329</v>
      </c>
      <c r="CO68" s="59">
        <f t="shared" si="60"/>
        <v>68.267235270528985</v>
      </c>
      <c r="CP68" s="59">
        <f t="shared" si="60"/>
        <v>71.234265849856712</v>
      </c>
      <c r="CQ68" s="59">
        <f t="shared" si="60"/>
        <v>74.330249512223176</v>
      </c>
      <c r="CR68" s="59">
        <f t="shared" si="60"/>
        <v>77.560790816523408</v>
      </c>
      <c r="CS68" s="59">
        <f t="shared" si="60"/>
        <v>80.931737906991145</v>
      </c>
      <c r="CT68" s="59">
        <f t="shared" si="60"/>
        <v>84.44919309990479</v>
      </c>
      <c r="CU68" s="59">
        <f t="shared" si="60"/>
        <v>88.119523930412839</v>
      </c>
      <c r="CV68" s="59">
        <f t="shared" si="60"/>
        <v>91.949374679476435</v>
      </c>
      <c r="CW68" s="59">
        <f t="shared" si="60"/>
        <v>95.945678401795831</v>
      </c>
      <c r="CX68" s="59">
        <f t="shared" si="60"/>
        <v>100.11566947649467</v>
      </c>
      <c r="CY68" s="59">
        <f t="shared" si="60"/>
        <v>104.46689670328207</v>
      </c>
      <c r="CZ68" s="59">
        <f t="shared" si="60"/>
        <v>109.00723696780011</v>
      </c>
      <c r="DA68" s="59">
        <f t="shared" si="61"/>
        <v>113.74490950089462</v>
      </c>
      <c r="DB68" s="59">
        <f t="shared" si="61"/>
        <v>118.68849075762249</v>
      </c>
      <c r="DC68" s="59">
        <f t="shared" si="61"/>
        <v>123.84692994293026</v>
      </c>
      <c r="DD68" s="59">
        <f t="shared" si="61"/>
        <v>129.22956521210989</v>
      </c>
      <c r="DE68" s="59">
        <f t="shared" si="61"/>
        <v>134.84614057535859</v>
      </c>
      <c r="DF68" s="59">
        <f t="shared" si="61"/>
        <v>140.70682353704481</v>
      </c>
      <c r="DG68" s="59">
        <f t="shared" si="61"/>
        <v>146.82222350161183</v>
      </c>
      <c r="DH68" s="59">
        <f t="shared" si="61"/>
        <v>153.20341097943887</v>
      </c>
      <c r="DI68" s="59">
        <f t="shared" si="61"/>
        <v>159.86193762742724</v>
      </c>
      <c r="DJ68" s="59">
        <f t="shared" si="61"/>
        <v>166.80985716059047</v>
      </c>
      <c r="DK68" s="59">
        <f t="shared" si="61"/>
        <v>174.05974717250405</v>
      </c>
      <c r="DL68" s="59">
        <f t="shared" si="61"/>
        <v>181.62473190411541</v>
      </c>
      <c r="DM68" s="59">
        <f t="shared" si="61"/>
        <v>189.51850600213206</v>
      </c>
      <c r="DN68" s="59">
        <f t="shared" si="61"/>
        <v>197.75535930999669</v>
      </c>
      <c r="DO68" s="59">
        <f t="shared" si="61"/>
        <v>206.35020273632776</v>
      </c>
      <c r="DP68" s="59">
        <f t="shared" si="61"/>
        <v>215.318595247654</v>
      </c>
      <c r="DQ68" s="59">
        <f t="shared" si="62"/>
        <v>224.6767720343075</v>
      </c>
      <c r="DR68" s="59">
        <f t="shared" si="62"/>
        <v>234.44167390046255</v>
      </c>
      <c r="DS68" s="59">
        <f t="shared" si="62"/>
        <v>244.63097793152443</v>
      </c>
      <c r="DT68" s="59">
        <f t="shared" si="62"/>
        <v>255.26312949438432</v>
      </c>
      <c r="DU68" s="59">
        <f t="shared" si="62"/>
        <v>266.35737562846924</v>
      </c>
      <c r="DV68" s="59">
        <f t="shared" si="62"/>
        <v>277.93379988803372</v>
      </c>
      <c r="DW68" s="59">
        <f t="shared" si="62"/>
        <v>290.01335869876743</v>
      </c>
      <c r="DX68" s="59">
        <f t="shared" si="62"/>
        <v>302.61791929453324</v>
      </c>
      <c r="DY68" s="59">
        <f t="shared" si="62"/>
        <v>315.77029930291224</v>
      </c>
      <c r="DZ68" s="59">
        <f t="shared" si="62"/>
        <v>329.4943080512154</v>
      </c>
      <c r="EA68" s="59">
        <f t="shared" si="62"/>
        <v>343.81478966773727</v>
      </c>
      <c r="EB68" s="59">
        <f t="shared" si="62"/>
        <v>358.75766805627643</v>
      </c>
      <c r="EC68" s="59">
        <f t="shared" si="62"/>
        <v>374.34999382533829</v>
      </c>
      <c r="ED68" s="59">
        <f t="shared" si="62"/>
        <v>390.61999325697508</v>
      </c>
      <c r="EE68" s="59">
        <f t="shared" si="62"/>
        <v>407.59711940390969</v>
      </c>
      <c r="EF68" s="59">
        <f t="shared" si="62"/>
        <v>425.31210540744235</v>
      </c>
      <c r="EG68" s="59">
        <f t="shared" si="63"/>
        <v>443.79702013266058</v>
      </c>
      <c r="EH68" s="59">
        <f t="shared" si="63"/>
        <v>463.08532622166621</v>
      </c>
      <c r="EI68" s="59">
        <f t="shared" si="63"/>
        <v>483.21194066991222</v>
      </c>
      <c r="EJ68" s="59">
        <f t="shared" si="63"/>
        <v>504.2132980353079</v>
      </c>
      <c r="EK68" s="59">
        <f t="shared" si="63"/>
        <v>526.12741639451838</v>
      </c>
      <c r="EL68" s="59">
        <f t="shared" si="63"/>
        <v>548.99396616585693</v>
      </c>
      <c r="EM68" s="59">
        <f t="shared" si="63"/>
        <v>572.85434192335731</v>
      </c>
      <c r="EN68" s="59">
        <f t="shared" si="63"/>
        <v>597.75173733203019</v>
      </c>
      <c r="EO68" s="59">
        <f t="shared" si="63"/>
        <v>623.73122333995479</v>
      </c>
      <c r="EP68" s="59">
        <f t="shared" si="63"/>
        <v>650.83982976875586</v>
      </c>
      <c r="EQ68" s="59">
        <f t="shared" si="63"/>
        <v>679.12663045016541</v>
      </c>
      <c r="ER68" s="59">
        <f t="shared" si="63"/>
        <v>708.64283206279038</v>
      </c>
      <c r="ES68" s="59">
        <f t="shared" si="63"/>
        <v>739.44186682990335</v>
      </c>
      <c r="ET68" s="59">
        <f t="shared" si="63"/>
        <v>771.57948924606455</v>
      </c>
      <c r="EU68" s="59">
        <f t="shared" si="63"/>
        <v>805.11387700767693</v>
      </c>
      <c r="EV68" s="59">
        <f t="shared" si="63"/>
        <v>840.10573633018453</v>
      </c>
      <c r="EW68" s="59">
        <f t="shared" si="64"/>
        <v>876.61841184256696</v>
      </c>
      <c r="EX68" s="59">
        <f t="shared" si="64"/>
        <v>914.71800125806851</v>
      </c>
      <c r="EY68" s="59">
        <f t="shared" si="64"/>
        <v>954.47347502874663</v>
      </c>
      <c r="EZ68" s="59">
        <f t="shared" si="64"/>
        <v>995.95680120044597</v>
      </c>
      <c r="FA68" s="59">
        <f t="shared" si="64"/>
        <v>1039.2430756942197</v>
      </c>
      <c r="FB68" s="59">
        <f t="shared" si="64"/>
        <v>1084.4106582500417</v>
      </c>
      <c r="FC68" s="59">
        <f t="shared" si="64"/>
        <v>1131.5413142789048</v>
      </c>
      <c r="FD68" s="59">
        <f t="shared" si="64"/>
        <v>1180.7203628800944</v>
      </c>
      <c r="FE68" s="59">
        <f t="shared" si="64"/>
        <v>1232.0368312915889</v>
      </c>
      <c r="FF68" s="59">
        <f t="shared" si="64"/>
        <v>1285.5836160531837</v>
      </c>
      <c r="FG68" s="59">
        <f t="shared" si="64"/>
        <v>1341.457651174087</v>
      </c>
      <c r="FH68" s="59">
        <f t="shared" si="64"/>
        <v>1399.760083609415</v>
      </c>
      <c r="FI68" s="59">
        <f t="shared" si="64"/>
        <v>1460.5964563632472</v>
      </c>
      <c r="FJ68" s="59">
        <f t="shared" si="64"/>
        <v>1524.0768995497065</v>
      </c>
      <c r="FK68" s="59">
        <f t="shared" si="64"/>
        <v>1590.3163297579356</v>
      </c>
      <c r="FL68" s="59">
        <f t="shared" si="64"/>
        <v>1659.4346580818749</v>
      </c>
      <c r="FM68" s="59">
        <f t="shared" si="65"/>
        <v>1731.5570071914292</v>
      </c>
      <c r="FN68" s="59">
        <f t="shared" si="65"/>
        <v>1806.8139378379828</v>
      </c>
      <c r="FO68" s="59">
        <f t="shared" si="65"/>
        <v>1885.3416852042972</v>
      </c>
      <c r="FP68" s="59">
        <f t="shared" si="65"/>
        <v>1967.282405526646</v>
      </c>
      <c r="FQ68" s="59">
        <f t="shared" si="65"/>
        <v>2052.784433435645</v>
      </c>
      <c r="FR68" s="59">
        <f t="shared" si="65"/>
        <v>2142.0025504816249</v>
      </c>
      <c r="FS68" s="59">
        <f t="shared" si="65"/>
        <v>2235.0982653306569</v>
      </c>
      <c r="FT68" s="59">
        <f t="shared" si="65"/>
        <v>2332.2401061384576</v>
      </c>
      <c r="FU68" s="59">
        <f t="shared" si="65"/>
        <v>2433.6039256314471</v>
      </c>
      <c r="FV68" s="59">
        <f t="shared" si="65"/>
        <v>2539.3732194472409</v>
      </c>
      <c r="FW68" s="59">
        <f t="shared" si="65"/>
        <v>2649.7394583108567</v>
      </c>
      <c r="FX68" s="59">
        <f t="shared" si="65"/>
        <v>2764.9024346479628</v>
      </c>
      <c r="FY68" s="59">
        <f t="shared" si="65"/>
        <v>2885.070624262632</v>
      </c>
      <c r="FZ68" s="59">
        <f t="shared" si="65"/>
        <v>3010.461563734334</v>
      </c>
      <c r="GA68" s="59">
        <f t="shared" si="65"/>
        <v>3141.3022442173556</v>
      </c>
      <c r="GB68" s="59">
        <f t="shared" si="65"/>
        <v>3277.8295223555301</v>
      </c>
      <c r="GC68" s="59">
        <f t="shared" si="66"/>
        <v>3420.2905490561457</v>
      </c>
      <c r="GD68" s="59">
        <f t="shared" si="66"/>
        <v>3568.9432168992234</v>
      </c>
      <c r="GE68" s="59">
        <f t="shared" si="66"/>
        <v>3724.0566269920969</v>
      </c>
      <c r="GF68" s="59">
        <f t="shared" si="66"/>
        <v>3885.9115761144271</v>
      </c>
      <c r="GG68" s="59">
        <f t="shared" si="66"/>
        <v>4054.8010650355118</v>
      </c>
      <c r="GH68" s="59">
        <f t="shared" si="66"/>
        <v>4231.0308289240847</v>
      </c>
      <c r="GI68" s="59">
        <f t="shared" si="66"/>
        <v>4414.9198908107828</v>
      </c>
      <c r="GJ68" s="59">
        <f t="shared" si="66"/>
        <v>4606.8011391052005</v>
      </c>
      <c r="GK68" s="59">
        <f t="shared" si="66"/>
        <v>4807.0219302129899</v>
      </c>
      <c r="GL68" s="59">
        <f t="shared" si="66"/>
        <v>5015.9447173439066</v>
      </c>
      <c r="GM68" s="59">
        <f t="shared" si="66"/>
        <v>5233.9477066491072</v>
      </c>
      <c r="GN68" s="59">
        <f t="shared" si="66"/>
        <v>5461.4255418754901</v>
      </c>
      <c r="GO68" s="59">
        <f t="shared" si="66"/>
        <v>5698.7900187764817</v>
      </c>
      <c r="GP68" s="59">
        <f t="shared" si="66"/>
        <v>5946.4708305725444</v>
      </c>
      <c r="GQ68" s="59">
        <f t="shared" si="66"/>
        <v>6204.9163458108878</v>
      </c>
      <c r="GR68" s="59">
        <f t="shared" si="66"/>
        <v>6474.5944200325202</v>
      </c>
      <c r="GS68" s="59">
        <f t="shared" si="67"/>
        <v>6755.9932427159729</v>
      </c>
      <c r="GT68" s="59">
        <f t="shared" si="67"/>
        <v>7049.6222210308933</v>
      </c>
      <c r="GU68" s="59">
        <f t="shared" si="67"/>
        <v>7356.0129020013374</v>
      </c>
      <c r="GV68" s="59">
        <f t="shared" si="67"/>
        <v>7675.7199347481182</v>
      </c>
      <c r="GW68" s="59">
        <f t="shared" si="67"/>
        <v>8009.3220745521403</v>
      </c>
      <c r="GX68" s="59">
        <f t="shared" si="67"/>
        <v>8357.4232305563237</v>
      </c>
      <c r="GY68" s="59">
        <f t="shared" si="67"/>
        <v>8720.6535590027615</v>
      </c>
      <c r="GZ68" s="59">
        <f t="shared" si="67"/>
        <v>9099.6706039841392</v>
      </c>
      <c r="HA68" s="59">
        <f t="shared" si="67"/>
        <v>9495.1604877744976</v>
      </c>
      <c r="HB68" s="59">
        <f t="shared" si="67"/>
        <v>9907.839152894152</v>
      </c>
      <c r="HC68" s="59">
        <f t="shared" si="67"/>
        <v>10338.453658157237</v>
      </c>
      <c r="HD68" s="59">
        <f t="shared" si="67"/>
        <v>10787.783531048066</v>
      </c>
      <c r="HE68" s="59">
        <f t="shared" si="67"/>
        <v>11256.642178874476</v>
      </c>
      <c r="HF68" s="59">
        <f t="shared" si="67"/>
        <v>11745.878361252717</v>
      </c>
    </row>
    <row r="69" spans="1:214" x14ac:dyDescent="0.3">
      <c r="A69" s="69" t="str">
        <f t="shared" si="52"/>
        <v>Eversource Energy</v>
      </c>
      <c r="B69" s="16" t="str">
        <f t="shared" si="52"/>
        <v>ES</v>
      </c>
      <c r="C69" s="16">
        <f t="shared" si="52"/>
        <v>2.02</v>
      </c>
      <c r="D69" s="16">
        <f t="shared" si="52"/>
        <v>60.742333333333335</v>
      </c>
      <c r="E69" s="18">
        <f t="shared" si="52"/>
        <v>5.8624999999999997E-2</v>
      </c>
      <c r="F69" s="18">
        <f t="shared" si="52"/>
        <v>5.6097833333333333E-2</v>
      </c>
      <c r="G69" s="18">
        <f t="shared" si="52"/>
        <v>5.3570666666666669E-2</v>
      </c>
      <c r="H69" s="18">
        <f t="shared" si="52"/>
        <v>5.1043500000000006E-2</v>
      </c>
      <c r="I69" s="18">
        <f t="shared" si="52"/>
        <v>4.8516333333333342E-2</v>
      </c>
      <c r="J69" s="18">
        <f t="shared" si="52"/>
        <v>4.5989166666666678E-2</v>
      </c>
      <c r="K69" s="18">
        <f t="shared" si="52"/>
        <v>4.3462000000000001E-2</v>
      </c>
      <c r="L69" s="17">
        <f t="shared" si="68"/>
        <v>8.314745128154756E-2</v>
      </c>
      <c r="N69" s="59">
        <f t="shared" si="53"/>
        <v>-60.742333333333335</v>
      </c>
      <c r="O69" s="59">
        <f t="shared" si="54"/>
        <v>2.1384224999999999</v>
      </c>
      <c r="P69" s="59">
        <f t="shared" si="69"/>
        <v>2.2637875190624999</v>
      </c>
      <c r="Q69" s="59">
        <f t="shared" si="69"/>
        <v>2.3965020623675386</v>
      </c>
      <c r="R69" s="59">
        <f t="shared" si="69"/>
        <v>2.5369969957738352</v>
      </c>
      <c r="S69" s="59">
        <f t="shared" si="69"/>
        <v>2.6857284446510761</v>
      </c>
      <c r="T69" s="59">
        <f t="shared" si="55"/>
        <v>2.8363919913177047</v>
      </c>
      <c r="U69" s="59">
        <f t="shared" si="55"/>
        <v>2.9883394012205882</v>
      </c>
      <c r="V69" s="59">
        <f t="shared" si="55"/>
        <v>3.1408747034467912</v>
      </c>
      <c r="W69" s="59">
        <f t="shared" si="55"/>
        <v>3.2932584275174506</v>
      </c>
      <c r="X69" s="59">
        <f t="shared" si="55"/>
        <v>3.4447126382169553</v>
      </c>
      <c r="Y69" s="59">
        <f t="shared" si="56"/>
        <v>3.59442673889914</v>
      </c>
      <c r="Z69" s="59">
        <f t="shared" si="56"/>
        <v>3.7506477138251739</v>
      </c>
      <c r="AA69" s="59">
        <f t="shared" si="56"/>
        <v>3.9136583647634433</v>
      </c>
      <c r="AB69" s="59">
        <f t="shared" si="56"/>
        <v>4.0837537846127914</v>
      </c>
      <c r="AC69" s="59">
        <f t="shared" si="56"/>
        <v>4.2612418915996324</v>
      </c>
      <c r="AD69" s="59">
        <f t="shared" si="56"/>
        <v>4.4464439866923353</v>
      </c>
      <c r="AE69" s="59">
        <f t="shared" si="56"/>
        <v>4.6396953352419574</v>
      </c>
      <c r="AF69" s="59">
        <f t="shared" si="56"/>
        <v>4.8413457739022432</v>
      </c>
      <c r="AG69" s="59">
        <f t="shared" si="56"/>
        <v>5.0517603439275822</v>
      </c>
      <c r="AH69" s="59">
        <f t="shared" si="56"/>
        <v>5.2713199519953626</v>
      </c>
      <c r="AI69" s="59">
        <f t="shared" si="56"/>
        <v>5.5004220597489848</v>
      </c>
      <c r="AJ69" s="59">
        <f t="shared" si="56"/>
        <v>5.7394814033097949</v>
      </c>
      <c r="AK69" s="59">
        <f t="shared" si="56"/>
        <v>5.9889307440604442</v>
      </c>
      <c r="AL69" s="59">
        <f t="shared" si="56"/>
        <v>6.2492216520587984</v>
      </c>
      <c r="AM69" s="59">
        <f t="shared" si="56"/>
        <v>6.5208253235005769</v>
      </c>
      <c r="AN69" s="59">
        <f t="shared" si="56"/>
        <v>6.8042334337105581</v>
      </c>
      <c r="AO69" s="59">
        <f t="shared" si="57"/>
        <v>7.0999590272064852</v>
      </c>
      <c r="AP69" s="59">
        <f t="shared" si="57"/>
        <v>7.4085374464469327</v>
      </c>
      <c r="AQ69" s="59">
        <f t="shared" si="57"/>
        <v>7.7305273009444084</v>
      </c>
      <c r="AR69" s="59">
        <f t="shared" si="57"/>
        <v>8.0665114784980538</v>
      </c>
      <c r="AS69" s="59">
        <f t="shared" si="57"/>
        <v>8.417098200376536</v>
      </c>
      <c r="AT69" s="59">
        <f t="shared" si="57"/>
        <v>8.7829221223613008</v>
      </c>
      <c r="AU69" s="59">
        <f t="shared" si="57"/>
        <v>9.1646454836433673</v>
      </c>
      <c r="AV69" s="59">
        <f t="shared" si="57"/>
        <v>9.5629593056534752</v>
      </c>
      <c r="AW69" s="59">
        <f t="shared" si="57"/>
        <v>9.9785846429957861</v>
      </c>
      <c r="AX69" s="59">
        <f t="shared" si="57"/>
        <v>10.412273888749668</v>
      </c>
      <c r="AY69" s="59">
        <f t="shared" si="57"/>
        <v>10.864812136502506</v>
      </c>
      <c r="AZ69" s="59">
        <f t="shared" si="57"/>
        <v>11.337018601579176</v>
      </c>
      <c r="BA69" s="59">
        <f t="shared" si="57"/>
        <v>11.829748104041009</v>
      </c>
      <c r="BB69" s="59">
        <f t="shared" si="57"/>
        <v>12.343892616138838</v>
      </c>
      <c r="BC69" s="59">
        <f t="shared" si="57"/>
        <v>12.880382877021463</v>
      </c>
      <c r="BD69" s="59">
        <f t="shared" si="57"/>
        <v>13.440190077622567</v>
      </c>
      <c r="BE69" s="59">
        <f t="shared" si="58"/>
        <v>14.024327618776198</v>
      </c>
      <c r="BF69" s="59">
        <f t="shared" si="58"/>
        <v>14.633852945743447</v>
      </c>
      <c r="BG69" s="59">
        <f t="shared" si="58"/>
        <v>15.269869462471346</v>
      </c>
      <c r="BH69" s="59">
        <f t="shared" si="58"/>
        <v>15.933528529049275</v>
      </c>
      <c r="BI69" s="59">
        <f t="shared" si="58"/>
        <v>16.626031545978812</v>
      </c>
      <c r="BJ69" s="59">
        <f t="shared" si="58"/>
        <v>17.34863212903014</v>
      </c>
      <c r="BK69" s="59">
        <f t="shared" si="58"/>
        <v>18.102638378622046</v>
      </c>
      <c r="BL69" s="59">
        <f t="shared" si="58"/>
        <v>18.889415247833714</v>
      </c>
      <c r="BM69" s="59">
        <f t="shared" si="58"/>
        <v>19.710387013335062</v>
      </c>
      <c r="BN69" s="59">
        <f t="shared" si="58"/>
        <v>20.567039853708629</v>
      </c>
      <c r="BO69" s="59">
        <f t="shared" si="58"/>
        <v>21.460924539830511</v>
      </c>
      <c r="BP69" s="59">
        <f t="shared" si="58"/>
        <v>22.393659242180622</v>
      </c>
      <c r="BQ69" s="59">
        <f t="shared" si="58"/>
        <v>23.366932460164275</v>
      </c>
      <c r="BR69" s="59">
        <f t="shared" si="58"/>
        <v>24.382506078747934</v>
      </c>
      <c r="BS69" s="59">
        <f t="shared" si="58"/>
        <v>25.442218557942475</v>
      </c>
      <c r="BT69" s="59">
        <f t="shared" si="58"/>
        <v>26.547988260907768</v>
      </c>
      <c r="BU69" s="59">
        <f t="shared" si="59"/>
        <v>27.701816926703337</v>
      </c>
      <c r="BV69" s="59">
        <f t="shared" si="59"/>
        <v>28.905793293971715</v>
      </c>
      <c r="BW69" s="59">
        <f t="shared" si="59"/>
        <v>30.162096882114312</v>
      </c>
      <c r="BX69" s="59">
        <f t="shared" si="59"/>
        <v>31.47300193680476</v>
      </c>
      <c r="BY69" s="59">
        <f t="shared" si="59"/>
        <v>32.840881546982168</v>
      </c>
      <c r="BZ69" s="59">
        <f t="shared" si="59"/>
        <v>34.2682119407771</v>
      </c>
      <c r="CA69" s="59">
        <f t="shared" si="59"/>
        <v>35.757576968147148</v>
      </c>
      <c r="CB69" s="59">
        <f t="shared" si="59"/>
        <v>37.311672778336757</v>
      </c>
      <c r="CC69" s="59">
        <f t="shared" si="59"/>
        <v>38.933312700628825</v>
      </c>
      <c r="CD69" s="59">
        <f t="shared" si="59"/>
        <v>40.62543233722355</v>
      </c>
      <c r="CE69" s="59">
        <f t="shared" si="59"/>
        <v>42.391094877463956</v>
      </c>
      <c r="CF69" s="59">
        <f t="shared" si="59"/>
        <v>44.233496643028289</v>
      </c>
      <c r="CG69" s="59">
        <f t="shared" si="59"/>
        <v>46.155972874127578</v>
      </c>
      <c r="CH69" s="59">
        <f t="shared" si="59"/>
        <v>48.162003767182902</v>
      </c>
      <c r="CI69" s="59">
        <f t="shared" si="59"/>
        <v>50.255220774912203</v>
      </c>
      <c r="CJ69" s="59">
        <f t="shared" si="59"/>
        <v>52.439413180231433</v>
      </c>
      <c r="CK69" s="59">
        <f t="shared" si="60"/>
        <v>54.718534955870645</v>
      </c>
      <c r="CL69" s="59">
        <f t="shared" si="60"/>
        <v>57.096711922122687</v>
      </c>
      <c r="CM69" s="59">
        <f t="shared" si="60"/>
        <v>59.578249215681979</v>
      </c>
      <c r="CN69" s="59">
        <f t="shared" si="60"/>
        <v>62.167639083093945</v>
      </c>
      <c r="CO69" s="59">
        <f t="shared" si="60"/>
        <v>64.869569012923364</v>
      </c>
      <c r="CP69" s="59">
        <f t="shared" si="60"/>
        <v>67.688930221363037</v>
      </c>
      <c r="CQ69" s="59">
        <f t="shared" si="60"/>
        <v>70.630826506643913</v>
      </c>
      <c r="CR69" s="59">
        <f t="shared" si="60"/>
        <v>73.700583488275669</v>
      </c>
      <c r="CS69" s="59">
        <f t="shared" si="60"/>
        <v>76.903758247843101</v>
      </c>
      <c r="CT69" s="59">
        <f t="shared" si="60"/>
        <v>80.246149388810849</v>
      </c>
      <c r="CU69" s="59">
        <f t="shared" si="60"/>
        <v>83.733807533547335</v>
      </c>
      <c r="CV69" s="59">
        <f t="shared" si="60"/>
        <v>87.373046276570363</v>
      </c>
      <c r="CW69" s="59">
        <f t="shared" si="60"/>
        <v>91.170453613842653</v>
      </c>
      <c r="CX69" s="59">
        <f t="shared" si="60"/>
        <v>95.132903868807475</v>
      </c>
      <c r="CY69" s="59">
        <f t="shared" si="60"/>
        <v>99.267570136753577</v>
      </c>
      <c r="CZ69" s="59">
        <f t="shared" si="60"/>
        <v>103.58193727003714</v>
      </c>
      <c r="DA69" s="59">
        <f t="shared" si="61"/>
        <v>108.08381542766749</v>
      </c>
      <c r="DB69" s="59">
        <f t="shared" si="61"/>
        <v>112.78135421378477</v>
      </c>
      <c r="DC69" s="59">
        <f t="shared" si="61"/>
        <v>117.68305743062427</v>
      </c>
      <c r="DD69" s="59">
        <f t="shared" si="61"/>
        <v>122.79779847267406</v>
      </c>
      <c r="DE69" s="59">
        <f t="shared" si="61"/>
        <v>128.13483638989339</v>
      </c>
      <c r="DF69" s="59">
        <f t="shared" si="61"/>
        <v>133.70383264907093</v>
      </c>
      <c r="DG69" s="59">
        <f t="shared" si="61"/>
        <v>139.51486862366482</v>
      </c>
      <c r="DH69" s="59">
        <f t="shared" si="61"/>
        <v>145.57846384378652</v>
      </c>
      <c r="DI69" s="59">
        <f t="shared" si="61"/>
        <v>151.90559503936515</v>
      </c>
      <c r="DJ69" s="59">
        <f t="shared" si="61"/>
        <v>158.50771601096602</v>
      </c>
      <c r="DK69" s="59">
        <f t="shared" si="61"/>
        <v>165.39677836423462</v>
      </c>
      <c r="DL69" s="59">
        <f t="shared" si="61"/>
        <v>172.58525314550096</v>
      </c>
      <c r="DM69" s="59">
        <f t="shared" si="61"/>
        <v>180.0861534177107</v>
      </c>
      <c r="DN69" s="59">
        <f t="shared" si="61"/>
        <v>187.91305781755122</v>
      </c>
      <c r="DO69" s="59">
        <f t="shared" si="61"/>
        <v>196.08013513641762</v>
      </c>
      <c r="DP69" s="59">
        <f t="shared" si="61"/>
        <v>204.60216996971658</v>
      </c>
      <c r="DQ69" s="59">
        <f t="shared" si="62"/>
        <v>213.49458948094039</v>
      </c>
      <c r="DR69" s="59">
        <f t="shared" si="62"/>
        <v>222.773491328961</v>
      </c>
      <c r="DS69" s="59">
        <f t="shared" si="62"/>
        <v>232.45567280910029</v>
      </c>
      <c r="DT69" s="59">
        <f t="shared" si="62"/>
        <v>242.55866126072939</v>
      </c>
      <c r="DU69" s="59">
        <f t="shared" si="62"/>
        <v>253.10074579644319</v>
      </c>
      <c r="DV69" s="59">
        <f t="shared" si="62"/>
        <v>264.10101041024819</v>
      </c>
      <c r="DW69" s="59">
        <f t="shared" si="62"/>
        <v>275.5793685246984</v>
      </c>
      <c r="DX69" s="59">
        <f t="shared" si="62"/>
        <v>287.5565990395188</v>
      </c>
      <c r="DY69" s="59">
        <f t="shared" si="62"/>
        <v>300.05438394697433</v>
      </c>
      <c r="DZ69" s="59">
        <f t="shared" si="62"/>
        <v>313.09534758207769</v>
      </c>
      <c r="EA69" s="59">
        <f t="shared" si="62"/>
        <v>326.70309757868989</v>
      </c>
      <c r="EB69" s="59">
        <f t="shared" si="62"/>
        <v>340.90226760565486</v>
      </c>
      <c r="EC69" s="59">
        <f t="shared" si="62"/>
        <v>355.71856196033178</v>
      </c>
      <c r="ED69" s="59">
        <f t="shared" si="62"/>
        <v>371.17880210025169</v>
      </c>
      <c r="EE69" s="59">
        <f t="shared" si="62"/>
        <v>387.31097519713279</v>
      </c>
      <c r="EF69" s="59">
        <f t="shared" si="62"/>
        <v>404.14428480115055</v>
      </c>
      <c r="EG69" s="59">
        <f t="shared" si="63"/>
        <v>421.70920370717812</v>
      </c>
      <c r="EH69" s="59">
        <f t="shared" si="63"/>
        <v>440.03752911869947</v>
      </c>
      <c r="EI69" s="59">
        <f t="shared" si="63"/>
        <v>459.16244020925632</v>
      </c>
      <c r="EJ69" s="59">
        <f t="shared" si="63"/>
        <v>479.11855818563095</v>
      </c>
      <c r="EK69" s="59">
        <f t="shared" si="63"/>
        <v>499.94200896149476</v>
      </c>
      <c r="EL69" s="59">
        <f t="shared" si="63"/>
        <v>521.67048855497922</v>
      </c>
      <c r="EM69" s="59">
        <f t="shared" si="63"/>
        <v>544.34333132855568</v>
      </c>
      <c r="EN69" s="59">
        <f t="shared" si="63"/>
        <v>568.00158119475725</v>
      </c>
      <c r="EO69" s="59">
        <f t="shared" si="63"/>
        <v>592.68806591664372</v>
      </c>
      <c r="EP69" s="59">
        <f t="shared" si="63"/>
        <v>618.44747463751287</v>
      </c>
      <c r="EQ69" s="59">
        <f t="shared" si="63"/>
        <v>645.32643878020838</v>
      </c>
      <c r="ER69" s="59">
        <f t="shared" si="63"/>
        <v>673.37361646247371</v>
      </c>
      <c r="ES69" s="59">
        <f t="shared" si="63"/>
        <v>702.63978058116561</v>
      </c>
      <c r="ET69" s="59">
        <f t="shared" si="63"/>
        <v>733.17791072478417</v>
      </c>
      <c r="EU69" s="59">
        <f t="shared" si="63"/>
        <v>765.04328908070465</v>
      </c>
      <c r="EV69" s="59">
        <f t="shared" si="63"/>
        <v>798.29360051073013</v>
      </c>
      <c r="EW69" s="59">
        <f t="shared" si="64"/>
        <v>832.98903697612741</v>
      </c>
      <c r="EX69" s="59">
        <f t="shared" si="64"/>
        <v>869.19240650118377</v>
      </c>
      <c r="EY69" s="59">
        <f t="shared" si="64"/>
        <v>906.96924687253806</v>
      </c>
      <c r="EZ69" s="59">
        <f t="shared" si="64"/>
        <v>946.38794428011227</v>
      </c>
      <c r="FA69" s="59">
        <f t="shared" si="64"/>
        <v>987.51985711441444</v>
      </c>
      <c r="FB69" s="59">
        <f t="shared" si="64"/>
        <v>1030.4394451443211</v>
      </c>
      <c r="FC69" s="59">
        <f t="shared" si="64"/>
        <v>1075.2244043091835</v>
      </c>
      <c r="FD69" s="59">
        <f t="shared" si="64"/>
        <v>1121.955807369269</v>
      </c>
      <c r="FE69" s="59">
        <f t="shared" si="64"/>
        <v>1170.718250669152</v>
      </c>
      <c r="FF69" s="59">
        <f t="shared" si="64"/>
        <v>1221.6000072797344</v>
      </c>
      <c r="FG69" s="59">
        <f t="shared" si="64"/>
        <v>1274.6931867961262</v>
      </c>
      <c r="FH69" s="59">
        <f t="shared" si="64"/>
        <v>1330.0939020806593</v>
      </c>
      <c r="FI69" s="59">
        <f t="shared" si="64"/>
        <v>1387.9024432528888</v>
      </c>
      <c r="FJ69" s="59">
        <f t="shared" si="64"/>
        <v>1448.2234592415457</v>
      </c>
      <c r="FK69" s="59">
        <f t="shared" si="64"/>
        <v>1511.1661472271016</v>
      </c>
      <c r="FL69" s="59">
        <f t="shared" si="64"/>
        <v>1576.8444503178857</v>
      </c>
      <c r="FM69" s="59">
        <f t="shared" si="65"/>
        <v>1645.3772638176015</v>
      </c>
      <c r="FN69" s="59">
        <f t="shared" si="65"/>
        <v>1716.8886504576419</v>
      </c>
      <c r="FO69" s="59">
        <f t="shared" si="65"/>
        <v>1791.5080649838317</v>
      </c>
      <c r="FP69" s="59">
        <f t="shared" si="65"/>
        <v>1869.3705885041588</v>
      </c>
      <c r="FQ69" s="59">
        <f t="shared" si="65"/>
        <v>1950.6171730217263</v>
      </c>
      <c r="FR69" s="59">
        <f t="shared" si="65"/>
        <v>2035.3948965955965</v>
      </c>
      <c r="FS69" s="59">
        <f t="shared" si="65"/>
        <v>2123.8572295914341</v>
      </c>
      <c r="FT69" s="59">
        <f t="shared" si="65"/>
        <v>2216.1643125039368</v>
      </c>
      <c r="FU69" s="59">
        <f t="shared" si="65"/>
        <v>2312.4832458539827</v>
      </c>
      <c r="FV69" s="59">
        <f t="shared" si="65"/>
        <v>2412.9883926852881</v>
      </c>
      <c r="FW69" s="59">
        <f t="shared" si="65"/>
        <v>2517.8616942081758</v>
      </c>
      <c r="FX69" s="59">
        <f t="shared" si="65"/>
        <v>2627.2929991618512</v>
      </c>
      <c r="FY69" s="59">
        <f t="shared" si="65"/>
        <v>2741.4804074914232</v>
      </c>
      <c r="FZ69" s="59">
        <f t="shared" si="65"/>
        <v>2860.6306289618151</v>
      </c>
      <c r="GA69" s="59">
        <f t="shared" si="65"/>
        <v>2984.9593573577531</v>
      </c>
      <c r="GB69" s="59">
        <f t="shared" si="65"/>
        <v>3114.6916609472355</v>
      </c>
      <c r="GC69" s="59">
        <f t="shared" si="66"/>
        <v>3250.0623899153238</v>
      </c>
      <c r="GD69" s="59">
        <f t="shared" si="66"/>
        <v>3391.3166015058232</v>
      </c>
      <c r="GE69" s="59">
        <f t="shared" si="66"/>
        <v>3538.710003640469</v>
      </c>
      <c r="GF69" s="59">
        <f t="shared" si="66"/>
        <v>3692.5094178186905</v>
      </c>
      <c r="GG69" s="59">
        <f t="shared" si="66"/>
        <v>3852.9932621359262</v>
      </c>
      <c r="GH69" s="59">
        <f t="shared" si="66"/>
        <v>4020.4520552948775</v>
      </c>
      <c r="GI69" s="59">
        <f t="shared" si="66"/>
        <v>4195.1889425221034</v>
      </c>
      <c r="GJ69" s="59">
        <f t="shared" si="66"/>
        <v>4377.5202443419985</v>
      </c>
      <c r="GK69" s="59">
        <f t="shared" si="66"/>
        <v>4567.7760292015901</v>
      </c>
      <c r="GL69" s="59">
        <f t="shared" si="66"/>
        <v>4766.3007109827495</v>
      </c>
      <c r="GM69" s="59">
        <f t="shared" si="66"/>
        <v>4973.4536724834816</v>
      </c>
      <c r="GN69" s="59">
        <f t="shared" si="66"/>
        <v>5189.6099159969581</v>
      </c>
      <c r="GO69" s="59">
        <f t="shared" si="66"/>
        <v>5415.1607421660174</v>
      </c>
      <c r="GP69" s="59">
        <f t="shared" si="66"/>
        <v>5650.5144583420361</v>
      </c>
      <c r="GQ69" s="59">
        <f t="shared" si="66"/>
        <v>5896.0971177304973</v>
      </c>
      <c r="GR69" s="59">
        <f t="shared" si="66"/>
        <v>6152.3532906613</v>
      </c>
      <c r="GS69" s="59">
        <f t="shared" si="67"/>
        <v>6419.7468693800211</v>
      </c>
      <c r="GT69" s="59">
        <f t="shared" si="67"/>
        <v>6698.7619078170146</v>
      </c>
      <c r="GU69" s="59">
        <f t="shared" si="67"/>
        <v>6989.9034978545569</v>
      </c>
      <c r="GV69" s="59">
        <f t="shared" si="67"/>
        <v>7293.6986836783108</v>
      </c>
      <c r="GW69" s="59">
        <f t="shared" si="67"/>
        <v>7610.697415868337</v>
      </c>
      <c r="GX69" s="59">
        <f t="shared" si="67"/>
        <v>7941.4735469568059</v>
      </c>
      <c r="GY69" s="59">
        <f t="shared" si="67"/>
        <v>8286.625870254642</v>
      </c>
      <c r="GZ69" s="59">
        <f t="shared" si="67"/>
        <v>8646.7792038276475</v>
      </c>
      <c r="HA69" s="59">
        <f t="shared" si="67"/>
        <v>9022.585521584404</v>
      </c>
      <c r="HB69" s="59">
        <f t="shared" si="67"/>
        <v>9414.7251335235051</v>
      </c>
      <c r="HC69" s="59">
        <f t="shared" si="67"/>
        <v>9823.9079172767033</v>
      </c>
      <c r="HD69" s="59">
        <f t="shared" si="67"/>
        <v>10250.874603177383</v>
      </c>
      <c r="HE69" s="59">
        <f t="shared" si="67"/>
        <v>10696.398115180677</v>
      </c>
      <c r="HF69" s="59">
        <f t="shared" si="67"/>
        <v>11161.284970062658</v>
      </c>
    </row>
    <row r="70" spans="1:214" x14ac:dyDescent="0.3">
      <c r="A70" s="69" t="str">
        <f t="shared" si="52"/>
        <v>OGE Energy Corporation</v>
      </c>
      <c r="B70" s="16" t="str">
        <f t="shared" si="52"/>
        <v>OGE</v>
      </c>
      <c r="C70" s="16">
        <f t="shared" si="52"/>
        <v>1.33</v>
      </c>
      <c r="D70" s="16">
        <f t="shared" si="52"/>
        <v>32.422666666666686</v>
      </c>
      <c r="E70" s="18">
        <f t="shared" si="52"/>
        <v>5.0624999999999996E-2</v>
      </c>
      <c r="F70" s="18">
        <f t="shared" si="52"/>
        <v>4.9431166666666665E-2</v>
      </c>
      <c r="G70" s="18">
        <f t="shared" si="52"/>
        <v>4.8237333333333333E-2</v>
      </c>
      <c r="H70" s="18">
        <f t="shared" si="52"/>
        <v>4.7043500000000002E-2</v>
      </c>
      <c r="I70" s="18">
        <f t="shared" si="52"/>
        <v>4.5849666666666671E-2</v>
      </c>
      <c r="J70" s="18">
        <f t="shared" si="52"/>
        <v>4.4655833333333339E-2</v>
      </c>
      <c r="K70" s="18">
        <f t="shared" si="52"/>
        <v>4.3462000000000001E-2</v>
      </c>
      <c r="L70" s="17">
        <f t="shared" si="68"/>
        <v>9.0134701132774359E-2</v>
      </c>
      <c r="N70" s="59">
        <f t="shared" si="53"/>
        <v>-32.422666666666686</v>
      </c>
      <c r="O70" s="59">
        <f t="shared" si="54"/>
        <v>1.3973312499999999</v>
      </c>
      <c r="P70" s="59">
        <f t="shared" si="69"/>
        <v>1.4680711445312498</v>
      </c>
      <c r="Q70" s="59">
        <f t="shared" si="69"/>
        <v>1.5423922462231441</v>
      </c>
      <c r="R70" s="59">
        <f t="shared" si="69"/>
        <v>1.6204758536881907</v>
      </c>
      <c r="S70" s="59">
        <f t="shared" si="69"/>
        <v>1.7025124437811552</v>
      </c>
      <c r="T70" s="59">
        <f t="shared" si="55"/>
        <v>1.7866696201417755</v>
      </c>
      <c r="U70" s="59">
        <f t="shared" si="55"/>
        <v>1.8728537981650943</v>
      </c>
      <c r="V70" s="59">
        <f t="shared" si="55"/>
        <v>1.9609593958190741</v>
      </c>
      <c r="W70" s="59">
        <f t="shared" si="55"/>
        <v>2.0508687304642463</v>
      </c>
      <c r="X70" s="59">
        <f t="shared" si="55"/>
        <v>2.1424519826804027</v>
      </c>
      <c r="Y70" s="59">
        <f t="shared" si="56"/>
        <v>2.2355672307516583</v>
      </c>
      <c r="Z70" s="59">
        <f t="shared" si="56"/>
        <v>2.3327294537345868</v>
      </c>
      <c r="AA70" s="59">
        <f t="shared" si="56"/>
        <v>2.4341145412527991</v>
      </c>
      <c r="AB70" s="59">
        <f t="shared" si="56"/>
        <v>2.539906027444728</v>
      </c>
      <c r="AC70" s="59">
        <f t="shared" si="56"/>
        <v>2.6502954232095304</v>
      </c>
      <c r="AD70" s="59">
        <f t="shared" si="56"/>
        <v>2.7654825628930628</v>
      </c>
      <c r="AE70" s="59">
        <f t="shared" si="56"/>
        <v>2.885675966041521</v>
      </c>
      <c r="AF70" s="59">
        <f t="shared" si="56"/>
        <v>3.0110932148776173</v>
      </c>
      <c r="AG70" s="59">
        <f t="shared" si="56"/>
        <v>3.1419613481826278</v>
      </c>
      <c r="AH70" s="59">
        <f t="shared" si="56"/>
        <v>3.278517272297341</v>
      </c>
      <c r="AI70" s="59">
        <f t="shared" si="56"/>
        <v>3.4210081899859275</v>
      </c>
      <c r="AJ70" s="59">
        <f t="shared" si="56"/>
        <v>3.5696920479390957</v>
      </c>
      <c r="AK70" s="59">
        <f t="shared" si="56"/>
        <v>3.7248380037266244</v>
      </c>
      <c r="AL70" s="59">
        <f t="shared" si="56"/>
        <v>3.8867269130445905</v>
      </c>
      <c r="AM70" s="59">
        <f t="shared" si="56"/>
        <v>4.0556518381393341</v>
      </c>
      <c r="AN70" s="59">
        <f t="shared" si="56"/>
        <v>4.2319185783285453</v>
      </c>
      <c r="AO70" s="59">
        <f t="shared" si="57"/>
        <v>4.4158462235798597</v>
      </c>
      <c r="AP70" s="59">
        <f t="shared" si="57"/>
        <v>4.6077677321490871</v>
      </c>
      <c r="AQ70" s="59">
        <f t="shared" si="57"/>
        <v>4.8080305333237501</v>
      </c>
      <c r="AR70" s="59">
        <f t="shared" si="57"/>
        <v>5.0169971563630664</v>
      </c>
      <c r="AS70" s="59">
        <f t="shared" si="57"/>
        <v>5.2350458867729177</v>
      </c>
      <c r="AT70" s="59">
        <f t="shared" si="57"/>
        <v>5.4625714511038419</v>
      </c>
      <c r="AU70" s="59">
        <f t="shared" si="57"/>
        <v>5.6999857315117168</v>
      </c>
      <c r="AV70" s="59">
        <f t="shared" si="57"/>
        <v>5.9477185113746787</v>
      </c>
      <c r="AW70" s="59">
        <f t="shared" si="57"/>
        <v>6.2062182533160444</v>
      </c>
      <c r="AX70" s="59">
        <f t="shared" si="57"/>
        <v>6.4759529110416656</v>
      </c>
      <c r="AY70" s="59">
        <f t="shared" si="57"/>
        <v>6.7574107764613576</v>
      </c>
      <c r="AZ70" s="59">
        <f t="shared" si="57"/>
        <v>7.0511013636279207</v>
      </c>
      <c r="BA70" s="59">
        <f t="shared" si="57"/>
        <v>7.3575563310939165</v>
      </c>
      <c r="BB70" s="59">
        <f t="shared" si="57"/>
        <v>7.6773304443559196</v>
      </c>
      <c r="BC70" s="59">
        <f t="shared" si="57"/>
        <v>8.0110025801285154</v>
      </c>
      <c r="BD70" s="59">
        <f t="shared" si="57"/>
        <v>8.3591767742660608</v>
      </c>
      <c r="BE70" s="59">
        <f t="shared" si="58"/>
        <v>8.7224833152292121</v>
      </c>
      <c r="BF70" s="59">
        <f t="shared" si="58"/>
        <v>9.1015798850757026</v>
      </c>
      <c r="BG70" s="59">
        <f t="shared" si="58"/>
        <v>9.4971527500408612</v>
      </c>
      <c r="BH70" s="59">
        <f t="shared" si="58"/>
        <v>9.9099180028631366</v>
      </c>
      <c r="BI70" s="59">
        <f t="shared" si="58"/>
        <v>10.340622859103574</v>
      </c>
      <c r="BJ70" s="59">
        <f t="shared" si="58"/>
        <v>10.790047009805932</v>
      </c>
      <c r="BK70" s="59">
        <f t="shared" si="58"/>
        <v>11.259004032946116</v>
      </c>
      <c r="BL70" s="59">
        <f t="shared" si="58"/>
        <v>11.748342866226018</v>
      </c>
      <c r="BM70" s="59">
        <f t="shared" si="58"/>
        <v>12.258949343877932</v>
      </c>
      <c r="BN70" s="59">
        <f t="shared" si="58"/>
        <v>12.791747800261554</v>
      </c>
      <c r="BO70" s="59">
        <f t="shared" si="58"/>
        <v>13.347702743156519</v>
      </c>
      <c r="BP70" s="59">
        <f t="shared" si="58"/>
        <v>13.927820599779587</v>
      </c>
      <c r="BQ70" s="59">
        <f t="shared" si="58"/>
        <v>14.533151538687205</v>
      </c>
      <c r="BR70" s="59">
        <f t="shared" si="58"/>
        <v>15.164791370861627</v>
      </c>
      <c r="BS70" s="59">
        <f t="shared" si="58"/>
        <v>15.823883533422013</v>
      </c>
      <c r="BT70" s="59">
        <f t="shared" si="58"/>
        <v>16.511621159551598</v>
      </c>
      <c r="BU70" s="59">
        <f t="shared" si="59"/>
        <v>17.229249238388029</v>
      </c>
      <c r="BV70" s="59">
        <f t="shared" si="59"/>
        <v>17.978066868786847</v>
      </c>
      <c r="BW70" s="59">
        <f t="shared" si="59"/>
        <v>18.759429611038058</v>
      </c>
      <c r="BX70" s="59">
        <f t="shared" si="59"/>
        <v>19.574751940792993</v>
      </c>
      <c r="BY70" s="59">
        <f t="shared" si="59"/>
        <v>20.425509809643735</v>
      </c>
      <c r="BZ70" s="59">
        <f t="shared" si="59"/>
        <v>21.313243316990469</v>
      </c>
      <c r="CA70" s="59">
        <f t="shared" si="59"/>
        <v>22.239559498033508</v>
      </c>
      <c r="CB70" s="59">
        <f t="shared" si="59"/>
        <v>23.206135232937037</v>
      </c>
      <c r="CC70" s="59">
        <f t="shared" si="59"/>
        <v>24.214720282430942</v>
      </c>
      <c r="CD70" s="59">
        <f t="shared" si="59"/>
        <v>25.267140455345952</v>
      </c>
      <c r="CE70" s="59">
        <f t="shared" si="59"/>
        <v>26.365300913816196</v>
      </c>
      <c r="CF70" s="59">
        <f t="shared" si="59"/>
        <v>27.511189622132473</v>
      </c>
      <c r="CG70" s="59">
        <f t="shared" si="59"/>
        <v>28.706880945489591</v>
      </c>
      <c r="CH70" s="59">
        <f t="shared" si="59"/>
        <v>29.954539405142455</v>
      </c>
      <c r="CI70" s="59">
        <f t="shared" si="59"/>
        <v>31.256423596768752</v>
      </c>
      <c r="CJ70" s="59">
        <f t="shared" si="59"/>
        <v>32.614890279131515</v>
      </c>
      <c r="CK70" s="59">
        <f t="shared" si="60"/>
        <v>34.032398640443127</v>
      </c>
      <c r="CL70" s="59">
        <f t="shared" si="60"/>
        <v>35.511514750154063</v>
      </c>
      <c r="CM70" s="59">
        <f t="shared" si="60"/>
        <v>37.054916204225258</v>
      </c>
      <c r="CN70" s="59">
        <f t="shared" si="60"/>
        <v>38.665396972293294</v>
      </c>
      <c r="CO70" s="59">
        <f t="shared" si="60"/>
        <v>40.345872455503098</v>
      </c>
      <c r="CP70" s="59">
        <f t="shared" si="60"/>
        <v>42.099384764164171</v>
      </c>
      <c r="CQ70" s="59">
        <f t="shared" si="60"/>
        <v>43.929108224784272</v>
      </c>
      <c r="CR70" s="59">
        <f t="shared" si="60"/>
        <v>45.838355126449841</v>
      </c>
      <c r="CS70" s="59">
        <f t="shared" si="60"/>
        <v>47.830581716955599</v>
      </c>
      <c r="CT70" s="59">
        <f t="shared" si="60"/>
        <v>49.909394459537921</v>
      </c>
      <c r="CU70" s="59">
        <f t="shared" si="60"/>
        <v>52.078556561538356</v>
      </c>
      <c r="CV70" s="59">
        <f t="shared" si="60"/>
        <v>54.341994786815931</v>
      </c>
      <c r="CW70" s="59">
        <f t="shared" si="60"/>
        <v>56.703806564240516</v>
      </c>
      <c r="CX70" s="59">
        <f t="shared" si="60"/>
        <v>59.168267405135531</v>
      </c>
      <c r="CY70" s="59">
        <f t="shared" si="60"/>
        <v>61.739838643097528</v>
      </c>
      <c r="CZ70" s="59">
        <f t="shared" si="60"/>
        <v>64.423175510203819</v>
      </c>
      <c r="DA70" s="59">
        <f t="shared" si="61"/>
        <v>67.223135564228286</v>
      </c>
      <c r="DB70" s="59">
        <f t="shared" si="61"/>
        <v>70.144787482120762</v>
      </c>
      <c r="DC70" s="59">
        <f t="shared" si="61"/>
        <v>73.193420235668682</v>
      </c>
      <c r="DD70" s="59">
        <f t="shared" si="61"/>
        <v>76.374552665951313</v>
      </c>
      <c r="DE70" s="59">
        <f t="shared" si="61"/>
        <v>79.693943473918878</v>
      </c>
      <c r="DF70" s="59">
        <f t="shared" si="61"/>
        <v>83.157601645182325</v>
      </c>
      <c r="DG70" s="59">
        <f t="shared" si="61"/>
        <v>86.771797327885224</v>
      </c>
      <c r="DH70" s="59">
        <f t="shared" si="61"/>
        <v>90.543073183349762</v>
      </c>
      <c r="DI70" s="59">
        <f t="shared" si="61"/>
        <v>94.478256230044494</v>
      </c>
      <c r="DJ70" s="59">
        <f t="shared" si="61"/>
        <v>98.584470202314677</v>
      </c>
      <c r="DK70" s="59">
        <f t="shared" si="61"/>
        <v>102.86914844624766</v>
      </c>
      <c r="DL70" s="59">
        <f t="shared" si="61"/>
        <v>107.34004737601848</v>
      </c>
      <c r="DM70" s="59">
        <f t="shared" si="61"/>
        <v>112.00526051507498</v>
      </c>
      <c r="DN70" s="59">
        <f t="shared" si="61"/>
        <v>116.87323314758116</v>
      </c>
      <c r="DO70" s="59">
        <f t="shared" si="61"/>
        <v>121.95277760664132</v>
      </c>
      <c r="DP70" s="59">
        <f t="shared" si="61"/>
        <v>127.25308922698115</v>
      </c>
      <c r="DQ70" s="59">
        <f t="shared" si="62"/>
        <v>132.78376299096419</v>
      </c>
      <c r="DR70" s="59">
        <f t="shared" si="62"/>
        <v>138.55481089807748</v>
      </c>
      <c r="DS70" s="59">
        <f t="shared" si="62"/>
        <v>144.5766800893297</v>
      </c>
      <c r="DT70" s="59">
        <f t="shared" si="62"/>
        <v>150.86027175937213</v>
      </c>
      <c r="DU70" s="59">
        <f t="shared" si="62"/>
        <v>157.41696089057794</v>
      </c>
      <c r="DV70" s="59">
        <f t="shared" si="62"/>
        <v>164.25861684480421</v>
      </c>
      <c r="DW70" s="59">
        <f t="shared" si="62"/>
        <v>171.39762485011306</v>
      </c>
      <c r="DX70" s="59">
        <f t="shared" si="62"/>
        <v>178.84690842134864</v>
      </c>
      <c r="DY70" s="59">
        <f t="shared" si="62"/>
        <v>186.61995275515727</v>
      </c>
      <c r="DZ70" s="59">
        <f t="shared" si="62"/>
        <v>194.73082914180191</v>
      </c>
      <c r="EA70" s="59">
        <f t="shared" si="62"/>
        <v>203.19422043796288</v>
      </c>
      <c r="EB70" s="59">
        <f t="shared" si="62"/>
        <v>212.02544764663762</v>
      </c>
      <c r="EC70" s="59">
        <f t="shared" si="62"/>
        <v>221.24049765225575</v>
      </c>
      <c r="ED70" s="59">
        <f t="shared" si="62"/>
        <v>230.85605216121806</v>
      </c>
      <c r="EE70" s="59">
        <f t="shared" si="62"/>
        <v>240.8895179002489</v>
      </c>
      <c r="EF70" s="59">
        <f t="shared" si="62"/>
        <v>251.3590581272295</v>
      </c>
      <c r="EG70" s="59">
        <f t="shared" si="63"/>
        <v>262.2836255115551</v>
      </c>
      <c r="EH70" s="59">
        <f t="shared" si="63"/>
        <v>273.68299644353829</v>
      </c>
      <c r="EI70" s="59">
        <f t="shared" si="63"/>
        <v>285.5778068349673</v>
      </c>
      <c r="EJ70" s="59">
        <f t="shared" si="63"/>
        <v>297.98958947562863</v>
      </c>
      <c r="EK70" s="59">
        <f t="shared" si="63"/>
        <v>310.94081301341839</v>
      </c>
      <c r="EL70" s="59">
        <f t="shared" si="63"/>
        <v>324.45492262860756</v>
      </c>
      <c r="EM70" s="59">
        <f t="shared" si="63"/>
        <v>338.55638247589206</v>
      </c>
      <c r="EN70" s="59">
        <f t="shared" si="63"/>
        <v>353.27071997105924</v>
      </c>
      <c r="EO70" s="59">
        <f t="shared" si="63"/>
        <v>368.62457200244137</v>
      </c>
      <c r="EP70" s="59">
        <f t="shared" si="63"/>
        <v>384.64573315081145</v>
      </c>
      <c r="EQ70" s="59">
        <f t="shared" si="63"/>
        <v>401.36320600501199</v>
      </c>
      <c r="ER70" s="59">
        <f t="shared" si="63"/>
        <v>418.8072536644018</v>
      </c>
      <c r="ES70" s="59">
        <f t="shared" si="63"/>
        <v>437.00945452316398</v>
      </c>
      <c r="ET70" s="59">
        <f t="shared" si="63"/>
        <v>456.00275943564969</v>
      </c>
      <c r="EU70" s="59">
        <f t="shared" si="63"/>
        <v>475.82155136624186</v>
      </c>
      <c r="EV70" s="59">
        <f t="shared" si="63"/>
        <v>496.50170763172139</v>
      </c>
      <c r="EW70" s="59">
        <f t="shared" si="64"/>
        <v>518.08066484881124</v>
      </c>
      <c r="EX70" s="59">
        <f t="shared" si="64"/>
        <v>540.59748670447027</v>
      </c>
      <c r="EY70" s="59">
        <f t="shared" si="64"/>
        <v>564.0929346716199</v>
      </c>
      <c r="EZ70" s="59">
        <f t="shared" si="64"/>
        <v>588.60954179831776</v>
      </c>
      <c r="FA70" s="59">
        <f t="shared" si="64"/>
        <v>614.19168970395617</v>
      </c>
      <c r="FB70" s="59">
        <f t="shared" si="64"/>
        <v>640.88568892186947</v>
      </c>
      <c r="FC70" s="59">
        <f t="shared" si="64"/>
        <v>668.73986273379171</v>
      </c>
      <c r="FD70" s="59">
        <f t="shared" si="64"/>
        <v>697.80463464792774</v>
      </c>
      <c r="FE70" s="59">
        <f t="shared" si="64"/>
        <v>728.13261967899587</v>
      </c>
      <c r="FF70" s="59">
        <f t="shared" si="64"/>
        <v>759.77871959548429</v>
      </c>
      <c r="FG70" s="59">
        <f t="shared" si="64"/>
        <v>792.80022230654311</v>
      </c>
      <c r="FH70" s="59">
        <f t="shared" si="64"/>
        <v>827.25690556842994</v>
      </c>
      <c r="FI70" s="59">
        <f t="shared" si="64"/>
        <v>863.21114519824494</v>
      </c>
      <c r="FJ70" s="59">
        <f t="shared" si="64"/>
        <v>900.72802799085093</v>
      </c>
      <c r="FK70" s="59">
        <f t="shared" si="64"/>
        <v>939.87546954338916</v>
      </c>
      <c r="FL70" s="59">
        <f t="shared" si="64"/>
        <v>980.72433720068386</v>
      </c>
      <c r="FM70" s="59">
        <f t="shared" si="65"/>
        <v>1023.3485783440999</v>
      </c>
      <c r="FN70" s="59">
        <f t="shared" si="65"/>
        <v>1067.825354256091</v>
      </c>
      <c r="FO70" s="59">
        <f t="shared" si="65"/>
        <v>1114.2351798027692</v>
      </c>
      <c r="FP70" s="59">
        <f t="shared" si="65"/>
        <v>1162.662069187357</v>
      </c>
      <c r="FQ70" s="59">
        <f t="shared" si="65"/>
        <v>1213.1936880383778</v>
      </c>
      <c r="FR70" s="59">
        <f t="shared" si="65"/>
        <v>1265.9215121079017</v>
      </c>
      <c r="FS70" s="59">
        <f t="shared" si="65"/>
        <v>1320.940992867135</v>
      </c>
      <c r="FT70" s="59">
        <f t="shared" si="65"/>
        <v>1378.3517302991263</v>
      </c>
      <c r="FU70" s="59">
        <f t="shared" si="65"/>
        <v>1438.2576532013868</v>
      </c>
      <c r="FV70" s="59">
        <f t="shared" si="65"/>
        <v>1500.7672073248252</v>
      </c>
      <c r="FW70" s="59">
        <f t="shared" si="65"/>
        <v>1565.9935516895766</v>
      </c>
      <c r="FX70" s="59">
        <f t="shared" si="65"/>
        <v>1634.0547634331087</v>
      </c>
      <c r="FY70" s="59">
        <f t="shared" si="65"/>
        <v>1705.0740515614384</v>
      </c>
      <c r="FZ70" s="59">
        <f t="shared" si="65"/>
        <v>1779.1799799904015</v>
      </c>
      <c r="GA70" s="59">
        <f t="shared" si="65"/>
        <v>1856.5067002807441</v>
      </c>
      <c r="GB70" s="59">
        <f t="shared" si="65"/>
        <v>1937.1941944883456</v>
      </c>
      <c r="GC70" s="59">
        <f t="shared" si="66"/>
        <v>2021.3885285691979</v>
      </c>
      <c r="GD70" s="59">
        <f t="shared" si="66"/>
        <v>2109.2421167978723</v>
      </c>
      <c r="GE70" s="59">
        <f t="shared" si="66"/>
        <v>2200.9139976781412</v>
      </c>
      <c r="GF70" s="59">
        <f t="shared" si="66"/>
        <v>2296.5701218452282</v>
      </c>
      <c r="GG70" s="59">
        <f t="shared" si="66"/>
        <v>2396.3836524808653</v>
      </c>
      <c r="GH70" s="59">
        <f t="shared" si="66"/>
        <v>2500.5352787849883</v>
      </c>
      <c r="GI70" s="59">
        <f t="shared" si="66"/>
        <v>2609.2135430715412</v>
      </c>
      <c r="GJ70" s="59">
        <f t="shared" si="66"/>
        <v>2722.6151820805162</v>
      </c>
      <c r="GK70" s="59">
        <f t="shared" si="66"/>
        <v>2840.9454831240992</v>
      </c>
      <c r="GL70" s="59">
        <f t="shared" si="66"/>
        <v>2964.4186557116386</v>
      </c>
      <c r="GM70" s="59">
        <f t="shared" si="66"/>
        <v>3093.2582193261774</v>
      </c>
      <c r="GN70" s="59">
        <f t="shared" si="66"/>
        <v>3227.6974080545315</v>
      </c>
      <c r="GO70" s="59">
        <f t="shared" si="66"/>
        <v>3367.9795928033973</v>
      </c>
      <c r="GP70" s="59">
        <f t="shared" si="66"/>
        <v>3514.3587218658181</v>
      </c>
      <c r="GQ70" s="59">
        <f t="shared" si="66"/>
        <v>3667.0997806355499</v>
      </c>
      <c r="GR70" s="59">
        <f t="shared" si="66"/>
        <v>3826.4792713015318</v>
      </c>
      <c r="GS70" s="59">
        <f t="shared" si="67"/>
        <v>3992.7857133908383</v>
      </c>
      <c r="GT70" s="59">
        <f t="shared" si="67"/>
        <v>4166.3201660662307</v>
      </c>
      <c r="GU70" s="59">
        <f t="shared" si="67"/>
        <v>4347.3967731238008</v>
      </c>
      <c r="GV70" s="59">
        <f t="shared" si="67"/>
        <v>4536.3433316773071</v>
      </c>
      <c r="GW70" s="59">
        <f t="shared" si="67"/>
        <v>4733.5018855586659</v>
      </c>
      <c r="GX70" s="59">
        <f t="shared" si="67"/>
        <v>4939.2293445088162</v>
      </c>
      <c r="GY70" s="59">
        <f t="shared" si="67"/>
        <v>5153.8981302798575</v>
      </c>
      <c r="GZ70" s="59">
        <f t="shared" si="67"/>
        <v>5377.8968508180797</v>
      </c>
      <c r="HA70" s="59">
        <f t="shared" si="67"/>
        <v>5611.6310037483345</v>
      </c>
      <c r="HB70" s="59">
        <f t="shared" si="67"/>
        <v>5855.5237104332437</v>
      </c>
      <c r="HC70" s="59">
        <f t="shared" si="67"/>
        <v>6110.0164819360925</v>
      </c>
      <c r="HD70" s="59">
        <f t="shared" si="67"/>
        <v>6375.5700182739984</v>
      </c>
      <c r="HE70" s="59">
        <f t="shared" si="67"/>
        <v>6652.6650424082218</v>
      </c>
      <c r="HF70" s="59">
        <f t="shared" si="67"/>
        <v>6941.8031704813675</v>
      </c>
    </row>
    <row r="71" spans="1:214" x14ac:dyDescent="0.3">
      <c r="A71" s="69" t="str">
        <f t="shared" si="52"/>
        <v>Pinnacle West Capital Corporation</v>
      </c>
      <c r="B71" s="16" t="str">
        <f t="shared" si="52"/>
        <v>PNW</v>
      </c>
      <c r="C71" s="16">
        <f t="shared" si="52"/>
        <v>2.78</v>
      </c>
      <c r="D71" s="16">
        <f t="shared" si="52"/>
        <v>81.736777777777817</v>
      </c>
      <c r="E71" s="18">
        <f t="shared" si="52"/>
        <v>4.2825000000000002E-2</v>
      </c>
      <c r="F71" s="18">
        <f t="shared" si="52"/>
        <v>4.2931166666666666E-2</v>
      </c>
      <c r="G71" s="18">
        <f t="shared" si="52"/>
        <v>4.303733333333333E-2</v>
      </c>
      <c r="H71" s="18">
        <f t="shared" si="52"/>
        <v>4.3143499999999994E-2</v>
      </c>
      <c r="I71" s="18">
        <f t="shared" si="52"/>
        <v>4.3249666666666658E-2</v>
      </c>
      <c r="J71" s="18">
        <f t="shared" si="52"/>
        <v>4.3355833333333323E-2</v>
      </c>
      <c r="K71" s="18">
        <f t="shared" si="52"/>
        <v>4.3462000000000001E-2</v>
      </c>
      <c r="L71" s="17">
        <f t="shared" si="68"/>
        <v>8.0117502808570884E-2</v>
      </c>
      <c r="N71" s="59">
        <f t="shared" si="53"/>
        <v>-81.736777777777817</v>
      </c>
      <c r="O71" s="59">
        <f t="shared" si="54"/>
        <v>2.8990534999999999</v>
      </c>
      <c r="P71" s="59">
        <f t="shared" si="69"/>
        <v>3.0232054661375001</v>
      </c>
      <c r="Q71" s="59">
        <f t="shared" si="69"/>
        <v>3.1526742402248389</v>
      </c>
      <c r="R71" s="59">
        <f t="shared" si="69"/>
        <v>3.2876875145624678</v>
      </c>
      <c r="S71" s="59">
        <f t="shared" si="69"/>
        <v>3.428482732373606</v>
      </c>
      <c r="T71" s="59">
        <f t="shared" si="55"/>
        <v>3.5756714959709264</v>
      </c>
      <c r="U71" s="59">
        <f t="shared" si="55"/>
        <v>3.7295588620335258</v>
      </c>
      <c r="V71" s="59">
        <f t="shared" si="55"/>
        <v>3.8904650847976692</v>
      </c>
      <c r="W71" s="59">
        <f t="shared" si="55"/>
        <v>4.0587264028934733</v>
      </c>
      <c r="X71" s="59">
        <f t="shared" si="55"/>
        <v>4.2346958683629223</v>
      </c>
      <c r="Y71" s="59">
        <f t="shared" si="56"/>
        <v>4.4187442201937115</v>
      </c>
      <c r="Z71" s="59">
        <f t="shared" si="56"/>
        <v>4.6107916814917704</v>
      </c>
      <c r="AA71" s="59">
        <f t="shared" si="56"/>
        <v>4.8111859095527656</v>
      </c>
      <c r="AB71" s="59">
        <f t="shared" si="56"/>
        <v>5.0202896715537477</v>
      </c>
      <c r="AC71" s="59">
        <f t="shared" si="56"/>
        <v>5.238481501258816</v>
      </c>
      <c r="AD71" s="59">
        <f t="shared" si="56"/>
        <v>5.4661563842665259</v>
      </c>
      <c r="AE71" s="59">
        <f t="shared" si="56"/>
        <v>5.7037264730395174</v>
      </c>
      <c r="AF71" s="59">
        <f t="shared" si="56"/>
        <v>5.9516218330107602</v>
      </c>
      <c r="AG71" s="59">
        <f t="shared" si="56"/>
        <v>6.2102912211170729</v>
      </c>
      <c r="AH71" s="59">
        <f t="shared" si="56"/>
        <v>6.4802028981692628</v>
      </c>
      <c r="AI71" s="59">
        <f t="shared" si="56"/>
        <v>6.7618454765294942</v>
      </c>
      <c r="AJ71" s="59">
        <f t="shared" si="56"/>
        <v>7.0557288046304185</v>
      </c>
      <c r="AK71" s="59">
        <f t="shared" si="56"/>
        <v>7.3623848899372648</v>
      </c>
      <c r="AL71" s="59">
        <f t="shared" si="56"/>
        <v>7.6823688620237176</v>
      </c>
      <c r="AM71" s="59">
        <f t="shared" si="56"/>
        <v>8.0162599775049923</v>
      </c>
      <c r="AN71" s="59">
        <f t="shared" si="56"/>
        <v>8.3646626686473127</v>
      </c>
      <c r="AO71" s="59">
        <f t="shared" si="57"/>
        <v>8.7282076375520621</v>
      </c>
      <c r="AP71" s="59">
        <f t="shared" si="57"/>
        <v>9.1075529978953487</v>
      </c>
      <c r="AQ71" s="59">
        <f t="shared" si="57"/>
        <v>9.5033854662898758</v>
      </c>
      <c r="AR71" s="59">
        <f t="shared" si="57"/>
        <v>9.9164216054257661</v>
      </c>
      <c r="AS71" s="59">
        <f t="shared" si="57"/>
        <v>10.34740912124078</v>
      </c>
      <c r="AT71" s="59">
        <f t="shared" si="57"/>
        <v>10.797128216468145</v>
      </c>
      <c r="AU71" s="59">
        <f t="shared" si="57"/>
        <v>11.266393003012283</v>
      </c>
      <c r="AV71" s="59">
        <f t="shared" si="57"/>
        <v>11.756052975709201</v>
      </c>
      <c r="AW71" s="59">
        <f t="shared" si="57"/>
        <v>12.266994550139472</v>
      </c>
      <c r="AX71" s="59">
        <f t="shared" si="57"/>
        <v>12.800142667277633</v>
      </c>
      <c r="AY71" s="59">
        <f t="shared" si="57"/>
        <v>13.356462467882853</v>
      </c>
      <c r="AZ71" s="59">
        <f t="shared" si="57"/>
        <v>13.936961039661975</v>
      </c>
      <c r="BA71" s="59">
        <f t="shared" si="57"/>
        <v>14.542689240367762</v>
      </c>
      <c r="BB71" s="59">
        <f t="shared" si="57"/>
        <v>15.174743600132624</v>
      </c>
      <c r="BC71" s="59">
        <f t="shared" si="57"/>
        <v>15.834268306481587</v>
      </c>
      <c r="BD71" s="59">
        <f t="shared" si="57"/>
        <v>16.522457275617889</v>
      </c>
      <c r="BE71" s="59">
        <f t="shared" si="58"/>
        <v>17.240556313730792</v>
      </c>
      <c r="BF71" s="59">
        <f t="shared" si="58"/>
        <v>17.989865372238157</v>
      </c>
      <c r="BG71" s="59">
        <f t="shared" si="58"/>
        <v>18.771740901046371</v>
      </c>
      <c r="BH71" s="59">
        <f t="shared" si="58"/>
        <v>19.587598304087646</v>
      </c>
      <c r="BI71" s="59">
        <f t="shared" si="58"/>
        <v>20.438914501579902</v>
      </c>
      <c r="BJ71" s="59">
        <f t="shared" si="58"/>
        <v>21.327230603647564</v>
      </c>
      <c r="BK71" s="59">
        <f t="shared" si="58"/>
        <v>22.254154700143292</v>
      </c>
      <c r="BL71" s="59">
        <f t="shared" si="58"/>
        <v>23.221364771720918</v>
      </c>
      <c r="BM71" s="59">
        <f t="shared" si="58"/>
        <v>24.230611727429451</v>
      </c>
      <c r="BN71" s="59">
        <f t="shared" si="58"/>
        <v>25.283722574326987</v>
      </c>
      <c r="BO71" s="59">
        <f t="shared" si="58"/>
        <v>26.382603724852384</v>
      </c>
      <c r="BP71" s="59">
        <f t="shared" si="58"/>
        <v>27.529244447941917</v>
      </c>
      <c r="BQ71" s="59">
        <f t="shared" si="58"/>
        <v>28.725720470138366</v>
      </c>
      <c r="BR71" s="59">
        <f t="shared" si="58"/>
        <v>29.974197733211518</v>
      </c>
      <c r="BS71" s="59">
        <f t="shared" si="58"/>
        <v>31.276936315092353</v>
      </c>
      <c r="BT71" s="59">
        <f t="shared" si="58"/>
        <v>32.636294521218893</v>
      </c>
      <c r="BU71" s="59">
        <f t="shared" si="59"/>
        <v>34.054733153700106</v>
      </c>
      <c r="BV71" s="59">
        <f t="shared" si="59"/>
        <v>35.534819966026213</v>
      </c>
      <c r="BW71" s="59">
        <f t="shared" si="59"/>
        <v>37.079234311389641</v>
      </c>
      <c r="BX71" s="59">
        <f t="shared" si="59"/>
        <v>38.690771993031255</v>
      </c>
      <c r="BY71" s="59">
        <f t="shared" si="59"/>
        <v>40.372350325392375</v>
      </c>
      <c r="BZ71" s="59">
        <f t="shared" si="59"/>
        <v>42.127013415234572</v>
      </c>
      <c r="CA71" s="59">
        <f t="shared" si="59"/>
        <v>43.957937672287493</v>
      </c>
      <c r="CB71" s="59">
        <f t="shared" si="59"/>
        <v>45.868437559400448</v>
      </c>
      <c r="CC71" s="59">
        <f t="shared" si="59"/>
        <v>47.861971592607105</v>
      </c>
      <c r="CD71" s="59">
        <f t="shared" si="59"/>
        <v>49.942148601964988</v>
      </c>
      <c r="CE71" s="59">
        <f t="shared" si="59"/>
        <v>52.112734264503587</v>
      </c>
      <c r="CF71" s="59">
        <f t="shared" si="59"/>
        <v>54.377657921107435</v>
      </c>
      <c r="CG71" s="59">
        <f t="shared" si="59"/>
        <v>56.741019689674602</v>
      </c>
      <c r="CH71" s="59">
        <f t="shared" si="59"/>
        <v>59.207097887427231</v>
      </c>
      <c r="CI71" s="59">
        <f t="shared" si="59"/>
        <v>61.780356775810588</v>
      </c>
      <c r="CJ71" s="59">
        <f t="shared" si="59"/>
        <v>64.465454642000864</v>
      </c>
      <c r="CK71" s="59">
        <f t="shared" si="60"/>
        <v>67.267252231651497</v>
      </c>
      <c r="CL71" s="59">
        <f t="shared" si="60"/>
        <v>70.190821548143532</v>
      </c>
      <c r="CM71" s="59">
        <f t="shared" si="60"/>
        <v>73.241455034268938</v>
      </c>
      <c r="CN71" s="59">
        <f t="shared" si="60"/>
        <v>76.424675152968334</v>
      </c>
      <c r="CO71" s="59">
        <f t="shared" si="60"/>
        <v>79.746244384466635</v>
      </c>
      <c r="CP71" s="59">
        <f t="shared" si="60"/>
        <v>83.212175657904311</v>
      </c>
      <c r="CQ71" s="59">
        <f t="shared" si="60"/>
        <v>86.828743236348146</v>
      </c>
      <c r="CR71" s="59">
        <f t="shared" si="60"/>
        <v>90.602494074886295</v>
      </c>
      <c r="CS71" s="59">
        <f t="shared" si="60"/>
        <v>94.54025967236899</v>
      </c>
      <c r="CT71" s="59">
        <f t="shared" si="60"/>
        <v>98.649168438249475</v>
      </c>
      <c r="CU71" s="59">
        <f t="shared" si="60"/>
        <v>102.93665859691266</v>
      </c>
      <c r="CV71" s="59">
        <f t="shared" si="60"/>
        <v>107.41049165285168</v>
      </c>
      <c r="CW71" s="59">
        <f t="shared" si="60"/>
        <v>112.0787664410679</v>
      </c>
      <c r="CX71" s="59">
        <f t="shared" si="60"/>
        <v>116.94993378812958</v>
      </c>
      <c r="CY71" s="59">
        <f t="shared" si="60"/>
        <v>122.03281181042927</v>
      </c>
      <c r="CZ71" s="59">
        <f t="shared" si="60"/>
        <v>127.33660187733413</v>
      </c>
      <c r="DA71" s="59">
        <f t="shared" si="61"/>
        <v>132.87090526812682</v>
      </c>
      <c r="DB71" s="59">
        <f t="shared" si="61"/>
        <v>138.64574055289015</v>
      </c>
      <c r="DC71" s="59">
        <f t="shared" si="61"/>
        <v>144.67156172879984</v>
      </c>
      <c r="DD71" s="59">
        <f t="shared" si="61"/>
        <v>150.95927714465694</v>
      </c>
      <c r="DE71" s="59">
        <f t="shared" si="61"/>
        <v>157.52026924791801</v>
      </c>
      <c r="DF71" s="59">
        <f t="shared" si="61"/>
        <v>164.36641518997101</v>
      </c>
      <c r="DG71" s="59">
        <f t="shared" si="61"/>
        <v>171.51010832695752</v>
      </c>
      <c r="DH71" s="59">
        <f t="shared" si="61"/>
        <v>178.96428065506373</v>
      </c>
      <c r="DI71" s="59">
        <f t="shared" si="61"/>
        <v>186.74242622089409</v>
      </c>
      <c r="DJ71" s="59">
        <f t="shared" si="61"/>
        <v>194.85862554930657</v>
      </c>
      <c r="DK71" s="59">
        <f t="shared" si="61"/>
        <v>203.3275711329305</v>
      </c>
      <c r="DL71" s="59">
        <f t="shared" si="61"/>
        <v>212.16459402950991</v>
      </c>
      <c r="DM71" s="59">
        <f t="shared" si="61"/>
        <v>221.38569161522045</v>
      </c>
      <c r="DN71" s="59">
        <f t="shared" si="61"/>
        <v>231.00755654420115</v>
      </c>
      <c r="DO71" s="59">
        <f t="shared" si="61"/>
        <v>241.0476069667252</v>
      </c>
      <c r="DP71" s="59">
        <f t="shared" si="61"/>
        <v>251.52401806071299</v>
      </c>
      <c r="DQ71" s="59">
        <f t="shared" si="62"/>
        <v>262.45575493366766</v>
      </c>
      <c r="DR71" s="59">
        <f t="shared" si="62"/>
        <v>273.8626069545947</v>
      </c>
      <c r="DS71" s="59">
        <f t="shared" si="62"/>
        <v>285.76522357805527</v>
      </c>
      <c r="DT71" s="59">
        <f t="shared" si="62"/>
        <v>298.18515172520466</v>
      </c>
      <c r="DU71" s="59">
        <f t="shared" si="62"/>
        <v>311.14487478948547</v>
      </c>
      <c r="DV71" s="59">
        <f t="shared" si="62"/>
        <v>324.66785333758605</v>
      </c>
      <c r="DW71" s="59">
        <f t="shared" si="62"/>
        <v>338.77856757934416</v>
      </c>
      <c r="DX71" s="59">
        <f t="shared" si="62"/>
        <v>353.50256168347755</v>
      </c>
      <c r="DY71" s="59">
        <f t="shared" si="62"/>
        <v>368.86649001936479</v>
      </c>
      <c r="DZ71" s="59">
        <f t="shared" si="62"/>
        <v>384.89816540858641</v>
      </c>
      <c r="EA71" s="59">
        <f t="shared" si="62"/>
        <v>401.62660947357432</v>
      </c>
      <c r="EB71" s="59">
        <f t="shared" si="62"/>
        <v>419.08210517451477</v>
      </c>
      <c r="EC71" s="59">
        <f t="shared" si="62"/>
        <v>437.29625162960946</v>
      </c>
      <c r="ED71" s="59">
        <f t="shared" si="62"/>
        <v>456.3020213179355</v>
      </c>
      <c r="EE71" s="59">
        <f t="shared" si="62"/>
        <v>476.13381976845557</v>
      </c>
      <c r="EF71" s="59">
        <f t="shared" si="62"/>
        <v>496.82754784323214</v>
      </c>
      <c r="EG71" s="59">
        <f t="shared" si="63"/>
        <v>518.42066672759461</v>
      </c>
      <c r="EH71" s="59">
        <f t="shared" si="63"/>
        <v>540.95226574490925</v>
      </c>
      <c r="EI71" s="59">
        <f t="shared" si="63"/>
        <v>564.4631331187145</v>
      </c>
      <c r="EJ71" s="59">
        <f t="shared" si="63"/>
        <v>588.99582981031995</v>
      </c>
      <c r="EK71" s="59">
        <f t="shared" si="63"/>
        <v>614.59476656553602</v>
      </c>
      <c r="EL71" s="59">
        <f t="shared" si="63"/>
        <v>641.3062843100073</v>
      </c>
      <c r="EM71" s="59">
        <f t="shared" si="63"/>
        <v>669.17873803868872</v>
      </c>
      <c r="EN71" s="59">
        <f t="shared" si="63"/>
        <v>698.26258435132615</v>
      </c>
      <c r="EO71" s="59">
        <f t="shared" si="63"/>
        <v>728.61047279240347</v>
      </c>
      <c r="EP71" s="59">
        <f t="shared" si="63"/>
        <v>760.27734116090687</v>
      </c>
      <c r="EQ71" s="59">
        <f t="shared" si="63"/>
        <v>793.32051496244208</v>
      </c>
      <c r="ER71" s="59">
        <f t="shared" si="63"/>
        <v>827.79981118373962</v>
      </c>
      <c r="ES71" s="59">
        <f t="shared" si="63"/>
        <v>863.77764657740727</v>
      </c>
      <c r="ET71" s="59">
        <f t="shared" si="63"/>
        <v>901.31915065295448</v>
      </c>
      <c r="EU71" s="59">
        <f t="shared" si="63"/>
        <v>940.49228357863308</v>
      </c>
      <c r="EV71" s="59">
        <f t="shared" si="63"/>
        <v>981.36795920752752</v>
      </c>
      <c r="EW71" s="59">
        <f t="shared" si="64"/>
        <v>1024.0201734506049</v>
      </c>
      <c r="EX71" s="59">
        <f t="shared" si="64"/>
        <v>1068.5261382291151</v>
      </c>
      <c r="EY71" s="59">
        <f t="shared" si="64"/>
        <v>1114.9664212488287</v>
      </c>
      <c r="EZ71" s="59">
        <f t="shared" si="64"/>
        <v>1163.4250918491452</v>
      </c>
      <c r="FA71" s="59">
        <f t="shared" si="64"/>
        <v>1213.9898731910926</v>
      </c>
      <c r="FB71" s="59">
        <f t="shared" si="64"/>
        <v>1266.7523010597238</v>
      </c>
      <c r="FC71" s="59">
        <f t="shared" si="64"/>
        <v>1321.8078895683814</v>
      </c>
      <c r="FD71" s="59">
        <f t="shared" si="64"/>
        <v>1379.2563040648022</v>
      </c>
      <c r="FE71" s="59">
        <f t="shared" si="64"/>
        <v>1439.2015415520664</v>
      </c>
      <c r="FF71" s="59">
        <f t="shared" si="64"/>
        <v>1501.7521189510021</v>
      </c>
      <c r="FG71" s="59">
        <f t="shared" si="64"/>
        <v>1567.0212695448504</v>
      </c>
      <c r="FH71" s="59">
        <f t="shared" si="64"/>
        <v>1635.1271479618085</v>
      </c>
      <c r="FI71" s="59">
        <f t="shared" si="64"/>
        <v>1706.1930440665244</v>
      </c>
      <c r="FJ71" s="59">
        <f t="shared" si="64"/>
        <v>1780.3476061477436</v>
      </c>
      <c r="FK71" s="59">
        <f t="shared" si="64"/>
        <v>1857.7250738061366</v>
      </c>
      <c r="FL71" s="59">
        <f t="shared" si="64"/>
        <v>1938.4655209638986</v>
      </c>
      <c r="FM71" s="59">
        <f t="shared" si="65"/>
        <v>2022.7151094360313</v>
      </c>
      <c r="FN71" s="59">
        <f t="shared" si="65"/>
        <v>2110.6263535223397</v>
      </c>
      <c r="FO71" s="59">
        <f t="shared" si="65"/>
        <v>2202.3583960991273</v>
      </c>
      <c r="FP71" s="59">
        <f t="shared" si="65"/>
        <v>2298.0772967103871</v>
      </c>
      <c r="FQ71" s="59">
        <f t="shared" si="65"/>
        <v>2397.9563321800138</v>
      </c>
      <c r="FR71" s="59">
        <f t="shared" si="65"/>
        <v>2502.1763102892214</v>
      </c>
      <c r="FS71" s="59">
        <f t="shared" si="65"/>
        <v>2610.9258970870114</v>
      </c>
      <c r="FT71" s="59">
        <f t="shared" si="65"/>
        <v>2724.4019584262069</v>
      </c>
      <c r="FU71" s="59">
        <f t="shared" si="65"/>
        <v>2842.8099163433262</v>
      </c>
      <c r="FV71" s="59">
        <f t="shared" si="65"/>
        <v>2966.3641209274397</v>
      </c>
      <c r="FW71" s="59">
        <f t="shared" si="65"/>
        <v>3095.2882383511878</v>
      </c>
      <c r="FX71" s="59">
        <f t="shared" si="65"/>
        <v>3229.815655766407</v>
      </c>
      <c r="FY71" s="59">
        <f t="shared" si="65"/>
        <v>3370.1899037973262</v>
      </c>
      <c r="FZ71" s="59">
        <f t="shared" si="65"/>
        <v>3516.665097396165</v>
      </c>
      <c r="GA71" s="59">
        <f t="shared" si="65"/>
        <v>3669.5063958591968</v>
      </c>
      <c r="GB71" s="59">
        <f t="shared" si="65"/>
        <v>3828.9904828360286</v>
      </c>
      <c r="GC71" s="59">
        <f t="shared" si="66"/>
        <v>3995.4060672010478</v>
      </c>
      <c r="GD71" s="59">
        <f t="shared" si="66"/>
        <v>4169.0544056937397</v>
      </c>
      <c r="GE71" s="59">
        <f t="shared" si="66"/>
        <v>4350.2498482740002</v>
      </c>
      <c r="GF71" s="59">
        <f t="shared" si="66"/>
        <v>4539.3204071796845</v>
      </c>
      <c r="GG71" s="59">
        <f t="shared" si="66"/>
        <v>4736.6083507165276</v>
      </c>
      <c r="GH71" s="59">
        <f t="shared" si="66"/>
        <v>4942.4708228553691</v>
      </c>
      <c r="GI71" s="59">
        <f t="shared" si="66"/>
        <v>5157.2804897583082</v>
      </c>
      <c r="GJ71" s="59">
        <f t="shared" si="66"/>
        <v>5381.4262144041832</v>
      </c>
      <c r="GK71" s="59">
        <f t="shared" si="66"/>
        <v>5615.3137605346174</v>
      </c>
      <c r="GL71" s="59">
        <f t="shared" si="66"/>
        <v>5859.3665271949722</v>
      </c>
      <c r="GM71" s="59">
        <f t="shared" si="66"/>
        <v>6114.0263151999197</v>
      </c>
      <c r="GN71" s="59">
        <f t="shared" si="66"/>
        <v>6379.754126911138</v>
      </c>
      <c r="GO71" s="59">
        <f t="shared" si="66"/>
        <v>6657.0310007749495</v>
      </c>
      <c r="GP71" s="59">
        <f t="shared" si="66"/>
        <v>6946.3588821306294</v>
      </c>
      <c r="GQ71" s="59">
        <f t="shared" si="66"/>
        <v>7248.2615318657899</v>
      </c>
      <c r="GR71" s="59">
        <f t="shared" si="66"/>
        <v>7563.2854745637405</v>
      </c>
      <c r="GS71" s="59">
        <f t="shared" si="67"/>
        <v>7892.0009878592291</v>
      </c>
      <c r="GT71" s="59">
        <f t="shared" si="67"/>
        <v>8235.0031347935656</v>
      </c>
      <c r="GU71" s="59">
        <f t="shared" si="67"/>
        <v>8592.9128410379617</v>
      </c>
      <c r="GV71" s="59">
        <f t="shared" si="67"/>
        <v>8966.3780189351528</v>
      </c>
      <c r="GW71" s="59">
        <f t="shared" si="67"/>
        <v>9356.0747403941114</v>
      </c>
      <c r="GX71" s="59">
        <f t="shared" si="67"/>
        <v>9762.7084607611196</v>
      </c>
      <c r="GY71" s="59">
        <f t="shared" si="67"/>
        <v>10187.015295882718</v>
      </c>
      <c r="GZ71" s="59">
        <f t="shared" si="67"/>
        <v>10629.763354672372</v>
      </c>
      <c r="HA71" s="59">
        <f t="shared" si="67"/>
        <v>11091.754129593141</v>
      </c>
      <c r="HB71" s="59">
        <f t="shared" si="67"/>
        <v>11573.823947573517</v>
      </c>
      <c r="HC71" s="59">
        <f t="shared" si="67"/>
        <v>12076.845483982956</v>
      </c>
      <c r="HD71" s="59">
        <f t="shared" si="67"/>
        <v>12601.729342407822</v>
      </c>
      <c r="HE71" s="59">
        <f t="shared" si="67"/>
        <v>13149.425703087549</v>
      </c>
      <c r="HF71" s="59">
        <f t="shared" si="67"/>
        <v>13720.926042995139</v>
      </c>
    </row>
    <row r="72" spans="1:214" x14ac:dyDescent="0.3">
      <c r="A72" s="69" t="str">
        <f t="shared" si="52"/>
        <v>PNM Resources, Inc.</v>
      </c>
      <c r="B72" s="16" t="str">
        <f t="shared" si="52"/>
        <v>PNM</v>
      </c>
      <c r="C72" s="16">
        <f t="shared" si="52"/>
        <v>1.06</v>
      </c>
      <c r="D72" s="16">
        <f t="shared" si="52"/>
        <v>38.897444444444439</v>
      </c>
      <c r="E72" s="18">
        <f t="shared" si="52"/>
        <v>6.1749999999999999E-2</v>
      </c>
      <c r="F72" s="18">
        <f t="shared" si="52"/>
        <v>5.8701999999999997E-2</v>
      </c>
      <c r="G72" s="18">
        <f t="shared" si="52"/>
        <v>5.5653999999999995E-2</v>
      </c>
      <c r="H72" s="18">
        <f t="shared" si="52"/>
        <v>5.2605999999999993E-2</v>
      </c>
      <c r="I72" s="18">
        <f t="shared" si="52"/>
        <v>4.9557999999999991E-2</v>
      </c>
      <c r="J72" s="18">
        <f t="shared" si="52"/>
        <v>4.6509999999999989E-2</v>
      </c>
      <c r="K72" s="18">
        <f t="shared" si="52"/>
        <v>4.3462000000000001E-2</v>
      </c>
      <c r="L72" s="17">
        <f t="shared" si="68"/>
        <v>7.6551261544227603E-2</v>
      </c>
      <c r="N72" s="59">
        <f t="shared" si="53"/>
        <v>-38.897444444444439</v>
      </c>
      <c r="O72" s="59">
        <f t="shared" si="54"/>
        <v>1.1254550000000001</v>
      </c>
      <c r="P72" s="59">
        <f t="shared" si="69"/>
        <v>1.1949518462500002</v>
      </c>
      <c r="Q72" s="59">
        <f t="shared" si="69"/>
        <v>1.2687401227559376</v>
      </c>
      <c r="R72" s="59">
        <f t="shared" si="69"/>
        <v>1.3470848253361167</v>
      </c>
      <c r="S72" s="59">
        <f t="shared" si="69"/>
        <v>1.4302673133006218</v>
      </c>
      <c r="T72" s="59">
        <f t="shared" si="55"/>
        <v>1.5142268651259949</v>
      </c>
      <c r="U72" s="59">
        <f t="shared" si="55"/>
        <v>1.5984996470777171</v>
      </c>
      <c r="V72" s="59">
        <f t="shared" si="55"/>
        <v>1.6825903195118874</v>
      </c>
      <c r="W72" s="59">
        <f t="shared" si="55"/>
        <v>1.7659761305662576</v>
      </c>
      <c r="X72" s="59">
        <f t="shared" si="55"/>
        <v>1.8481116803988944</v>
      </c>
      <c r="Y72" s="59">
        <f t="shared" si="56"/>
        <v>1.9284343102523909</v>
      </c>
      <c r="Z72" s="59">
        <f t="shared" si="56"/>
        <v>2.0122479222445802</v>
      </c>
      <c r="AA72" s="59">
        <f t="shared" si="56"/>
        <v>2.0997042414411737</v>
      </c>
      <c r="AB72" s="59">
        <f t="shared" si="56"/>
        <v>2.1909615871826897</v>
      </c>
      <c r="AC72" s="59">
        <f t="shared" si="56"/>
        <v>2.2861851596848237</v>
      </c>
      <c r="AD72" s="59">
        <f t="shared" si="56"/>
        <v>2.3855473390950452</v>
      </c>
      <c r="AE72" s="59">
        <f t="shared" si="56"/>
        <v>2.4892279975467937</v>
      </c>
      <c r="AF72" s="59">
        <f t="shared" si="56"/>
        <v>2.5974148247761724</v>
      </c>
      <c r="AG72" s="59">
        <f t="shared" si="56"/>
        <v>2.7103036678905941</v>
      </c>
      <c r="AH72" s="59">
        <f t="shared" si="56"/>
        <v>2.8280988859044549</v>
      </c>
      <c r="AI72" s="59">
        <f t="shared" si="56"/>
        <v>2.9510137196836341</v>
      </c>
      <c r="AJ72" s="59">
        <f t="shared" si="56"/>
        <v>3.0792706779685237</v>
      </c>
      <c r="AK72" s="59">
        <f t="shared" si="56"/>
        <v>3.2131019401743912</v>
      </c>
      <c r="AL72" s="59">
        <f t="shared" si="56"/>
        <v>3.3527497766982504</v>
      </c>
      <c r="AM72" s="59">
        <f t="shared" si="56"/>
        <v>3.4984669874931091</v>
      </c>
      <c r="AN72" s="59">
        <f t="shared" si="56"/>
        <v>3.6505173597035343</v>
      </c>
      <c r="AO72" s="59">
        <f t="shared" si="57"/>
        <v>3.8091761451909689</v>
      </c>
      <c r="AP72" s="59">
        <f t="shared" si="57"/>
        <v>3.9747305588132584</v>
      </c>
      <c r="AQ72" s="59">
        <f t="shared" si="57"/>
        <v>4.1474802983604002</v>
      </c>
      <c r="AR72" s="59">
        <f t="shared" si="57"/>
        <v>4.3277380870877398</v>
      </c>
      <c r="AS72" s="59">
        <f t="shared" si="57"/>
        <v>4.5158302398287464</v>
      </c>
      <c r="AT72" s="59">
        <f t="shared" si="57"/>
        <v>4.7120972537121828</v>
      </c>
      <c r="AU72" s="59">
        <f t="shared" si="57"/>
        <v>4.9168944245530213</v>
      </c>
      <c r="AV72" s="59">
        <f t="shared" si="57"/>
        <v>5.130592490032944</v>
      </c>
      <c r="AW72" s="59">
        <f t="shared" si="57"/>
        <v>5.3535783008347551</v>
      </c>
      <c r="AX72" s="59">
        <f t="shared" si="57"/>
        <v>5.5862555209456346</v>
      </c>
      <c r="AY72" s="59">
        <f t="shared" si="57"/>
        <v>5.8290453583969732</v>
      </c>
      <c r="AZ72" s="59">
        <f t="shared" si="57"/>
        <v>6.0823873277636222</v>
      </c>
      <c r="BA72" s="59">
        <f t="shared" si="57"/>
        <v>6.3467400458028838</v>
      </c>
      <c r="BB72" s="59">
        <f t="shared" si="57"/>
        <v>6.622582061673568</v>
      </c>
      <c r="BC72" s="59">
        <f t="shared" si="57"/>
        <v>6.9104127232380241</v>
      </c>
      <c r="BD72" s="59">
        <f t="shared" si="57"/>
        <v>7.2107530810153948</v>
      </c>
      <c r="BE72" s="59">
        <f t="shared" si="58"/>
        <v>7.5241468314224855</v>
      </c>
      <c r="BF72" s="59">
        <f t="shared" si="58"/>
        <v>7.8511613010097685</v>
      </c>
      <c r="BG72" s="59">
        <f t="shared" si="58"/>
        <v>8.1923884734742547</v>
      </c>
      <c r="BH72" s="59">
        <f t="shared" si="58"/>
        <v>8.5484460613083915</v>
      </c>
      <c r="BI72" s="59">
        <f t="shared" si="58"/>
        <v>8.9199786240249761</v>
      </c>
      <c r="BJ72" s="59">
        <f t="shared" si="58"/>
        <v>9.3076587349823487</v>
      </c>
      <c r="BK72" s="59">
        <f t="shared" si="58"/>
        <v>9.712188198922151</v>
      </c>
      <c r="BL72" s="59">
        <f t="shared" si="58"/>
        <v>10.134299322423704</v>
      </c>
      <c r="BM72" s="59">
        <f t="shared" si="58"/>
        <v>10.574756239574882</v>
      </c>
      <c r="BN72" s="59">
        <f t="shared" si="58"/>
        <v>11.034356295259284</v>
      </c>
      <c r="BO72" s="59">
        <f t="shared" si="58"/>
        <v>11.513931488563843</v>
      </c>
      <c r="BP72" s="59">
        <f t="shared" si="58"/>
        <v>12.014349978919803</v>
      </c>
      <c r="BQ72" s="59">
        <f t="shared" si="58"/>
        <v>12.536517657703614</v>
      </c>
      <c r="BR72" s="59">
        <f t="shared" si="58"/>
        <v>13.081379788142728</v>
      </c>
      <c r="BS72" s="59">
        <f t="shared" si="58"/>
        <v>13.649922716494986</v>
      </c>
      <c r="BT72" s="59">
        <f t="shared" si="58"/>
        <v>14.24317565759929</v>
      </c>
      <c r="BU72" s="59">
        <f t="shared" si="59"/>
        <v>14.862212558029869</v>
      </c>
      <c r="BV72" s="59">
        <f t="shared" si="59"/>
        <v>15.508154040226961</v>
      </c>
      <c r="BW72" s="59">
        <f t="shared" si="59"/>
        <v>16.182169431123302</v>
      </c>
      <c r="BX72" s="59">
        <f t="shared" si="59"/>
        <v>16.88547887893878</v>
      </c>
      <c r="BY72" s="59">
        <f t="shared" si="59"/>
        <v>17.619355561975215</v>
      </c>
      <c r="BZ72" s="59">
        <f t="shared" si="59"/>
        <v>18.385127993409782</v>
      </c>
      <c r="CA72" s="59">
        <f t="shared" si="59"/>
        <v>19.184182426259355</v>
      </c>
      <c r="CB72" s="59">
        <f t="shared" si="59"/>
        <v>20.017965362869436</v>
      </c>
      <c r="CC72" s="59">
        <f t="shared" si="59"/>
        <v>20.887986173470466</v>
      </c>
      <c r="CD72" s="59">
        <f t="shared" si="59"/>
        <v>21.795819828541838</v>
      </c>
      <c r="CE72" s="59">
        <f t="shared" si="59"/>
        <v>22.743109749929921</v>
      </c>
      <c r="CF72" s="59">
        <f t="shared" si="59"/>
        <v>23.731570785881374</v>
      </c>
      <c r="CG72" s="59">
        <f t="shared" si="59"/>
        <v>24.762992315377346</v>
      </c>
      <c r="CH72" s="59">
        <f t="shared" si="59"/>
        <v>25.839241487388275</v>
      </c>
      <c r="CI72" s="59">
        <f t="shared" si="59"/>
        <v>26.962266600913143</v>
      </c>
      <c r="CJ72" s="59">
        <f t="shared" si="59"/>
        <v>28.134100631922028</v>
      </c>
      <c r="CK72" s="59">
        <f t="shared" si="60"/>
        <v>29.35686491358662</v>
      </c>
      <c r="CL72" s="59">
        <f t="shared" si="60"/>
        <v>30.632772976460917</v>
      </c>
      <c r="CM72" s="59">
        <f t="shared" si="60"/>
        <v>31.964134555563859</v>
      </c>
      <c r="CN72" s="59">
        <f t="shared" si="60"/>
        <v>33.353359771617775</v>
      </c>
      <c r="CO72" s="59">
        <f t="shared" si="60"/>
        <v>34.80296349401182</v>
      </c>
      <c r="CP72" s="59">
        <f t="shared" si="60"/>
        <v>36.315569893388556</v>
      </c>
      <c r="CQ72" s="59">
        <f t="shared" si="60"/>
        <v>37.893917192095003</v>
      </c>
      <c r="CR72" s="59">
        <f t="shared" si="60"/>
        <v>39.54086262109783</v>
      </c>
      <c r="CS72" s="59">
        <f t="shared" si="60"/>
        <v>41.259387592335976</v>
      </c>
      <c r="CT72" s="59">
        <f t="shared" si="60"/>
        <v>43.052603095874076</v>
      </c>
      <c r="CU72" s="59">
        <f t="shared" si="60"/>
        <v>44.92375533162695</v>
      </c>
      <c r="CV72" s="59">
        <f t="shared" si="60"/>
        <v>46.876231585850114</v>
      </c>
      <c r="CW72" s="59">
        <f t="shared" si="60"/>
        <v>48.913566363034327</v>
      </c>
      <c r="CX72" s="59">
        <f t="shared" si="60"/>
        <v>51.039447784304521</v>
      </c>
      <c r="CY72" s="59">
        <f t="shared" si="60"/>
        <v>53.257724263905956</v>
      </c>
      <c r="CZ72" s="59">
        <f t="shared" si="60"/>
        <v>55.572411475863831</v>
      </c>
      <c r="DA72" s="59">
        <f t="shared" si="61"/>
        <v>57.987699623427815</v>
      </c>
      <c r="DB72" s="59">
        <f t="shared" si="61"/>
        <v>60.507961024461231</v>
      </c>
      <c r="DC72" s="59">
        <f t="shared" si="61"/>
        <v>63.137758026506361</v>
      </c>
      <c r="DD72" s="59">
        <f t="shared" si="61"/>
        <v>65.88185126585438</v>
      </c>
      <c r="DE72" s="59">
        <f t="shared" si="61"/>
        <v>68.745208285570939</v>
      </c>
      <c r="DF72" s="59">
        <f t="shared" si="61"/>
        <v>71.733012528078419</v>
      </c>
      <c r="DG72" s="59">
        <f t="shared" si="61"/>
        <v>74.850672718573762</v>
      </c>
      <c r="DH72" s="59">
        <f t="shared" si="61"/>
        <v>78.103832656268409</v>
      </c>
      <c r="DI72" s="59">
        <f t="shared" si="61"/>
        <v>81.498381431175133</v>
      </c>
      <c r="DJ72" s="59">
        <f t="shared" si="61"/>
        <v>85.040464084936858</v>
      </c>
      <c r="DK72" s="59">
        <f t="shared" si="61"/>
        <v>88.736492734996375</v>
      </c>
      <c r="DL72" s="59">
        <f t="shared" si="61"/>
        <v>92.593158182244778</v>
      </c>
      <c r="DM72" s="59">
        <f t="shared" si="61"/>
        <v>96.617442023161487</v>
      </c>
      <c r="DN72" s="59">
        <f t="shared" si="61"/>
        <v>100.81662928837213</v>
      </c>
      <c r="DO72" s="59">
        <f t="shared" si="61"/>
        <v>105.19832163050334</v>
      </c>
      <c r="DP72" s="59">
        <f t="shared" si="61"/>
        <v>109.77045108520826</v>
      </c>
      <c r="DQ72" s="59">
        <f t="shared" si="62"/>
        <v>114.54129443027358</v>
      </c>
      <c r="DR72" s="59">
        <f t="shared" si="62"/>
        <v>119.51948816880211</v>
      </c>
      <c r="DS72" s="59">
        <f t="shared" si="62"/>
        <v>124.71404416359458</v>
      </c>
      <c r="DT72" s="59">
        <f t="shared" si="62"/>
        <v>130.13436595103272</v>
      </c>
      <c r="DU72" s="59">
        <f t="shared" si="62"/>
        <v>135.7902657639965</v>
      </c>
      <c r="DV72" s="59">
        <f t="shared" si="62"/>
        <v>141.69198229463132</v>
      </c>
      <c r="DW72" s="59">
        <f t="shared" si="62"/>
        <v>147.85019922912056</v>
      </c>
      <c r="DX72" s="59">
        <f t="shared" si="62"/>
        <v>154.2760645880166</v>
      </c>
      <c r="DY72" s="59">
        <f t="shared" si="62"/>
        <v>160.98121090714096</v>
      </c>
      <c r="DZ72" s="59">
        <f t="shared" si="62"/>
        <v>167.97777629558709</v>
      </c>
      <c r="EA72" s="59">
        <f t="shared" si="62"/>
        <v>175.27842640894588</v>
      </c>
      <c r="EB72" s="59">
        <f t="shared" si="62"/>
        <v>182.89637737753145</v>
      </c>
      <c r="EC72" s="59">
        <f t="shared" si="62"/>
        <v>190.84541973111371</v>
      </c>
      <c r="ED72" s="59">
        <f t="shared" si="62"/>
        <v>199.13994336346735</v>
      </c>
      <c r="EE72" s="59">
        <f t="shared" si="62"/>
        <v>207.79496358193035</v>
      </c>
      <c r="EF72" s="59">
        <f t="shared" si="62"/>
        <v>216.82614828912818</v>
      </c>
      <c r="EG72" s="59">
        <f t="shared" si="63"/>
        <v>226.24984634607026</v>
      </c>
      <c r="EH72" s="59">
        <f t="shared" si="63"/>
        <v>236.08311716796314</v>
      </c>
      <c r="EI72" s="59">
        <f t="shared" si="63"/>
        <v>246.34376160631712</v>
      </c>
      <c r="EJ72" s="59">
        <f t="shared" si="63"/>
        <v>257.05035417325087</v>
      </c>
      <c r="EK72" s="59">
        <f t="shared" si="63"/>
        <v>268.22227666632864</v>
      </c>
      <c r="EL72" s="59">
        <f t="shared" si="63"/>
        <v>279.87975325480056</v>
      </c>
      <c r="EM72" s="59">
        <f t="shared" si="63"/>
        <v>292.04388709076068</v>
      </c>
      <c r="EN72" s="59">
        <f t="shared" si="63"/>
        <v>304.7366985114993</v>
      </c>
      <c r="EO72" s="59">
        <f t="shared" si="63"/>
        <v>317.98116490220605</v>
      </c>
      <c r="EP72" s="59">
        <f t="shared" si="63"/>
        <v>331.80126229118571</v>
      </c>
      <c r="EQ72" s="59">
        <f t="shared" si="63"/>
        <v>346.22200875288519</v>
      </c>
      <c r="ER72" s="59">
        <f t="shared" si="63"/>
        <v>361.26950969730302</v>
      </c>
      <c r="ES72" s="59">
        <f t="shared" si="63"/>
        <v>376.97100512776717</v>
      </c>
      <c r="ET72" s="59">
        <f t="shared" si="63"/>
        <v>393.35491895263016</v>
      </c>
      <c r="EU72" s="59">
        <f t="shared" si="63"/>
        <v>410.4509104401493</v>
      </c>
      <c r="EV72" s="59">
        <f t="shared" si="63"/>
        <v>428.28992790969903</v>
      </c>
      <c r="EW72" s="59">
        <f t="shared" si="64"/>
        <v>446.90426475651032</v>
      </c>
      <c r="EX72" s="59">
        <f t="shared" si="64"/>
        <v>466.32761791135772</v>
      </c>
      <c r="EY72" s="59">
        <f t="shared" si="64"/>
        <v>486.59514884102111</v>
      </c>
      <c r="EZ72" s="59">
        <f t="shared" si="64"/>
        <v>507.74354719994955</v>
      </c>
      <c r="FA72" s="59">
        <f t="shared" si="64"/>
        <v>529.81109724835369</v>
      </c>
      <c r="FB72" s="59">
        <f t="shared" si="64"/>
        <v>552.83774715696154</v>
      </c>
      <c r="FC72" s="59">
        <f t="shared" si="64"/>
        <v>576.86518132389733</v>
      </c>
      <c r="FD72" s="59">
        <f t="shared" si="64"/>
        <v>601.9368958345965</v>
      </c>
      <c r="FE72" s="59">
        <f t="shared" si="64"/>
        <v>628.09827720135968</v>
      </c>
      <c r="FF72" s="59">
        <f t="shared" si="64"/>
        <v>655.39668452508511</v>
      </c>
      <c r="FG72" s="59">
        <f t="shared" si="64"/>
        <v>683.88153522791424</v>
      </c>
      <c r="FH72" s="59">
        <f t="shared" si="64"/>
        <v>713.60439451198977</v>
      </c>
      <c r="FI72" s="59">
        <f t="shared" si="64"/>
        <v>744.61906870626979</v>
      </c>
      <c r="FJ72" s="59">
        <f t="shared" si="64"/>
        <v>776.98170267038165</v>
      </c>
      <c r="FK72" s="59">
        <f t="shared" si="64"/>
        <v>810.75088143184166</v>
      </c>
      <c r="FL72" s="59">
        <f t="shared" si="64"/>
        <v>845.98773624063233</v>
      </c>
      <c r="FM72" s="59">
        <f t="shared" si="65"/>
        <v>882.75605523312265</v>
      </c>
      <c r="FN72" s="59">
        <f t="shared" si="65"/>
        <v>921.12239890566457</v>
      </c>
      <c r="FO72" s="59">
        <f t="shared" si="65"/>
        <v>961.15622060690248</v>
      </c>
      <c r="FP72" s="59">
        <f t="shared" si="65"/>
        <v>1002.9299922669196</v>
      </c>
      <c r="FQ72" s="59">
        <f t="shared" si="65"/>
        <v>1046.5193355908243</v>
      </c>
      <c r="FR72" s="59">
        <f t="shared" si="65"/>
        <v>1092.0031589542725</v>
      </c>
      <c r="FS72" s="59">
        <f t="shared" si="65"/>
        <v>1139.4638002487429</v>
      </c>
      <c r="FT72" s="59">
        <f t="shared" si="65"/>
        <v>1188.9871759351536</v>
      </c>
      <c r="FU72" s="59">
        <f t="shared" si="65"/>
        <v>1240.6629365756471</v>
      </c>
      <c r="FV72" s="59">
        <f t="shared" si="65"/>
        <v>1294.5846291250978</v>
      </c>
      <c r="FW72" s="59">
        <f t="shared" si="65"/>
        <v>1350.8498662761326</v>
      </c>
      <c r="FX72" s="59">
        <f t="shared" si="65"/>
        <v>1409.5605031642258</v>
      </c>
      <c r="FY72" s="59">
        <f t="shared" si="65"/>
        <v>1470.8228217527492</v>
      </c>
      <c r="FZ72" s="59">
        <f t="shared" si="65"/>
        <v>1534.7477232317669</v>
      </c>
      <c r="GA72" s="59">
        <f t="shared" si="65"/>
        <v>1601.4509287788658</v>
      </c>
      <c r="GB72" s="59">
        <f t="shared" si="65"/>
        <v>1671.0531890454527</v>
      </c>
      <c r="GC72" s="59">
        <f t="shared" si="66"/>
        <v>1743.680502747746</v>
      </c>
      <c r="GD72" s="59">
        <f t="shared" si="66"/>
        <v>1819.4643447581684</v>
      </c>
      <c r="GE72" s="59">
        <f t="shared" si="66"/>
        <v>1898.5419041100477</v>
      </c>
      <c r="GF72" s="59">
        <f t="shared" si="66"/>
        <v>1981.0563323464783</v>
      </c>
      <c r="GG72" s="59">
        <f t="shared" si="66"/>
        <v>2067.1570026629206</v>
      </c>
      <c r="GH72" s="59">
        <f t="shared" si="66"/>
        <v>2156.9997803126562</v>
      </c>
      <c r="GI72" s="59">
        <f t="shared" si="66"/>
        <v>2250.7473047646045</v>
      </c>
      <c r="GJ72" s="59">
        <f t="shared" si="66"/>
        <v>2348.5692841242835</v>
      </c>
      <c r="GK72" s="59">
        <f t="shared" si="66"/>
        <v>2450.6428023508929</v>
      </c>
      <c r="GL72" s="59">
        <f t="shared" si="66"/>
        <v>2557.1526398266669</v>
      </c>
      <c r="GM72" s="59">
        <f t="shared" si="66"/>
        <v>2668.2916078588132</v>
      </c>
      <c r="GN72" s="59">
        <f t="shared" si="66"/>
        <v>2784.2608977195728</v>
      </c>
      <c r="GO72" s="59">
        <f t="shared" si="66"/>
        <v>2905.2704448562604</v>
      </c>
      <c r="GP72" s="59">
        <f t="shared" si="66"/>
        <v>3031.5393089306031</v>
      </c>
      <c r="GQ72" s="59">
        <f t="shared" si="66"/>
        <v>3163.2960703753447</v>
      </c>
      <c r="GR72" s="59">
        <f t="shared" si="66"/>
        <v>3300.7792441859974</v>
      </c>
      <c r="GS72" s="59">
        <f t="shared" si="67"/>
        <v>3444.2377116968087</v>
      </c>
      <c r="GT72" s="59">
        <f t="shared" si="67"/>
        <v>3593.9311711225751</v>
      </c>
      <c r="GU72" s="59">
        <f t="shared" si="67"/>
        <v>3750.1306076819042</v>
      </c>
      <c r="GV72" s="59">
        <f t="shared" si="67"/>
        <v>3913.1187841529745</v>
      </c>
      <c r="GW72" s="59">
        <f t="shared" si="67"/>
        <v>4083.1907527498306</v>
      </c>
      <c r="GX72" s="59">
        <f t="shared" si="67"/>
        <v>4260.654389245843</v>
      </c>
      <c r="GY72" s="59">
        <f t="shared" si="67"/>
        <v>4445.830950311245</v>
      </c>
      <c r="GZ72" s="59">
        <f t="shared" si="67"/>
        <v>4639.0556550736719</v>
      </c>
      <c r="HA72" s="59">
        <f t="shared" si="67"/>
        <v>4840.678291954483</v>
      </c>
      <c r="HB72" s="59">
        <f t="shared" si="67"/>
        <v>5051.0638518794085</v>
      </c>
      <c r="HC72" s="59">
        <f t="shared" si="67"/>
        <v>5270.5931890097909</v>
      </c>
      <c r="HD72" s="59">
        <f t="shared" si="67"/>
        <v>5499.6637101905335</v>
      </c>
      <c r="HE72" s="59">
        <f t="shared" si="67"/>
        <v>5738.6900943628334</v>
      </c>
      <c r="HF72" s="59">
        <f t="shared" si="67"/>
        <v>5988.1050432440306</v>
      </c>
    </row>
    <row r="73" spans="1:214" x14ac:dyDescent="0.3">
      <c r="A73" s="69" t="str">
        <f t="shared" si="52"/>
        <v>Southern Company</v>
      </c>
      <c r="B73" s="16" t="str">
        <f t="shared" si="52"/>
        <v>SO</v>
      </c>
      <c r="C73" s="16">
        <f t="shared" si="52"/>
        <v>2.3199999999999998</v>
      </c>
      <c r="D73" s="16">
        <f t="shared" si="52"/>
        <v>46.364888888888899</v>
      </c>
      <c r="E73" s="18">
        <f t="shared" si="52"/>
        <v>3.8625E-2</v>
      </c>
      <c r="F73" s="18">
        <f t="shared" si="52"/>
        <v>3.943116666666667E-2</v>
      </c>
      <c r="G73" s="18">
        <f t="shared" si="52"/>
        <v>4.0237333333333333E-2</v>
      </c>
      <c r="H73" s="18">
        <f t="shared" si="52"/>
        <v>4.1043499999999997E-2</v>
      </c>
      <c r="I73" s="18">
        <f t="shared" si="52"/>
        <v>4.184966666666666E-2</v>
      </c>
      <c r="J73" s="18">
        <f t="shared" si="52"/>
        <v>4.2655833333333323E-2</v>
      </c>
      <c r="K73" s="18">
        <f t="shared" si="52"/>
        <v>4.3462000000000001E-2</v>
      </c>
      <c r="L73" s="17">
        <f t="shared" si="68"/>
        <v>9.6498209238052385E-2</v>
      </c>
      <c r="N73" s="59">
        <f t="shared" si="53"/>
        <v>-46.364888888888899</v>
      </c>
      <c r="O73" s="59">
        <f t="shared" si="54"/>
        <v>2.4096099999999998</v>
      </c>
      <c r="P73" s="59">
        <f t="shared" si="69"/>
        <v>2.5026811862499998</v>
      </c>
      <c r="Q73" s="59">
        <f t="shared" si="69"/>
        <v>2.5993472470689056</v>
      </c>
      <c r="R73" s="59">
        <f t="shared" si="69"/>
        <v>2.6997470344869421</v>
      </c>
      <c r="S73" s="59">
        <f t="shared" si="69"/>
        <v>2.8040247636940001</v>
      </c>
      <c r="T73" s="59">
        <f t="shared" si="55"/>
        <v>2.914590731488679</v>
      </c>
      <c r="U73" s="59">
        <f t="shared" si="55"/>
        <v>3.0318660902818326</v>
      </c>
      <c r="V73" s="59">
        <f t="shared" si="55"/>
        <v>3.1563044861583149</v>
      </c>
      <c r="W73" s="59">
        <f t="shared" si="55"/>
        <v>3.2883947768025448</v>
      </c>
      <c r="X73" s="59">
        <f t="shared" si="55"/>
        <v>3.4286639963360379</v>
      </c>
      <c r="Y73" s="59">
        <f t="shared" si="56"/>
        <v>3.5776805909447944</v>
      </c>
      <c r="Z73" s="59">
        <f t="shared" si="56"/>
        <v>3.7331737447884366</v>
      </c>
      <c r="AA73" s="59">
        <f t="shared" si="56"/>
        <v>3.8954249420844311</v>
      </c>
      <c r="AB73" s="59">
        <f t="shared" si="56"/>
        <v>4.0647279009173038</v>
      </c>
      <c r="AC73" s="59">
        <f t="shared" si="56"/>
        <v>4.241389104946971</v>
      </c>
      <c r="AD73" s="59">
        <f t="shared" si="56"/>
        <v>4.4257283582261762</v>
      </c>
      <c r="AE73" s="59">
        <f t="shared" si="56"/>
        <v>4.6180793641314013</v>
      </c>
      <c r="AF73" s="59">
        <f t="shared" si="56"/>
        <v>4.8187903294552799</v>
      </c>
      <c r="AG73" s="59">
        <f t="shared" si="56"/>
        <v>5.0282245947540645</v>
      </c>
      <c r="AH73" s="59">
        <f t="shared" si="56"/>
        <v>5.2467612920912652</v>
      </c>
      <c r="AI73" s="59">
        <f t="shared" si="56"/>
        <v>5.4747960313681352</v>
      </c>
      <c r="AJ73" s="59">
        <f t="shared" si="56"/>
        <v>5.7127416164834566</v>
      </c>
      <c r="AK73" s="59">
        <f t="shared" si="56"/>
        <v>5.9610287926190599</v>
      </c>
      <c r="AL73" s="59">
        <f t="shared" si="56"/>
        <v>6.2201070260038689</v>
      </c>
      <c r="AM73" s="59">
        <f t="shared" si="56"/>
        <v>6.4904453175680485</v>
      </c>
      <c r="AN73" s="59">
        <f t="shared" si="56"/>
        <v>6.7725330519601901</v>
      </c>
      <c r="AO73" s="59">
        <f t="shared" si="57"/>
        <v>7.0668808834644832</v>
      </c>
      <c r="AP73" s="59">
        <f t="shared" si="57"/>
        <v>7.374021660421616</v>
      </c>
      <c r="AQ73" s="59">
        <f t="shared" si="57"/>
        <v>7.6945113898268591</v>
      </c>
      <c r="AR73" s="59">
        <f t="shared" si="57"/>
        <v>8.028930243851514</v>
      </c>
      <c r="AS73" s="59">
        <f t="shared" si="57"/>
        <v>8.3778836101097873</v>
      </c>
      <c r="AT73" s="59">
        <f t="shared" si="57"/>
        <v>8.7420031875723776</v>
      </c>
      <c r="AU73" s="59">
        <f t="shared" si="57"/>
        <v>9.1219481301106473</v>
      </c>
      <c r="AV73" s="59">
        <f t="shared" si="57"/>
        <v>9.5184062397415161</v>
      </c>
      <c r="AW73" s="59">
        <f t="shared" si="57"/>
        <v>9.9320952117331611</v>
      </c>
      <c r="AX73" s="59">
        <f t="shared" si="57"/>
        <v>10.363763933825506</v>
      </c>
      <c r="AY73" s="59">
        <f t="shared" si="57"/>
        <v>10.814193841917429</v>
      </c>
      <c r="AZ73" s="59">
        <f t="shared" si="57"/>
        <v>11.284200334674843</v>
      </c>
      <c r="BA73" s="59">
        <f t="shared" si="57"/>
        <v>11.77463424962048</v>
      </c>
      <c r="BB73" s="59">
        <f t="shared" si="57"/>
        <v>12.286383403377483</v>
      </c>
      <c r="BC73" s="59">
        <f t="shared" si="57"/>
        <v>12.820374198855074</v>
      </c>
      <c r="BD73" s="59">
        <f t="shared" si="57"/>
        <v>13.377573302285711</v>
      </c>
      <c r="BE73" s="59">
        <f t="shared" si="58"/>
        <v>13.95898939314965</v>
      </c>
      <c r="BF73" s="59">
        <f t="shared" si="58"/>
        <v>14.565674990154719</v>
      </c>
      <c r="BG73" s="59">
        <f t="shared" si="58"/>
        <v>15.198728356576822</v>
      </c>
      <c r="BH73" s="59">
        <f t="shared" si="58"/>
        <v>15.859295488410362</v>
      </c>
      <c r="BI73" s="59">
        <f t="shared" si="58"/>
        <v>16.54857218892765</v>
      </c>
      <c r="BJ73" s="59">
        <f t="shared" si="58"/>
        <v>17.267806233402823</v>
      </c>
      <c r="BK73" s="59">
        <f t="shared" si="58"/>
        <v>18.018299627918974</v>
      </c>
      <c r="BL73" s="59">
        <f t="shared" si="58"/>
        <v>18.801410966347586</v>
      </c>
      <c r="BM73" s="59">
        <f t="shared" si="58"/>
        <v>19.618557889766983</v>
      </c>
      <c r="BN73" s="59">
        <f t="shared" si="58"/>
        <v>20.471219652772032</v>
      </c>
      <c r="BO73" s="59">
        <f t="shared" si="58"/>
        <v>21.360939801320807</v>
      </c>
      <c r="BP73" s="59">
        <f t="shared" si="58"/>
        <v>22.289328966965808</v>
      </c>
      <c r="BQ73" s="59">
        <f t="shared" si="58"/>
        <v>23.258067782528073</v>
      </c>
      <c r="BR73" s="59">
        <f t="shared" si="58"/>
        <v>24.268909924492306</v>
      </c>
      <c r="BS73" s="59">
        <f t="shared" si="58"/>
        <v>25.323685287630589</v>
      </c>
      <c r="BT73" s="59">
        <f t="shared" si="58"/>
        <v>26.424303297601586</v>
      </c>
      <c r="BU73" s="59">
        <f t="shared" si="59"/>
        <v>27.572756367521944</v>
      </c>
      <c r="BV73" s="59">
        <f t="shared" si="59"/>
        <v>28.771123504767179</v>
      </c>
      <c r="BW73" s="59">
        <f t="shared" si="59"/>
        <v>30.021574074531365</v>
      </c>
      <c r="BX73" s="59">
        <f t="shared" si="59"/>
        <v>31.326371726958644</v>
      </c>
      <c r="BY73" s="59">
        <f t="shared" si="59"/>
        <v>32.687878494955719</v>
      </c>
      <c r="BZ73" s="59">
        <f t="shared" si="59"/>
        <v>34.108559070103482</v>
      </c>
      <c r="CA73" s="59">
        <f t="shared" si="59"/>
        <v>35.590985264408317</v>
      </c>
      <c r="CB73" s="59">
        <f t="shared" si="59"/>
        <v>37.137840665970025</v>
      </c>
      <c r="CC73" s="59">
        <f t="shared" si="59"/>
        <v>38.75192549699441</v>
      </c>
      <c r="CD73" s="59">
        <f t="shared" si="59"/>
        <v>40.436161682944778</v>
      </c>
      <c r="CE73" s="59">
        <f t="shared" si="59"/>
        <v>42.193598142008916</v>
      </c>
      <c r="CF73" s="59">
        <f t="shared" si="59"/>
        <v>44.027416304456906</v>
      </c>
      <c r="CG73" s="59">
        <f t="shared" si="59"/>
        <v>45.940935871881209</v>
      </c>
      <c r="CH73" s="59">
        <f t="shared" si="59"/>
        <v>47.937620826744904</v>
      </c>
      <c r="CI73" s="59">
        <f t="shared" si="59"/>
        <v>50.021085703116889</v>
      </c>
      <c r="CJ73" s="59">
        <f t="shared" si="59"/>
        <v>52.195102129945752</v>
      </c>
      <c r="CK73" s="59">
        <f t="shared" si="60"/>
        <v>54.463605658717448</v>
      </c>
      <c r="CL73" s="59">
        <f t="shared" si="60"/>
        <v>56.830702887856617</v>
      </c>
      <c r="CM73" s="59">
        <f t="shared" si="60"/>
        <v>59.300678896768638</v>
      </c>
      <c r="CN73" s="59">
        <f t="shared" si="60"/>
        <v>61.87800500297999</v>
      </c>
      <c r="CO73" s="59">
        <f t="shared" si="60"/>
        <v>64.567346856419505</v>
      </c>
      <c r="CP73" s="59">
        <f t="shared" si="60"/>
        <v>67.373572885493203</v>
      </c>
      <c r="CQ73" s="59">
        <f t="shared" si="60"/>
        <v>70.301763110242504</v>
      </c>
      <c r="CR73" s="59">
        <f t="shared" si="60"/>
        <v>73.357218338539852</v>
      </c>
      <c r="CS73" s="59">
        <f t="shared" si="60"/>
        <v>76.545469761969457</v>
      </c>
      <c r="CT73" s="59">
        <f t="shared" si="60"/>
        <v>79.872288968764167</v>
      </c>
      <c r="CU73" s="59">
        <f t="shared" si="60"/>
        <v>83.34369839192459</v>
      </c>
      <c r="CV73" s="59">
        <f t="shared" si="60"/>
        <v>86.965982211434408</v>
      </c>
      <c r="CW73" s="59">
        <f t="shared" si="60"/>
        <v>90.745697730307754</v>
      </c>
      <c r="CX73" s="59">
        <f t="shared" si="60"/>
        <v>94.689687245062373</v>
      </c>
      <c r="CY73" s="59">
        <f t="shared" si="60"/>
        <v>98.805090432107264</v>
      </c>
      <c r="CZ73" s="59">
        <f t="shared" si="60"/>
        <v>103.0993572724675</v>
      </c>
      <c r="DA73" s="59">
        <f t="shared" si="61"/>
        <v>107.58026153824348</v>
      </c>
      <c r="DB73" s="59">
        <f t="shared" si="61"/>
        <v>112.2559148652186</v>
      </c>
      <c r="DC73" s="59">
        <f t="shared" si="61"/>
        <v>117.13478143709072</v>
      </c>
      <c r="DD73" s="59">
        <f t="shared" si="61"/>
        <v>122.22569330790955</v>
      </c>
      <c r="DE73" s="59">
        <f t="shared" si="61"/>
        <v>127.53786639045791</v>
      </c>
      <c r="DF73" s="59">
        <f t="shared" si="61"/>
        <v>133.08091713951998</v>
      </c>
      <c r="DG73" s="59">
        <f t="shared" si="61"/>
        <v>138.86487996023777</v>
      </c>
      <c r="DH73" s="59">
        <f t="shared" si="61"/>
        <v>144.90022537306962</v>
      </c>
      <c r="DI73" s="59">
        <f t="shared" si="61"/>
        <v>151.19787896823397</v>
      </c>
      <c r="DJ73" s="59">
        <f t="shared" si="61"/>
        <v>157.76924118395132</v>
      </c>
      <c r="DK73" s="59">
        <f t="shared" si="61"/>
        <v>164.62620794428821</v>
      </c>
      <c r="DL73" s="59">
        <f t="shared" si="61"/>
        <v>171.78119219396285</v>
      </c>
      <c r="DM73" s="59">
        <f t="shared" si="61"/>
        <v>179.24714636909684</v>
      </c>
      <c r="DN73" s="59">
        <f t="shared" si="61"/>
        <v>187.0375858445905</v>
      </c>
      <c r="DO73" s="59">
        <f t="shared" si="61"/>
        <v>195.16661340056805</v>
      </c>
      <c r="DP73" s="59">
        <f t="shared" si="61"/>
        <v>203.64894475218352</v>
      </c>
      <c r="DQ73" s="59">
        <f t="shared" si="62"/>
        <v>212.49993518900291</v>
      </c>
      <c r="DR73" s="59">
        <f t="shared" si="62"/>
        <v>221.73560737218733</v>
      </c>
      <c r="DS73" s="59">
        <f t="shared" si="62"/>
        <v>231.37268033979731</v>
      </c>
      <c r="DT73" s="59">
        <f t="shared" si="62"/>
        <v>241.42859977272556</v>
      </c>
      <c r="DU73" s="59">
        <f t="shared" si="62"/>
        <v>251.92156957604774</v>
      </c>
      <c r="DV73" s="59">
        <f t="shared" si="62"/>
        <v>262.87058483296192</v>
      </c>
      <c r="DW73" s="59">
        <f t="shared" si="62"/>
        <v>274.29546619097209</v>
      </c>
      <c r="DX73" s="59">
        <f t="shared" si="62"/>
        <v>286.21689574256408</v>
      </c>
      <c r="DY73" s="59">
        <f t="shared" si="62"/>
        <v>298.65645446532739</v>
      </c>
      <c r="DZ73" s="59">
        <f t="shared" si="62"/>
        <v>311.63666128929941</v>
      </c>
      <c r="EA73" s="59">
        <f t="shared" si="62"/>
        <v>325.18101386225493</v>
      </c>
      <c r="EB73" s="59">
        <f t="shared" si="62"/>
        <v>339.31403108673624</v>
      </c>
      <c r="EC73" s="59">
        <f t="shared" si="62"/>
        <v>354.06129750582795</v>
      </c>
      <c r="ED73" s="59">
        <f t="shared" si="62"/>
        <v>369.44950961802618</v>
      </c>
      <c r="EE73" s="59">
        <f t="shared" si="62"/>
        <v>385.5065242050448</v>
      </c>
      <c r="EF73" s="59">
        <f t="shared" si="62"/>
        <v>402.26140876004439</v>
      </c>
      <c r="EG73" s="59">
        <f t="shared" si="63"/>
        <v>419.74449410757342</v>
      </c>
      <c r="EH73" s="59">
        <f t="shared" si="63"/>
        <v>437.98742931047673</v>
      </c>
      <c r="EI73" s="59">
        <f t="shared" si="63"/>
        <v>457.02323896316864</v>
      </c>
      <c r="EJ73" s="59">
        <f t="shared" si="63"/>
        <v>476.88638297498585</v>
      </c>
      <c r="EK73" s="59">
        <f t="shared" si="63"/>
        <v>497.61281895184464</v>
      </c>
      <c r="EL73" s="59">
        <f t="shared" si="63"/>
        <v>519.24006728912968</v>
      </c>
      <c r="EM73" s="59">
        <f t="shared" si="63"/>
        <v>541.80727909364975</v>
      </c>
      <c r="EN73" s="59">
        <f t="shared" si="63"/>
        <v>565.35530705761789</v>
      </c>
      <c r="EO73" s="59">
        <f t="shared" si="63"/>
        <v>589.92677941295597</v>
      </c>
      <c r="EP73" s="59">
        <f t="shared" si="63"/>
        <v>615.56617709980185</v>
      </c>
      <c r="EQ73" s="59">
        <f t="shared" si="63"/>
        <v>642.31991428891342</v>
      </c>
      <c r="ER73" s="59">
        <f t="shared" si="63"/>
        <v>670.23642240373806</v>
      </c>
      <c r="ES73" s="59">
        <f t="shared" si="63"/>
        <v>699.36623779424929</v>
      </c>
      <c r="ET73" s="59">
        <f t="shared" si="63"/>
        <v>729.76209322126283</v>
      </c>
      <c r="EU73" s="59">
        <f t="shared" si="63"/>
        <v>761.47901331684523</v>
      </c>
      <c r="EV73" s="59">
        <f t="shared" si="63"/>
        <v>794.57441419362192</v>
      </c>
      <c r="EW73" s="59">
        <f t="shared" si="64"/>
        <v>829.10820738330506</v>
      </c>
      <c r="EX73" s="59">
        <f t="shared" si="64"/>
        <v>865.14290829259812</v>
      </c>
      <c r="EY73" s="59">
        <f t="shared" si="64"/>
        <v>902.74374937281095</v>
      </c>
      <c r="EZ73" s="59">
        <f t="shared" si="64"/>
        <v>941.97879820805201</v>
      </c>
      <c r="FA73" s="59">
        <f t="shared" si="64"/>
        <v>982.91908073577031</v>
      </c>
      <c r="FB73" s="59">
        <f t="shared" si="64"/>
        <v>1025.6387098227083</v>
      </c>
      <c r="FC73" s="59">
        <f t="shared" si="64"/>
        <v>1070.2150194290227</v>
      </c>
      <c r="FD73" s="59">
        <f t="shared" si="64"/>
        <v>1116.7287046034469</v>
      </c>
      <c r="FE73" s="59">
        <f t="shared" si="64"/>
        <v>1165.2639675629218</v>
      </c>
      <c r="FF73" s="59">
        <f t="shared" si="64"/>
        <v>1215.9086701211413</v>
      </c>
      <c r="FG73" s="59">
        <f t="shared" si="64"/>
        <v>1268.7544927419463</v>
      </c>
      <c r="FH73" s="59">
        <f t="shared" si="64"/>
        <v>1323.8971005054966</v>
      </c>
      <c r="FI73" s="59">
        <f t="shared" si="64"/>
        <v>1381.4363162876664</v>
      </c>
      <c r="FJ73" s="59">
        <f t="shared" si="64"/>
        <v>1441.4763014661607</v>
      </c>
      <c r="FK73" s="59">
        <f t="shared" si="64"/>
        <v>1504.1257444804828</v>
      </c>
      <c r="FL73" s="59">
        <f t="shared" si="64"/>
        <v>1569.4980575870934</v>
      </c>
      <c r="FM73" s="59">
        <f t="shared" si="65"/>
        <v>1637.7115821659436</v>
      </c>
      <c r="FN73" s="59">
        <f t="shared" si="65"/>
        <v>1708.8898029500397</v>
      </c>
      <c r="FO73" s="59">
        <f t="shared" si="65"/>
        <v>1783.161571565854</v>
      </c>
      <c r="FP73" s="59">
        <f t="shared" si="65"/>
        <v>1860.661339789249</v>
      </c>
      <c r="FQ73" s="59">
        <f t="shared" si="65"/>
        <v>1941.5294029391691</v>
      </c>
      <c r="FR73" s="59">
        <f t="shared" si="65"/>
        <v>2025.9121538497111</v>
      </c>
      <c r="FS73" s="59">
        <f t="shared" si="65"/>
        <v>2113.9623478803269</v>
      </c>
      <c r="FT73" s="59">
        <f t="shared" si="65"/>
        <v>2205.8393794439016</v>
      </c>
      <c r="FU73" s="59">
        <f t="shared" si="65"/>
        <v>2301.7095705532925</v>
      </c>
      <c r="FV73" s="59">
        <f t="shared" si="65"/>
        <v>2401.7464719086793</v>
      </c>
      <c r="FW73" s="59">
        <f t="shared" si="65"/>
        <v>2506.1311770707739</v>
      </c>
      <c r="FX73" s="59">
        <f t="shared" si="65"/>
        <v>2615.0526502886237</v>
      </c>
      <c r="FY73" s="59">
        <f t="shared" si="65"/>
        <v>2728.7080685754677</v>
      </c>
      <c r="FZ73" s="59">
        <f t="shared" si="65"/>
        <v>2847.3031786518945</v>
      </c>
      <c r="GA73" s="59">
        <f t="shared" si="65"/>
        <v>2971.0526694024629</v>
      </c>
      <c r="GB73" s="59">
        <f t="shared" si="65"/>
        <v>3100.1805605200325</v>
      </c>
      <c r="GC73" s="59">
        <f t="shared" si="66"/>
        <v>3234.9206080413537</v>
      </c>
      <c r="GD73" s="59">
        <f t="shared" si="66"/>
        <v>3375.5167275080466</v>
      </c>
      <c r="GE73" s="59">
        <f t="shared" si="66"/>
        <v>3522.2234355190012</v>
      </c>
      <c r="GF73" s="59">
        <f t="shared" si="66"/>
        <v>3675.3063104735274</v>
      </c>
      <c r="GG73" s="59">
        <f t="shared" si="66"/>
        <v>3835.0424733393274</v>
      </c>
      <c r="GH73" s="59">
        <f t="shared" si="66"/>
        <v>4001.7210893156007</v>
      </c>
      <c r="GI73" s="59">
        <f t="shared" si="66"/>
        <v>4175.6438912994345</v>
      </c>
      <c r="GJ73" s="59">
        <f t="shared" si="66"/>
        <v>4357.1257261030896</v>
      </c>
      <c r="GK73" s="59">
        <f t="shared" si="66"/>
        <v>4546.4951244109816</v>
      </c>
      <c r="GL73" s="59">
        <f t="shared" si="66"/>
        <v>4744.0948955081312</v>
      </c>
      <c r="GM73" s="59">
        <f t="shared" si="66"/>
        <v>4950.2827478567051</v>
      </c>
      <c r="GN73" s="59">
        <f t="shared" si="66"/>
        <v>5165.4319366440523</v>
      </c>
      <c r="GO73" s="59">
        <f t="shared" si="66"/>
        <v>5389.9319394744753</v>
      </c>
      <c r="GP73" s="59">
        <f t="shared" si="66"/>
        <v>5624.1891614279139</v>
      </c>
      <c r="GQ73" s="59">
        <f t="shared" si="66"/>
        <v>5868.6276707618936</v>
      </c>
      <c r="GR73" s="59">
        <f t="shared" si="66"/>
        <v>6123.6899665885467</v>
      </c>
      <c r="GS73" s="59">
        <f t="shared" si="67"/>
        <v>6389.8377799164173</v>
      </c>
      <c r="GT73" s="59">
        <f t="shared" si="67"/>
        <v>6667.5529095071442</v>
      </c>
      <c r="GU73" s="59">
        <f t="shared" si="67"/>
        <v>6957.3380940601428</v>
      </c>
      <c r="GV73" s="59">
        <f t="shared" si="67"/>
        <v>7259.717922304184</v>
      </c>
      <c r="GW73" s="59">
        <f t="shared" si="67"/>
        <v>7575.239782643368</v>
      </c>
      <c r="GX73" s="59">
        <f t="shared" si="67"/>
        <v>7904.4748540766132</v>
      </c>
      <c r="GY73" s="59">
        <f t="shared" si="67"/>
        <v>8248.0191401844895</v>
      </c>
      <c r="GZ73" s="59">
        <f t="shared" si="67"/>
        <v>8606.4945480551869</v>
      </c>
      <c r="HA73" s="59">
        <f t="shared" si="67"/>
        <v>8980.5500141027605</v>
      </c>
      <c r="HB73" s="59">
        <f t="shared" si="67"/>
        <v>9370.8626788156944</v>
      </c>
      <c r="HC73" s="59">
        <f t="shared" si="67"/>
        <v>9778.1391125623813</v>
      </c>
      <c r="HD73" s="59">
        <f t="shared" si="67"/>
        <v>10203.116594672567</v>
      </c>
      <c r="HE73" s="59">
        <f t="shared" si="67"/>
        <v>10646.564448110224</v>
      </c>
      <c r="HF73" s="59">
        <f t="shared" si="67"/>
        <v>11109.285432153991</v>
      </c>
    </row>
    <row r="74" spans="1:214" x14ac:dyDescent="0.3">
      <c r="A74" s="69" t="str">
        <f t="shared" ref="A74:K75" si="70">A38</f>
        <v>Canadian Utilities Limited</v>
      </c>
      <c r="B74" s="16" t="str">
        <f t="shared" si="70"/>
        <v>CU</v>
      </c>
      <c r="C74" s="16">
        <f t="shared" si="70"/>
        <v>1.5731999999999999</v>
      </c>
      <c r="D74" s="16">
        <f t="shared" si="70"/>
        <v>36.010555555555555</v>
      </c>
      <c r="E74" s="18">
        <f t="shared" si="70"/>
        <v>3.5699999999999996E-2</v>
      </c>
      <c r="F74" s="18">
        <f t="shared" si="70"/>
        <v>3.5973333333333329E-2</v>
      </c>
      <c r="G74" s="18">
        <f t="shared" si="70"/>
        <v>3.6246666666666663E-2</v>
      </c>
      <c r="H74" s="18">
        <f t="shared" si="70"/>
        <v>3.6519999999999997E-2</v>
      </c>
      <c r="I74" s="18">
        <f t="shared" si="70"/>
        <v>3.6793333333333331E-2</v>
      </c>
      <c r="J74" s="18">
        <f t="shared" si="70"/>
        <v>3.7066666666666664E-2</v>
      </c>
      <c r="K74" s="18">
        <f t="shared" si="70"/>
        <v>3.7339999999999998E-2</v>
      </c>
      <c r="L74" s="17">
        <f t="shared" si="68"/>
        <v>8.3995023369789132E-2</v>
      </c>
      <c r="N74" s="59">
        <f t="shared" si="53"/>
        <v>-36.010555555555555</v>
      </c>
      <c r="O74" s="59">
        <f t="shared" si="54"/>
        <v>1.62936324</v>
      </c>
      <c r="P74" s="59">
        <f t="shared" si="69"/>
        <v>1.6875315076680002</v>
      </c>
      <c r="Q74" s="59">
        <f t="shared" si="69"/>
        <v>1.7477763824917478</v>
      </c>
      <c r="R74" s="59">
        <f t="shared" si="69"/>
        <v>1.8101719993467034</v>
      </c>
      <c r="S74" s="59">
        <f t="shared" si="69"/>
        <v>1.8747951397233809</v>
      </c>
      <c r="T74" s="59">
        <f t="shared" si="55"/>
        <v>1.9422377702163633</v>
      </c>
      <c r="U74" s="59">
        <f t="shared" si="55"/>
        <v>2.012637415260806</v>
      </c>
      <c r="V74" s="59">
        <f t="shared" si="55"/>
        <v>2.0861389336661302</v>
      </c>
      <c r="W74" s="59">
        <f t="shared" si="55"/>
        <v>2.1628949388321526</v>
      </c>
      <c r="X74" s="59">
        <f t="shared" si="55"/>
        <v>2.2430662445648641</v>
      </c>
      <c r="Y74" s="59">
        <f t="shared" si="56"/>
        <v>2.3268223381369162</v>
      </c>
      <c r="Z74" s="59">
        <f t="shared" si="56"/>
        <v>2.4137058842429484</v>
      </c>
      <c r="AA74" s="59">
        <f t="shared" si="56"/>
        <v>2.5038336619605799</v>
      </c>
      <c r="AB74" s="59">
        <f t="shared" si="56"/>
        <v>2.597326810898188</v>
      </c>
      <c r="AC74" s="59">
        <f t="shared" si="56"/>
        <v>2.6943109940171261</v>
      </c>
      <c r="AD74" s="59">
        <f t="shared" si="56"/>
        <v>2.7949165665337254</v>
      </c>
      <c r="AE74" s="59">
        <f t="shared" si="56"/>
        <v>2.8992787511280946</v>
      </c>
      <c r="AF74" s="59">
        <f t="shared" si="56"/>
        <v>3.0075378196952176</v>
      </c>
      <c r="AG74" s="59">
        <f t="shared" si="56"/>
        <v>3.119839281882637</v>
      </c>
      <c r="AH74" s="59">
        <f t="shared" si="56"/>
        <v>3.2363340806681347</v>
      </c>
      <c r="AI74" s="59">
        <f t="shared" si="56"/>
        <v>3.3571787952402827</v>
      </c>
      <c r="AJ74" s="59">
        <f t="shared" si="56"/>
        <v>3.4825358514545548</v>
      </c>
      <c r="AK74" s="59">
        <f t="shared" si="56"/>
        <v>3.6125737401478677</v>
      </c>
      <c r="AL74" s="59">
        <f t="shared" si="56"/>
        <v>3.747467243604989</v>
      </c>
      <c r="AM74" s="59">
        <f t="shared" si="56"/>
        <v>3.887397670481199</v>
      </c>
      <c r="AN74" s="59">
        <f t="shared" si="56"/>
        <v>4.0325530994969663</v>
      </c>
      <c r="AO74" s="59">
        <f t="shared" si="57"/>
        <v>4.183128632232183</v>
      </c>
      <c r="AP74" s="59">
        <f t="shared" si="57"/>
        <v>4.3393266553597325</v>
      </c>
      <c r="AQ74" s="59">
        <f t="shared" si="57"/>
        <v>4.5013571126708642</v>
      </c>
      <c r="AR74" s="59">
        <f t="shared" si="57"/>
        <v>4.6694377872579942</v>
      </c>
      <c r="AS74" s="59">
        <f t="shared" si="57"/>
        <v>4.8437945942342076</v>
      </c>
      <c r="AT74" s="59">
        <f t="shared" si="57"/>
        <v>5.0246618843829127</v>
      </c>
      <c r="AU74" s="59">
        <f t="shared" si="57"/>
        <v>5.2122827591457703</v>
      </c>
      <c r="AV74" s="59">
        <f t="shared" si="57"/>
        <v>5.4069093973722726</v>
      </c>
      <c r="AW74" s="59">
        <f t="shared" si="57"/>
        <v>5.6088033942701525</v>
      </c>
      <c r="AX74" s="59">
        <f t="shared" si="57"/>
        <v>5.8182361130121993</v>
      </c>
      <c r="AY74" s="59">
        <f t="shared" si="57"/>
        <v>6.0354890494720745</v>
      </c>
      <c r="AZ74" s="59">
        <f t="shared" si="57"/>
        <v>6.2608542105793612</v>
      </c>
      <c r="BA74" s="59">
        <f t="shared" si="57"/>
        <v>6.4946345068023943</v>
      </c>
      <c r="BB74" s="59">
        <f t="shared" si="57"/>
        <v>6.7371441592863954</v>
      </c>
      <c r="BC74" s="59">
        <f t="shared" si="57"/>
        <v>6.9887091221941491</v>
      </c>
      <c r="BD74" s="59">
        <f t="shared" si="57"/>
        <v>7.2496675208168782</v>
      </c>
      <c r="BE74" s="59">
        <f t="shared" si="58"/>
        <v>7.5203701060441794</v>
      </c>
      <c r="BF74" s="59">
        <f t="shared" si="58"/>
        <v>7.8011807258038681</v>
      </c>
      <c r="BG74" s="59">
        <f t="shared" si="58"/>
        <v>8.0924768141053836</v>
      </c>
      <c r="BH74" s="59">
        <f t="shared" si="58"/>
        <v>8.3946498983440776</v>
      </c>
      <c r="BI74" s="59">
        <f t="shared" si="58"/>
        <v>8.7081061255482446</v>
      </c>
      <c r="BJ74" s="59">
        <f t="shared" si="58"/>
        <v>9.0332668082762151</v>
      </c>
      <c r="BK74" s="59">
        <f t="shared" si="58"/>
        <v>9.3705689908972492</v>
      </c>
      <c r="BL74" s="59">
        <f t="shared" si="58"/>
        <v>9.720466037017351</v>
      </c>
      <c r="BM74" s="59">
        <f t="shared" si="58"/>
        <v>10.083428238839579</v>
      </c>
      <c r="BN74" s="59">
        <f t="shared" si="58"/>
        <v>10.459943449277848</v>
      </c>
      <c r="BO74" s="59">
        <f t="shared" si="58"/>
        <v>10.850517737673881</v>
      </c>
      <c r="BP74" s="59">
        <f t="shared" si="58"/>
        <v>11.255676069998623</v>
      </c>
      <c r="BQ74" s="59">
        <f t="shared" si="58"/>
        <v>11.675963014452371</v>
      </c>
      <c r="BR74" s="59">
        <f t="shared" si="58"/>
        <v>12.111943473412023</v>
      </c>
      <c r="BS74" s="59">
        <f t="shared" si="58"/>
        <v>12.564203442709227</v>
      </c>
      <c r="BT74" s="59">
        <f t="shared" si="58"/>
        <v>13.033350799259988</v>
      </c>
      <c r="BU74" s="59">
        <f t="shared" si="59"/>
        <v>13.520016118104355</v>
      </c>
      <c r="BV74" s="59">
        <f t="shared" si="59"/>
        <v>14.02485351995437</v>
      </c>
      <c r="BW74" s="59">
        <f t="shared" si="59"/>
        <v>14.548541550389464</v>
      </c>
      <c r="BX74" s="59">
        <f t="shared" si="59"/>
        <v>15.091784091881005</v>
      </c>
      <c r="BY74" s="59">
        <f t="shared" si="59"/>
        <v>15.655311309871839</v>
      </c>
      <c r="BZ74" s="59">
        <f t="shared" si="59"/>
        <v>16.239880634182452</v>
      </c>
      <c r="CA74" s="59">
        <f t="shared" si="59"/>
        <v>16.846277777062824</v>
      </c>
      <c r="CB74" s="59">
        <f t="shared" si="59"/>
        <v>17.475317789258348</v>
      </c>
      <c r="CC74" s="59">
        <f t="shared" si="59"/>
        <v>18.127846155509253</v>
      </c>
      <c r="CD74" s="59">
        <f t="shared" si="59"/>
        <v>18.804739930955968</v>
      </c>
      <c r="CE74" s="59">
        <f t="shared" si="59"/>
        <v>19.506908919977864</v>
      </c>
      <c r="CF74" s="59">
        <f t="shared" si="59"/>
        <v>20.235296899049835</v>
      </c>
      <c r="CG74" s="59">
        <f t="shared" si="59"/>
        <v>20.990882885260355</v>
      </c>
      <c r="CH74" s="59">
        <f t="shared" si="59"/>
        <v>21.774682452195975</v>
      </c>
      <c r="CI74" s="59">
        <f t="shared" si="59"/>
        <v>22.587749094960973</v>
      </c>
      <c r="CJ74" s="59">
        <f t="shared" si="59"/>
        <v>23.431175646166814</v>
      </c>
      <c r="CK74" s="59">
        <f t="shared" si="60"/>
        <v>24.306095744794682</v>
      </c>
      <c r="CL74" s="59">
        <f t="shared" si="60"/>
        <v>25.213685359905313</v>
      </c>
      <c r="CM74" s="59">
        <f t="shared" si="60"/>
        <v>26.155164371244176</v>
      </c>
      <c r="CN74" s="59">
        <f t="shared" si="60"/>
        <v>27.131798208866432</v>
      </c>
      <c r="CO74" s="59">
        <f t="shared" si="60"/>
        <v>28.144899553985503</v>
      </c>
      <c r="CP74" s="59">
        <f t="shared" si="60"/>
        <v>29.195830103331321</v>
      </c>
      <c r="CQ74" s="59">
        <f t="shared" si="60"/>
        <v>30.286002399389712</v>
      </c>
      <c r="CR74" s="59">
        <f t="shared" si="60"/>
        <v>31.416881728982922</v>
      </c>
      <c r="CS74" s="59">
        <f t="shared" si="60"/>
        <v>32.589988092743141</v>
      </c>
      <c r="CT74" s="59">
        <f t="shared" si="60"/>
        <v>33.806898248126167</v>
      </c>
      <c r="CU74" s="59">
        <f t="shared" si="60"/>
        <v>35.069247828711198</v>
      </c>
      <c r="CV74" s="59">
        <f t="shared" si="60"/>
        <v>36.378733542635274</v>
      </c>
      <c r="CW74" s="59">
        <f t="shared" si="60"/>
        <v>37.737115453117269</v>
      </c>
      <c r="CX74" s="59">
        <f t="shared" si="60"/>
        <v>39.146219344136668</v>
      </c>
      <c r="CY74" s="59">
        <f t="shared" si="60"/>
        <v>40.607939174446727</v>
      </c>
      <c r="CZ74" s="59">
        <f t="shared" si="60"/>
        <v>42.124239623220568</v>
      </c>
      <c r="DA74" s="59">
        <f t="shared" si="61"/>
        <v>43.697158730751617</v>
      </c>
      <c r="DB74" s="59">
        <f t="shared" si="61"/>
        <v>45.328810637757883</v>
      </c>
      <c r="DC74" s="59">
        <f t="shared" si="61"/>
        <v>47.021388426971761</v>
      </c>
      <c r="DD74" s="59">
        <f t="shared" si="61"/>
        <v>48.777167070834885</v>
      </c>
      <c r="DE74" s="59">
        <f t="shared" si="61"/>
        <v>50.598506489259854</v>
      </c>
      <c r="DF74" s="59">
        <f t="shared" si="61"/>
        <v>52.487854721568816</v>
      </c>
      <c r="DG74" s="59">
        <f t="shared" si="61"/>
        <v>54.447751216872192</v>
      </c>
      <c r="DH74" s="59">
        <f t="shared" si="61"/>
        <v>56.480830247310195</v>
      </c>
      <c r="DI74" s="59">
        <f t="shared" si="61"/>
        <v>58.58982444874475</v>
      </c>
      <c r="DJ74" s="59">
        <f t="shared" si="61"/>
        <v>60.777568493660873</v>
      </c>
      <c r="DK74" s="59">
        <f t="shared" si="61"/>
        <v>63.047002901214164</v>
      </c>
      <c r="DL74" s="59">
        <f t="shared" si="61"/>
        <v>65.401177989545502</v>
      </c>
      <c r="DM74" s="59">
        <f t="shared" si="61"/>
        <v>67.84325797567513</v>
      </c>
      <c r="DN74" s="59">
        <f t="shared" si="61"/>
        <v>70.376525228486841</v>
      </c>
      <c r="DO74" s="59">
        <f t="shared" si="61"/>
        <v>73.004384680518541</v>
      </c>
      <c r="DP74" s="59">
        <f t="shared" si="61"/>
        <v>75.730368404489099</v>
      </c>
      <c r="DQ74" s="59">
        <f t="shared" si="62"/>
        <v>78.558140360712713</v>
      </c>
      <c r="DR74" s="59">
        <f t="shared" si="62"/>
        <v>81.491501321781726</v>
      </c>
      <c r="DS74" s="59">
        <f t="shared" si="62"/>
        <v>84.534393981137043</v>
      </c>
      <c r="DT74" s="59">
        <f t="shared" si="62"/>
        <v>87.690908252392688</v>
      </c>
      <c r="DU74" s="59">
        <f t="shared" si="62"/>
        <v>90.96528676653702</v>
      </c>
      <c r="DV74" s="59">
        <f t="shared" si="62"/>
        <v>94.361930574399508</v>
      </c>
      <c r="DW74" s="59">
        <f t="shared" si="62"/>
        <v>97.885405062047582</v>
      </c>
      <c r="DX74" s="59">
        <f t="shared" si="62"/>
        <v>101.54044608706444</v>
      </c>
      <c r="DY74" s="59">
        <f t="shared" si="62"/>
        <v>105.33196634395541</v>
      </c>
      <c r="DZ74" s="59">
        <f t="shared" si="62"/>
        <v>109.26506196723871</v>
      </c>
      <c r="EA74" s="59">
        <f t="shared" si="62"/>
        <v>113.3450193810954</v>
      </c>
      <c r="EB74" s="59">
        <f t="shared" si="62"/>
        <v>117.57732240478549</v>
      </c>
      <c r="EC74" s="59">
        <f t="shared" si="62"/>
        <v>121.96765962338017</v>
      </c>
      <c r="ED74" s="59">
        <f t="shared" si="62"/>
        <v>126.52193203371718</v>
      </c>
      <c r="EE74" s="59">
        <f t="shared" si="62"/>
        <v>131.24626097585616</v>
      </c>
      <c r="EF74" s="59">
        <f t="shared" si="62"/>
        <v>136.14699636069463</v>
      </c>
      <c r="EG74" s="59">
        <f t="shared" si="63"/>
        <v>141.23072520480295</v>
      </c>
      <c r="EH74" s="59">
        <f t="shared" si="63"/>
        <v>146.50428048395028</v>
      </c>
      <c r="EI74" s="59">
        <f t="shared" si="63"/>
        <v>151.97475031722098</v>
      </c>
      <c r="EJ74" s="59">
        <f t="shared" si="63"/>
        <v>157.64948749406599</v>
      </c>
      <c r="EK74" s="59">
        <f t="shared" si="63"/>
        <v>163.53611935709441</v>
      </c>
      <c r="EL74" s="59">
        <f t="shared" si="63"/>
        <v>169.64255805388831</v>
      </c>
      <c r="EM74" s="59">
        <f t="shared" si="63"/>
        <v>175.97701117162049</v>
      </c>
      <c r="EN74" s="59">
        <f t="shared" si="63"/>
        <v>182.54799276876878</v>
      </c>
      <c r="EO74" s="59">
        <f t="shared" si="63"/>
        <v>189.3643348187546</v>
      </c>
      <c r="EP74" s="59">
        <f t="shared" si="63"/>
        <v>196.43519908088689</v>
      </c>
      <c r="EQ74" s="59">
        <f t="shared" si="63"/>
        <v>203.7700894145672</v>
      </c>
      <c r="ER74" s="59">
        <f t="shared" si="63"/>
        <v>211.37886455330712</v>
      </c>
      <c r="ES74" s="59">
        <f t="shared" si="63"/>
        <v>219.27175135572759</v>
      </c>
      <c r="ET74" s="59">
        <f t="shared" si="63"/>
        <v>227.45935855135045</v>
      </c>
      <c r="EU74" s="59">
        <f t="shared" si="63"/>
        <v>235.95269099965785</v>
      </c>
      <c r="EV74" s="59">
        <f t="shared" si="63"/>
        <v>244.76316448158505</v>
      </c>
      <c r="EW74" s="59">
        <f t="shared" si="64"/>
        <v>253.90262104332743</v>
      </c>
      <c r="EX74" s="59">
        <f t="shared" si="64"/>
        <v>263.38334491308524</v>
      </c>
      <c r="EY74" s="59">
        <f t="shared" si="64"/>
        <v>273.21807901213981</v>
      </c>
      <c r="EZ74" s="59">
        <f t="shared" si="64"/>
        <v>283.42004208245311</v>
      </c>
      <c r="FA74" s="59">
        <f t="shared" si="64"/>
        <v>294.00294645381189</v>
      </c>
      <c r="FB74" s="59">
        <f t="shared" si="64"/>
        <v>304.98101647439722</v>
      </c>
      <c r="FC74" s="59">
        <f t="shared" si="64"/>
        <v>316.36900762955122</v>
      </c>
      <c r="FD74" s="59">
        <f t="shared" si="64"/>
        <v>328.18222637443864</v>
      </c>
      <c r="FE74" s="59">
        <f t="shared" si="64"/>
        <v>340.43655070726015</v>
      </c>
      <c r="FF74" s="59">
        <f t="shared" si="64"/>
        <v>353.14845151066925</v>
      </c>
      <c r="FG74" s="59">
        <f t="shared" si="64"/>
        <v>366.33501469007763</v>
      </c>
      <c r="FH74" s="59">
        <f t="shared" si="64"/>
        <v>380.0139641386051</v>
      </c>
      <c r="FI74" s="59">
        <f t="shared" si="64"/>
        <v>394.20368555954059</v>
      </c>
      <c r="FJ74" s="59">
        <f t="shared" si="64"/>
        <v>408.92325117833383</v>
      </c>
      <c r="FK74" s="59">
        <f t="shared" si="64"/>
        <v>424.19244537733277</v>
      </c>
      <c r="FL74" s="59">
        <f t="shared" si="64"/>
        <v>440.03179128772234</v>
      </c>
      <c r="FM74" s="59">
        <f t="shared" si="65"/>
        <v>456.46257837440584</v>
      </c>
      <c r="FN74" s="59">
        <f t="shared" si="65"/>
        <v>473.50689105090612</v>
      </c>
      <c r="FO74" s="59">
        <f t="shared" si="65"/>
        <v>491.1876383627469</v>
      </c>
      <c r="FP74" s="59">
        <f t="shared" si="65"/>
        <v>509.52858477921183</v>
      </c>
      <c r="FQ74" s="59">
        <f t="shared" si="65"/>
        <v>528.55438213486752</v>
      </c>
      <c r="FR74" s="59">
        <f t="shared" si="65"/>
        <v>548.29060276378345</v>
      </c>
      <c r="FS74" s="59">
        <f t="shared" si="65"/>
        <v>568.76377387098307</v>
      </c>
      <c r="FT74" s="59">
        <f t="shared" si="65"/>
        <v>590.00141318732551</v>
      </c>
      <c r="FU74" s="59">
        <f t="shared" si="65"/>
        <v>612.03206595574022</v>
      </c>
      <c r="FV74" s="59">
        <f t="shared" si="65"/>
        <v>634.88534329852757</v>
      </c>
      <c r="FW74" s="59">
        <f t="shared" si="65"/>
        <v>658.59196201729458</v>
      </c>
      <c r="FX74" s="59">
        <f t="shared" si="65"/>
        <v>683.18378587902032</v>
      </c>
      <c r="FY74" s="59">
        <f t="shared" si="65"/>
        <v>708.69386844374287</v>
      </c>
      <c r="FZ74" s="59">
        <f t="shared" si="65"/>
        <v>735.15649749143222</v>
      </c>
      <c r="GA74" s="59">
        <f t="shared" si="65"/>
        <v>762.60724110776221</v>
      </c>
      <c r="GB74" s="59">
        <f t="shared" si="65"/>
        <v>791.08299549072603</v>
      </c>
      <c r="GC74" s="59">
        <f t="shared" si="66"/>
        <v>820.62203454234964</v>
      </c>
      <c r="GD74" s="59">
        <f t="shared" si="66"/>
        <v>851.26406131216095</v>
      </c>
      <c r="GE74" s="59">
        <f t="shared" si="66"/>
        <v>883.05026136155698</v>
      </c>
      <c r="GF74" s="59">
        <f t="shared" si="66"/>
        <v>916.02335812079741</v>
      </c>
      <c r="GG74" s="59">
        <f t="shared" si="66"/>
        <v>950.22767031302794</v>
      </c>
      <c r="GH74" s="59">
        <f t="shared" si="66"/>
        <v>985.70917152251639</v>
      </c>
      <c r="GI74" s="59">
        <f t="shared" si="66"/>
        <v>1022.5155519871671</v>
      </c>
      <c r="GJ74" s="59">
        <f t="shared" si="66"/>
        <v>1060.6962826983679</v>
      </c>
      <c r="GK74" s="59">
        <f t="shared" si="66"/>
        <v>1100.3026818943249</v>
      </c>
      <c r="GL74" s="59">
        <f t="shared" si="66"/>
        <v>1141.387984036259</v>
      </c>
      <c r="GM74" s="59">
        <f t="shared" si="66"/>
        <v>1184.0074113601729</v>
      </c>
      <c r="GN74" s="59">
        <f t="shared" si="66"/>
        <v>1228.2182481003617</v>
      </c>
      <c r="GO74" s="59">
        <f t="shared" si="66"/>
        <v>1274.0799174844292</v>
      </c>
      <c r="GP74" s="59">
        <f t="shared" si="66"/>
        <v>1321.6540616032976</v>
      </c>
      <c r="GQ74" s="59">
        <f t="shared" si="66"/>
        <v>1371.0046242635647</v>
      </c>
      <c r="GR74" s="59">
        <f t="shared" si="66"/>
        <v>1422.1979369335661</v>
      </c>
      <c r="GS74" s="59">
        <f t="shared" si="67"/>
        <v>1475.3028078986654</v>
      </c>
      <c r="GT74" s="59">
        <f t="shared" si="67"/>
        <v>1530.3906147456014</v>
      </c>
      <c r="GU74" s="59">
        <f t="shared" si="67"/>
        <v>1587.5354003002021</v>
      </c>
      <c r="GV74" s="59">
        <f t="shared" si="67"/>
        <v>1646.8139721474115</v>
      </c>
      <c r="GW74" s="59">
        <f t="shared" si="67"/>
        <v>1708.3060058673957</v>
      </c>
      <c r="GX74" s="59">
        <f t="shared" si="67"/>
        <v>1772.0941521264842</v>
      </c>
      <c r="GY74" s="59">
        <f t="shared" si="67"/>
        <v>1838.2641477668869</v>
      </c>
      <c r="GZ74" s="59">
        <f t="shared" si="67"/>
        <v>1906.9049310445023</v>
      </c>
      <c r="HA74" s="59">
        <f t="shared" si="67"/>
        <v>1978.1087611697039</v>
      </c>
      <c r="HB74" s="59">
        <f t="shared" si="67"/>
        <v>2051.9713423117805</v>
      </c>
      <c r="HC74" s="59">
        <f t="shared" si="67"/>
        <v>2128.5919522337022</v>
      </c>
      <c r="HD74" s="59">
        <f t="shared" si="67"/>
        <v>2208.0735757301086</v>
      </c>
      <c r="HE74" s="59">
        <f t="shared" si="67"/>
        <v>2290.5230430478705</v>
      </c>
      <c r="HF74" s="59">
        <f t="shared" si="67"/>
        <v>2376.0511734752777</v>
      </c>
    </row>
    <row r="75" spans="1:214" x14ac:dyDescent="0.3">
      <c r="A75" s="69" t="str">
        <f t="shared" si="70"/>
        <v>Emera Inc.</v>
      </c>
      <c r="B75" s="16" t="str">
        <f t="shared" si="70"/>
        <v>EMA</v>
      </c>
      <c r="C75" s="16">
        <f t="shared" si="70"/>
        <v>2.2599999999999998</v>
      </c>
      <c r="D75" s="16">
        <f t="shared" si="70"/>
        <v>44.681222222222225</v>
      </c>
      <c r="E75" s="18">
        <f t="shared" si="70"/>
        <v>7.6266666666666663E-2</v>
      </c>
      <c r="F75" s="18">
        <f t="shared" si="70"/>
        <v>6.977888888888889E-2</v>
      </c>
      <c r="G75" s="18">
        <f t="shared" si="70"/>
        <v>6.3291111111111117E-2</v>
      </c>
      <c r="H75" s="18">
        <f t="shared" si="70"/>
        <v>5.6803333333333338E-2</v>
      </c>
      <c r="I75" s="18">
        <f t="shared" si="70"/>
        <v>5.0315555555555558E-2</v>
      </c>
      <c r="J75" s="18">
        <f t="shared" si="70"/>
        <v>4.3827777777777778E-2</v>
      </c>
      <c r="K75" s="18">
        <f t="shared" si="70"/>
        <v>3.7339999999999998E-2</v>
      </c>
      <c r="L75" s="17">
        <f t="shared" si="68"/>
        <v>0.10658181309700013</v>
      </c>
      <c r="N75" s="59">
        <f t="shared" si="53"/>
        <v>-44.681222222222225</v>
      </c>
      <c r="O75" s="59">
        <f t="shared" si="54"/>
        <v>2.4323626666666667</v>
      </c>
      <c r="P75" s="59">
        <f t="shared" si="69"/>
        <v>2.6178708593777777</v>
      </c>
      <c r="Q75" s="59">
        <f t="shared" si="69"/>
        <v>2.8175271435863229</v>
      </c>
      <c r="R75" s="59">
        <f t="shared" si="69"/>
        <v>3.0324105470705067</v>
      </c>
      <c r="S75" s="59">
        <f t="shared" si="69"/>
        <v>3.2636823914604176</v>
      </c>
      <c r="T75" s="59">
        <f t="shared" si="55"/>
        <v>3.491418522422757</v>
      </c>
      <c r="U75" s="59">
        <f t="shared" si="55"/>
        <v>3.7123942800608072</v>
      </c>
      <c r="V75" s="59">
        <f t="shared" si="55"/>
        <v>3.9232706498158612</v>
      </c>
      <c r="W75" s="59">
        <f t="shared" si="55"/>
        <v>4.1206721921561522</v>
      </c>
      <c r="X75" s="59">
        <f t="shared" si="55"/>
        <v>4.3012720972890408</v>
      </c>
      <c r="Y75" s="59">
        <f t="shared" si="56"/>
        <v>4.4618815974018133</v>
      </c>
      <c r="Z75" s="59">
        <f t="shared" si="56"/>
        <v>4.6284882562487963</v>
      </c>
      <c r="AA75" s="59">
        <f t="shared" si="56"/>
        <v>4.8013160077371264</v>
      </c>
      <c r="AB75" s="59">
        <f t="shared" si="56"/>
        <v>4.98059714746603</v>
      </c>
      <c r="AC75" s="59">
        <f t="shared" si="56"/>
        <v>5.166572644952411</v>
      </c>
      <c r="AD75" s="59">
        <f t="shared" si="56"/>
        <v>5.3594924675149338</v>
      </c>
      <c r="AE75" s="59">
        <f t="shared" si="56"/>
        <v>5.559615916251941</v>
      </c>
      <c r="AF75" s="59">
        <f t="shared" si="56"/>
        <v>5.7672119745647876</v>
      </c>
      <c r="AG75" s="59">
        <f t="shared" si="56"/>
        <v>5.9825596696950365</v>
      </c>
      <c r="AH75" s="59">
        <f t="shared" si="56"/>
        <v>6.2059484477614486</v>
      </c>
      <c r="AI75" s="59">
        <f t="shared" si="56"/>
        <v>6.437678562800861</v>
      </c>
      <c r="AJ75" s="59">
        <f t="shared" si="56"/>
        <v>6.6780614803358445</v>
      </c>
      <c r="AK75" s="59">
        <f t="shared" si="56"/>
        <v>6.9274202960115847</v>
      </c>
      <c r="AL75" s="59">
        <f t="shared" si="56"/>
        <v>7.1860901698646567</v>
      </c>
      <c r="AM75" s="59">
        <f t="shared" si="56"/>
        <v>7.4544187768074028</v>
      </c>
      <c r="AN75" s="59">
        <f t="shared" si="56"/>
        <v>7.732766773933391</v>
      </c>
      <c r="AO75" s="59">
        <f t="shared" si="57"/>
        <v>8.0215082852720627</v>
      </c>
      <c r="AP75" s="59">
        <f t="shared" si="57"/>
        <v>8.3210314046441205</v>
      </c>
      <c r="AQ75" s="59">
        <f t="shared" si="57"/>
        <v>8.6317387172935316</v>
      </c>
      <c r="AR75" s="59">
        <f t="shared" si="57"/>
        <v>8.954047840997271</v>
      </c>
      <c r="AS75" s="59">
        <f t="shared" si="57"/>
        <v>9.2883919873801091</v>
      </c>
      <c r="AT75" s="59">
        <f t="shared" si="57"/>
        <v>9.635220544188881</v>
      </c>
      <c r="AU75" s="59">
        <f t="shared" si="57"/>
        <v>9.9949996793088935</v>
      </c>
      <c r="AV75" s="59">
        <f t="shared" si="57"/>
        <v>10.368212967334287</v>
      </c>
      <c r="AW75" s="59">
        <f t="shared" si="57"/>
        <v>10.755362039534548</v>
      </c>
      <c r="AX75" s="59">
        <f t="shared" si="57"/>
        <v>11.156967258090766</v>
      </c>
      <c r="AY75" s="59">
        <f t="shared" si="57"/>
        <v>11.573568415507875</v>
      </c>
      <c r="AZ75" s="59">
        <f t="shared" si="57"/>
        <v>12.005725460142939</v>
      </c>
      <c r="BA75" s="59">
        <f t="shared" si="57"/>
        <v>12.454019248824675</v>
      </c>
      <c r="BB75" s="59">
        <f t="shared" si="57"/>
        <v>12.919052327575788</v>
      </c>
      <c r="BC75" s="59">
        <f t="shared" si="57"/>
        <v>13.401449741487466</v>
      </c>
      <c r="BD75" s="59">
        <f t="shared" si="57"/>
        <v>13.901859874834608</v>
      </c>
      <c r="BE75" s="59">
        <f t="shared" si="58"/>
        <v>14.420955322560932</v>
      </c>
      <c r="BF75" s="59">
        <f t="shared" si="58"/>
        <v>14.959433794305356</v>
      </c>
      <c r="BG75" s="59">
        <f t="shared" si="58"/>
        <v>15.518019052184718</v>
      </c>
      <c r="BH75" s="59">
        <f t="shared" si="58"/>
        <v>16.097461883593294</v>
      </c>
      <c r="BI75" s="59">
        <f t="shared" si="58"/>
        <v>16.698541110326666</v>
      </c>
      <c r="BJ75" s="59">
        <f t="shared" si="58"/>
        <v>17.322064635386262</v>
      </c>
      <c r="BK75" s="59">
        <f t="shared" si="58"/>
        <v>17.968870528871584</v>
      </c>
      <c r="BL75" s="59">
        <f t="shared" si="58"/>
        <v>18.639828154419646</v>
      </c>
      <c r="BM75" s="59">
        <f t="shared" si="58"/>
        <v>19.335839337705675</v>
      </c>
      <c r="BN75" s="59">
        <f t="shared" si="58"/>
        <v>20.057839578575603</v>
      </c>
      <c r="BO75" s="59">
        <f t="shared" si="58"/>
        <v>20.806799308439615</v>
      </c>
      <c r="BP75" s="59">
        <f t="shared" si="58"/>
        <v>21.583725194616747</v>
      </c>
      <c r="BQ75" s="59">
        <f t="shared" si="58"/>
        <v>22.389661493383734</v>
      </c>
      <c r="BR75" s="59">
        <f t="shared" si="58"/>
        <v>23.225691453546681</v>
      </c>
      <c r="BS75" s="59">
        <f t="shared" si="58"/>
        <v>24.092938772422112</v>
      </c>
      <c r="BT75" s="59">
        <f t="shared" si="58"/>
        <v>24.992569106184352</v>
      </c>
      <c r="BU75" s="59">
        <f t="shared" si="59"/>
        <v>25.925791636609272</v>
      </c>
      <c r="BV75" s="59">
        <f t="shared" si="59"/>
        <v>26.89386069632026</v>
      </c>
      <c r="BW75" s="59">
        <f t="shared" si="59"/>
        <v>27.898077454720855</v>
      </c>
      <c r="BX75" s="59">
        <f t="shared" si="59"/>
        <v>28.939791666880129</v>
      </c>
      <c r="BY75" s="59">
        <f t="shared" si="59"/>
        <v>30.020403487721431</v>
      </c>
      <c r="BZ75" s="59">
        <f t="shared" si="59"/>
        <v>31.141365353952946</v>
      </c>
      <c r="CA75" s="59">
        <f t="shared" si="59"/>
        <v>32.304183936269546</v>
      </c>
      <c r="CB75" s="59">
        <f t="shared" si="59"/>
        <v>33.510422164449849</v>
      </c>
      <c r="CC75" s="59">
        <f t="shared" si="59"/>
        <v>34.761701328070401</v>
      </c>
      <c r="CD75" s="59">
        <f t="shared" si="59"/>
        <v>36.059703255660551</v>
      </c>
      <c r="CE75" s="59">
        <f t="shared" si="59"/>
        <v>37.406172575226911</v>
      </c>
      <c r="CF75" s="59">
        <f t="shared" si="59"/>
        <v>38.802919059185882</v>
      </c>
      <c r="CG75" s="59">
        <f t="shared" si="59"/>
        <v>40.251820056855877</v>
      </c>
      <c r="CH75" s="59">
        <f t="shared" si="59"/>
        <v>41.754823017778875</v>
      </c>
      <c r="CI75" s="59">
        <f t="shared" si="59"/>
        <v>43.313948109262732</v>
      </c>
      <c r="CJ75" s="59">
        <f t="shared" si="59"/>
        <v>44.931290931662602</v>
      </c>
      <c r="CK75" s="59">
        <f t="shared" si="60"/>
        <v>46.60902533505088</v>
      </c>
      <c r="CL75" s="59">
        <f t="shared" si="60"/>
        <v>48.34940634106168</v>
      </c>
      <c r="CM75" s="59">
        <f t="shared" si="60"/>
        <v>50.154773173836922</v>
      </c>
      <c r="CN75" s="59">
        <f t="shared" si="60"/>
        <v>52.02755240414799</v>
      </c>
      <c r="CO75" s="59">
        <f t="shared" si="60"/>
        <v>53.970261210918871</v>
      </c>
      <c r="CP75" s="59">
        <f t="shared" si="60"/>
        <v>55.985510764534574</v>
      </c>
      <c r="CQ75" s="59">
        <f t="shared" si="60"/>
        <v>58.076009736482291</v>
      </c>
      <c r="CR75" s="59">
        <f t="shared" si="60"/>
        <v>60.244567940042536</v>
      </c>
      <c r="CS75" s="59">
        <f t="shared" si="60"/>
        <v>62.494100106923717</v>
      </c>
      <c r="CT75" s="59">
        <f t="shared" si="60"/>
        <v>64.827629804916242</v>
      </c>
      <c r="CU75" s="59">
        <f t="shared" si="60"/>
        <v>67.24829350183181</v>
      </c>
      <c r="CV75" s="59">
        <f t="shared" si="60"/>
        <v>69.759344781190208</v>
      </c>
      <c r="CW75" s="59">
        <f t="shared" si="60"/>
        <v>72.364158715319846</v>
      </c>
      <c r="CX75" s="59">
        <f t="shared" si="60"/>
        <v>75.06623640174989</v>
      </c>
      <c r="CY75" s="59">
        <f t="shared" si="60"/>
        <v>77.869209668991232</v>
      </c>
      <c r="CZ75" s="59">
        <f t="shared" si="60"/>
        <v>80.776845958031359</v>
      </c>
      <c r="DA75" s="59">
        <f t="shared" si="61"/>
        <v>83.793053386104248</v>
      </c>
      <c r="DB75" s="59">
        <f t="shared" si="61"/>
        <v>86.921885999541374</v>
      </c>
      <c r="DC75" s="59">
        <f t="shared" si="61"/>
        <v>90.167549222764237</v>
      </c>
      <c r="DD75" s="59">
        <f t="shared" si="61"/>
        <v>93.534405510742246</v>
      </c>
      <c r="DE75" s="59">
        <f t="shared" si="61"/>
        <v>97.026980212513351</v>
      </c>
      <c r="DF75" s="59">
        <f t="shared" si="61"/>
        <v>100.64996765364859</v>
      </c>
      <c r="DG75" s="59">
        <f t="shared" si="61"/>
        <v>104.40823744583582</v>
      </c>
      <c r="DH75" s="59">
        <f t="shared" si="61"/>
        <v>108.30684103206333</v>
      </c>
      <c r="DI75" s="59">
        <f t="shared" si="61"/>
        <v>112.35101847620057</v>
      </c>
      <c r="DJ75" s="59">
        <f t="shared" si="61"/>
        <v>116.54620550610188</v>
      </c>
      <c r="DK75" s="59">
        <f t="shared" si="61"/>
        <v>120.89804081969972</v>
      </c>
      <c r="DL75" s="59">
        <f t="shared" si="61"/>
        <v>125.41237366390729</v>
      </c>
      <c r="DM75" s="59">
        <f t="shared" si="61"/>
        <v>130.09527169651759</v>
      </c>
      <c r="DN75" s="59">
        <f t="shared" si="61"/>
        <v>134.95302914166555</v>
      </c>
      <c r="DO75" s="59">
        <f t="shared" si="61"/>
        <v>139.99217524981535</v>
      </c>
      <c r="DP75" s="59">
        <f t="shared" si="61"/>
        <v>145.21948307364343</v>
      </c>
      <c r="DQ75" s="59">
        <f t="shared" si="62"/>
        <v>150.64197857161327</v>
      </c>
      <c r="DR75" s="59">
        <f t="shared" si="62"/>
        <v>156.26695005147729</v>
      </c>
      <c r="DS75" s="59">
        <f t="shared" si="62"/>
        <v>162.10195796639945</v>
      </c>
      <c r="DT75" s="59">
        <f t="shared" si="62"/>
        <v>168.1548450768648</v>
      </c>
      <c r="DU75" s="59">
        <f t="shared" si="62"/>
        <v>174.43374699203491</v>
      </c>
      <c r="DV75" s="59">
        <f t="shared" si="62"/>
        <v>180.94710310471748</v>
      </c>
      <c r="DW75" s="59">
        <f t="shared" si="62"/>
        <v>187.70366793464763</v>
      </c>
      <c r="DX75" s="59">
        <f t="shared" si="62"/>
        <v>194.71252289532737</v>
      </c>
      <c r="DY75" s="59">
        <f t="shared" si="62"/>
        <v>201.98308850023886</v>
      </c>
      <c r="DZ75" s="59">
        <f t="shared" si="62"/>
        <v>209.52513702483776</v>
      </c>
      <c r="EA75" s="59">
        <f t="shared" si="62"/>
        <v>217.34880564134519</v>
      </c>
      <c r="EB75" s="59">
        <f t="shared" si="62"/>
        <v>225.46461004399302</v>
      </c>
      <c r="EC75" s="59">
        <f t="shared" si="62"/>
        <v>233.88345858303569</v>
      </c>
      <c r="ED75" s="59">
        <f t="shared" si="62"/>
        <v>242.61666692652622</v>
      </c>
      <c r="EE75" s="59">
        <f t="shared" si="62"/>
        <v>251.67597326956269</v>
      </c>
      <c r="EF75" s="59">
        <f t="shared" si="62"/>
        <v>261.07355411144812</v>
      </c>
      <c r="EG75" s="59">
        <f t="shared" si="63"/>
        <v>270.82204062196956</v>
      </c>
      <c r="EH75" s="59">
        <f t="shared" si="63"/>
        <v>280.93453561879386</v>
      </c>
      <c r="EI75" s="59">
        <f t="shared" si="63"/>
        <v>291.42463117879959</v>
      </c>
      <c r="EJ75" s="59">
        <f t="shared" si="63"/>
        <v>302.30642690701592</v>
      </c>
      <c r="EK75" s="59">
        <f t="shared" si="63"/>
        <v>313.59454888772387</v>
      </c>
      <c r="EL75" s="59">
        <f t="shared" si="63"/>
        <v>325.30416934319146</v>
      </c>
      <c r="EM75" s="59">
        <f t="shared" si="63"/>
        <v>337.45102702646619</v>
      </c>
      <c r="EN75" s="59">
        <f t="shared" si="63"/>
        <v>350.05144837563444</v>
      </c>
      <c r="EO75" s="59">
        <f t="shared" si="63"/>
        <v>363.1223694579806</v>
      </c>
      <c r="EP75" s="59">
        <f t="shared" si="63"/>
        <v>376.68135873354157</v>
      </c>
      <c r="EQ75" s="59">
        <f t="shared" si="63"/>
        <v>390.74664066865199</v>
      </c>
      <c r="ER75" s="59">
        <f t="shared" si="63"/>
        <v>405.33712023121944</v>
      </c>
      <c r="ES75" s="59">
        <f t="shared" si="63"/>
        <v>420.47240830065317</v>
      </c>
      <c r="ET75" s="59">
        <f t="shared" si="63"/>
        <v>436.17284802659952</v>
      </c>
      <c r="EU75" s="59">
        <f t="shared" si="63"/>
        <v>452.45954217191274</v>
      </c>
      <c r="EV75" s="59">
        <f t="shared" si="63"/>
        <v>469.35438147661193</v>
      </c>
      <c r="EW75" s="59">
        <f t="shared" si="64"/>
        <v>486.88007408094859</v>
      </c>
      <c r="EX75" s="59">
        <f t="shared" si="64"/>
        <v>505.06017604713116</v>
      </c>
      <c r="EY75" s="59">
        <f t="shared" si="64"/>
        <v>523.91912302073104</v>
      </c>
      <c r="EZ75" s="59">
        <f t="shared" si="64"/>
        <v>543.48226307432515</v>
      </c>
      <c r="FA75" s="59">
        <f t="shared" si="64"/>
        <v>563.77589077752043</v>
      </c>
      <c r="FB75" s="59">
        <f t="shared" si="64"/>
        <v>584.82728253915298</v>
      </c>
      <c r="FC75" s="59">
        <f t="shared" si="64"/>
        <v>606.66473326916491</v>
      </c>
      <c r="FD75" s="59">
        <f t="shared" si="64"/>
        <v>629.31759440943551</v>
      </c>
      <c r="FE75" s="59">
        <f t="shared" si="64"/>
        <v>652.81631338468378</v>
      </c>
      <c r="FF75" s="59">
        <f t="shared" si="64"/>
        <v>677.19247452646778</v>
      </c>
      <c r="FG75" s="59">
        <f t="shared" si="64"/>
        <v>702.47884152528604</v>
      </c>
      <c r="FH75" s="59">
        <f t="shared" si="64"/>
        <v>728.70940146784017</v>
      </c>
      <c r="FI75" s="59">
        <f t="shared" si="64"/>
        <v>755.91941051864922</v>
      </c>
      <c r="FJ75" s="59">
        <f t="shared" si="64"/>
        <v>784.14544130741547</v>
      </c>
      <c r="FK75" s="59">
        <f t="shared" si="64"/>
        <v>813.42543208583436</v>
      </c>
      <c r="FL75" s="59">
        <f t="shared" si="64"/>
        <v>843.79873771991936</v>
      </c>
      <c r="FM75" s="59">
        <f t="shared" si="65"/>
        <v>875.30618258638106</v>
      </c>
      <c r="FN75" s="59">
        <f t="shared" si="65"/>
        <v>907.99011544415646</v>
      </c>
      <c r="FO75" s="59">
        <f t="shared" si="65"/>
        <v>941.89446635484114</v>
      </c>
      <c r="FP75" s="59">
        <f t="shared" si="65"/>
        <v>977.06480572853081</v>
      </c>
      <c r="FQ75" s="59">
        <f t="shared" si="65"/>
        <v>1013.5484055744341</v>
      </c>
      <c r="FR75" s="59">
        <f t="shared" si="65"/>
        <v>1051.3943030385835</v>
      </c>
      <c r="FS75" s="59">
        <f t="shared" si="65"/>
        <v>1090.6533663140442</v>
      </c>
      <c r="FT75" s="59">
        <f t="shared" si="65"/>
        <v>1131.3783630122105</v>
      </c>
      <c r="FU75" s="59">
        <f t="shared" si="65"/>
        <v>1173.6240310870862</v>
      </c>
      <c r="FV75" s="59">
        <f t="shared" si="65"/>
        <v>1217.4471524078779</v>
      </c>
      <c r="FW75" s="59">
        <f t="shared" si="65"/>
        <v>1262.906629078788</v>
      </c>
      <c r="FX75" s="59">
        <f t="shared" si="65"/>
        <v>1310.0635626085898</v>
      </c>
      <c r="FY75" s="59">
        <f t="shared" si="65"/>
        <v>1358.9813360363944</v>
      </c>
      <c r="FZ75" s="59">
        <f t="shared" si="65"/>
        <v>1409.7256991239933</v>
      </c>
      <c r="GA75" s="59">
        <f t="shared" si="65"/>
        <v>1462.364856729283</v>
      </c>
      <c r="GB75" s="59">
        <f t="shared" si="65"/>
        <v>1516.9695604795543</v>
      </c>
      <c r="GC75" s="59">
        <f t="shared" si="66"/>
        <v>1573.6132038678606</v>
      </c>
      <c r="GD75" s="59">
        <f t="shared" si="66"/>
        <v>1632.3719209002863</v>
      </c>
      <c r="GE75" s="59">
        <f t="shared" si="66"/>
        <v>1693.324688426703</v>
      </c>
      <c r="GF75" s="59">
        <f t="shared" si="66"/>
        <v>1756.553432292556</v>
      </c>
      <c r="GG75" s="59">
        <f t="shared" si="66"/>
        <v>1822.1431374543599</v>
      </c>
      <c r="GH75" s="59">
        <f t="shared" si="66"/>
        <v>1890.1819622069056</v>
      </c>
      <c r="GI75" s="59">
        <f t="shared" si="66"/>
        <v>1960.7613566757113</v>
      </c>
      <c r="GJ75" s="59">
        <f t="shared" si="66"/>
        <v>2033.9761857339822</v>
      </c>
      <c r="GK75" s="59">
        <f t="shared" si="66"/>
        <v>2109.9248565092889</v>
      </c>
      <c r="GL75" s="59">
        <f t="shared" si="66"/>
        <v>2188.7094506513458</v>
      </c>
      <c r="GM75" s="59">
        <f t="shared" si="66"/>
        <v>2270.4358615386668</v>
      </c>
      <c r="GN75" s="59">
        <f t="shared" si="66"/>
        <v>2355.2139366085203</v>
      </c>
      <c r="GO75" s="59">
        <f t="shared" si="66"/>
        <v>2443.1576250014823</v>
      </c>
      <c r="GP75" s="59">
        <f t="shared" si="66"/>
        <v>2534.3851307190375</v>
      </c>
      <c r="GQ75" s="59">
        <f t="shared" si="66"/>
        <v>2629.0190715000863</v>
      </c>
      <c r="GR75" s="59">
        <f t="shared" si="66"/>
        <v>2727.1866436298992</v>
      </c>
      <c r="GS75" s="59">
        <f t="shared" si="67"/>
        <v>2829.0197929030396</v>
      </c>
      <c r="GT75" s="59">
        <f t="shared" si="67"/>
        <v>2934.6553919700391</v>
      </c>
      <c r="GU75" s="59">
        <f t="shared" si="67"/>
        <v>3044.2354243062</v>
      </c>
      <c r="GV75" s="59">
        <f t="shared" si="67"/>
        <v>3157.9071750497933</v>
      </c>
      <c r="GW75" s="59">
        <f t="shared" si="67"/>
        <v>3275.8234289661523</v>
      </c>
      <c r="GX75" s="59">
        <f t="shared" si="67"/>
        <v>3398.1426758037483</v>
      </c>
      <c r="GY75" s="59">
        <f t="shared" si="67"/>
        <v>3525.0293233182601</v>
      </c>
      <c r="GZ75" s="59">
        <f t="shared" si="67"/>
        <v>3656.6539182509637</v>
      </c>
      <c r="HA75" s="59">
        <f t="shared" si="67"/>
        <v>3793.1933755584546</v>
      </c>
      <c r="HB75" s="59">
        <f t="shared" si="67"/>
        <v>3934.8312162018069</v>
      </c>
      <c r="HC75" s="59">
        <f t="shared" si="67"/>
        <v>4081.7578138147819</v>
      </c>
      <c r="HD75" s="59">
        <f t="shared" si="67"/>
        <v>4234.170650582626</v>
      </c>
      <c r="HE75" s="59">
        <f t="shared" si="67"/>
        <v>4392.2745826753808</v>
      </c>
      <c r="HF75" s="59">
        <f t="shared" si="67"/>
        <v>4556.2821155924794</v>
      </c>
    </row>
    <row r="76" spans="1:214" x14ac:dyDescent="0.3">
      <c r="A76" s="60" t="s">
        <v>47</v>
      </c>
      <c r="B76" s="61"/>
      <c r="C76" s="21"/>
      <c r="D76" s="21"/>
      <c r="E76" s="22">
        <f t="shared" ref="E76:L76" si="71">AVERAGE(E64:E75)</f>
        <v>5.1357638888888883E-2</v>
      </c>
      <c r="F76" s="22">
        <f t="shared" si="71"/>
        <v>4.9871643518518506E-2</v>
      </c>
      <c r="G76" s="22">
        <f t="shared" si="71"/>
        <v>4.8385648148148143E-2</v>
      </c>
      <c r="H76" s="22">
        <f t="shared" si="71"/>
        <v>4.689965277777778E-2</v>
      </c>
      <c r="I76" s="22">
        <f t="shared" si="71"/>
        <v>4.541365740740741E-2</v>
      </c>
      <c r="J76" s="22">
        <f t="shared" si="71"/>
        <v>4.3927662037037039E-2</v>
      </c>
      <c r="K76" s="22">
        <f t="shared" si="71"/>
        <v>4.2441666666666662E-2</v>
      </c>
      <c r="L76" s="22">
        <f t="shared" si="71"/>
        <v>8.6492274701595317E-2</v>
      </c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</row>
    <row r="77" spans="1:214" x14ac:dyDescent="0.3">
      <c r="A77" s="14" t="s">
        <v>279</v>
      </c>
      <c r="B77" s="62"/>
      <c r="C77" s="16"/>
      <c r="D77" s="16"/>
      <c r="E77" s="17" t="s">
        <v>49</v>
      </c>
      <c r="F77" s="17" t="s">
        <v>49</v>
      </c>
      <c r="G77" s="17" t="s">
        <v>49</v>
      </c>
      <c r="H77" s="17" t="s">
        <v>49</v>
      </c>
      <c r="I77" s="17" t="s">
        <v>49</v>
      </c>
      <c r="J77" s="17" t="s">
        <v>49</v>
      </c>
      <c r="K77" s="17" t="s">
        <v>49</v>
      </c>
      <c r="L77" s="25">
        <v>5.0000000000000001E-3</v>
      </c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</row>
    <row r="78" spans="1:214" x14ac:dyDescent="0.3">
      <c r="B78" s="62"/>
      <c r="C78" s="16"/>
      <c r="D78" s="16"/>
      <c r="E78" s="17"/>
      <c r="F78" s="17"/>
      <c r="G78" s="17"/>
      <c r="H78" s="17"/>
      <c r="I78" s="17"/>
      <c r="J78" s="17"/>
      <c r="K78" s="17"/>
      <c r="L78" s="17">
        <f>L76+L77</f>
        <v>9.1492274701595322E-2</v>
      </c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</row>
    <row r="79" spans="1:214" x14ac:dyDescent="0.3">
      <c r="C79" s="16"/>
      <c r="D79" s="16"/>
      <c r="E79" s="17"/>
      <c r="F79" s="17"/>
      <c r="G79" s="17"/>
      <c r="H79" s="17"/>
      <c r="I79" s="17"/>
      <c r="J79" s="17"/>
      <c r="K79" s="17"/>
      <c r="L79" s="17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</row>
    <row r="80" spans="1:214" x14ac:dyDescent="0.3">
      <c r="A80" s="28" t="s">
        <v>50</v>
      </c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</row>
    <row r="81" spans="1:214" x14ac:dyDescent="0.3">
      <c r="A81" s="63" t="s">
        <v>51</v>
      </c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</row>
    <row r="82" spans="1:214" x14ac:dyDescent="0.3">
      <c r="A82" s="63" t="s">
        <v>52</v>
      </c>
    </row>
    <row r="83" spans="1:214" x14ac:dyDescent="0.3">
      <c r="A83" s="40" t="s">
        <v>280</v>
      </c>
    </row>
    <row r="84" spans="1:214" x14ac:dyDescent="0.3">
      <c r="A84" s="14" t="s">
        <v>281</v>
      </c>
    </row>
    <row r="85" spans="1:214" x14ac:dyDescent="0.3">
      <c r="A85" s="14" t="s">
        <v>282</v>
      </c>
    </row>
    <row r="86" spans="1:214" x14ac:dyDescent="0.3">
      <c r="A86" s="14" t="s">
        <v>283</v>
      </c>
    </row>
    <row r="87" spans="1:214" x14ac:dyDescent="0.3">
      <c r="A87" s="14" t="s">
        <v>284</v>
      </c>
    </row>
    <row r="88" spans="1:214" x14ac:dyDescent="0.3">
      <c r="A88" s="14" t="s">
        <v>285</v>
      </c>
    </row>
    <row r="89" spans="1:214" x14ac:dyDescent="0.3">
      <c r="A89" s="40" t="s">
        <v>292</v>
      </c>
      <c r="B89" s="64"/>
      <c r="C89" s="64"/>
      <c r="D89" s="64"/>
    </row>
    <row r="90" spans="1:214" x14ac:dyDescent="0.3">
      <c r="A90" s="14" t="s">
        <v>287</v>
      </c>
    </row>
    <row r="91" spans="1:214" x14ac:dyDescent="0.3">
      <c r="A91" s="24" t="s">
        <v>288</v>
      </c>
    </row>
  </sheetData>
  <mergeCells count="36"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36:L37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62:L63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</mergeCells>
  <printOptions horizontalCentered="1"/>
  <pageMargins left="0.7" right="0.7" top="1.213235294117647" bottom="0.75" header="0.3" footer="0.3"/>
  <pageSetup scale="57" fitToHeight="0" orientation="landscape" useFirstPageNumber="1" r:id="rId1"/>
  <headerFooter>
    <oddHeader>&amp;R&amp;"Century Gothic,Regular"&amp;11Newfoundland Power
Exhibit JMC - 4
Page &amp;P of 3</oddHeader>
  </headerFooter>
  <rowBreaks count="2" manualBreakCount="2">
    <brk id="32" max="11" man="1"/>
    <brk id="58" max="11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view="pageBreakPreview" topLeftCell="A52" zoomScaleNormal="100" zoomScaleSheetLayoutView="100" zoomScalePageLayoutView="70" workbookViewId="0">
      <selection activeCell="I68" sqref="I68"/>
    </sheetView>
  </sheetViews>
  <sheetFormatPr defaultColWidth="10.28515625" defaultRowHeight="16.5" x14ac:dyDescent="0.3"/>
  <cols>
    <col min="1" max="1" width="50.5703125" style="6" customWidth="1"/>
    <col min="2" max="2" width="12.140625" style="7" customWidth="1"/>
    <col min="3" max="3" width="13.7109375" style="7" customWidth="1"/>
    <col min="4" max="14" width="12.140625" style="7" customWidth="1"/>
    <col min="15" max="16384" width="10.28515625" style="7"/>
  </cols>
  <sheetData>
    <row r="1" spans="1:17" s="4" customFormat="1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</row>
    <row r="2" spans="1:17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</row>
    <row r="3" spans="1:17" ht="17.25" thickBot="1" x14ac:dyDescent="0.35">
      <c r="A3" s="5"/>
      <c r="B3" s="5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6"/>
      <c r="P3" s="6"/>
      <c r="Q3" s="6"/>
    </row>
    <row r="4" spans="1:17" ht="49.5" x14ac:dyDescent="0.3">
      <c r="A4" s="9" t="s">
        <v>13</v>
      </c>
      <c r="B4" s="9" t="s">
        <v>14</v>
      </c>
      <c r="C4" s="10" t="s">
        <v>15</v>
      </c>
      <c r="D4" s="11" t="s">
        <v>16</v>
      </c>
      <c r="E4" s="11" t="s">
        <v>17</v>
      </c>
      <c r="F4" s="12" t="s">
        <v>18</v>
      </c>
      <c r="G4" s="13" t="s">
        <v>19</v>
      </c>
      <c r="H4" s="13" t="s">
        <v>20</v>
      </c>
      <c r="I4" s="13" t="s">
        <v>21</v>
      </c>
      <c r="J4" s="13" t="s">
        <v>22</v>
      </c>
      <c r="K4" s="13" t="s">
        <v>23</v>
      </c>
      <c r="L4" s="13" t="s">
        <v>24</v>
      </c>
      <c r="M4" s="13" t="s">
        <v>25</v>
      </c>
      <c r="N4" s="13" t="s">
        <v>26</v>
      </c>
      <c r="O4" s="6"/>
      <c r="P4" s="6"/>
    </row>
    <row r="5" spans="1:17" x14ac:dyDescent="0.3">
      <c r="A5" s="14" t="s">
        <v>27</v>
      </c>
      <c r="B5" s="15" t="s">
        <v>28</v>
      </c>
      <c r="C5" s="16">
        <v>2.2400000000000002</v>
      </c>
      <c r="D5" s="16">
        <v>72.786111111111111</v>
      </c>
      <c r="E5" s="17">
        <f t="shared" ref="E5:E14" si="0">C5/D5</f>
        <v>3.0775102087547229E-2</v>
      </c>
      <c r="F5" s="74">
        <f>E5</f>
        <v>3.0775102087547229E-2</v>
      </c>
      <c r="G5" s="18">
        <v>6.6000000000000003E-2</v>
      </c>
      <c r="H5" s="17">
        <v>0.06</v>
      </c>
      <c r="I5" s="18">
        <v>4.4999999999999998E-2</v>
      </c>
      <c r="J5" s="18">
        <v>0.06</v>
      </c>
      <c r="K5" s="17">
        <f t="shared" ref="K5:K14" si="1">AVERAGE(G5:J5)</f>
        <v>5.7749999999999996E-2</v>
      </c>
      <c r="L5" s="17">
        <f t="shared" ref="L5:L14" si="2">E5*(1+(0.5*MIN(G5:J5)))+MIN(G5:J5)</f>
        <v>7.6467541884517043E-2</v>
      </c>
      <c r="M5" s="17">
        <f t="shared" ref="M5:M14" si="3">K5+F5</f>
        <v>8.8525102087547228E-2</v>
      </c>
      <c r="N5" s="17">
        <f t="shared" ref="N5:N14" si="4">E5*(1+(0.5*MAX(G5:J5)))+MAX(G5:J5)</f>
        <v>9.7790680456436296E-2</v>
      </c>
      <c r="O5" s="6"/>
      <c r="P5" s="6"/>
    </row>
    <row r="6" spans="1:17" x14ac:dyDescent="0.3">
      <c r="A6" s="14" t="s">
        <v>29</v>
      </c>
      <c r="B6" s="15" t="s">
        <v>30</v>
      </c>
      <c r="C6" s="16">
        <v>1.34</v>
      </c>
      <c r="D6" s="16">
        <v>40.89233333333334</v>
      </c>
      <c r="E6" s="17">
        <f t="shared" si="0"/>
        <v>3.2768978700163841E-2</v>
      </c>
      <c r="F6" s="74">
        <f t="shared" ref="F6:F14" si="5">E6</f>
        <v>3.2768978700163841E-2</v>
      </c>
      <c r="G6" s="18">
        <v>5.2999999999999999E-2</v>
      </c>
      <c r="H6" s="17">
        <v>0.06</v>
      </c>
      <c r="I6" s="18">
        <v>6.5000000000000002E-2</v>
      </c>
      <c r="J6" s="18">
        <v>5.45E-2</v>
      </c>
      <c r="K6" s="17">
        <f t="shared" si="1"/>
        <v>5.8124999999999996E-2</v>
      </c>
      <c r="L6" s="17">
        <f t="shared" si="2"/>
        <v>8.6637356635718171E-2</v>
      </c>
      <c r="M6" s="17">
        <f t="shared" si="3"/>
        <v>9.089397870016383E-2</v>
      </c>
      <c r="N6" s="17">
        <f t="shared" si="4"/>
        <v>9.8833970507919172E-2</v>
      </c>
      <c r="O6" s="6"/>
      <c r="P6" s="6"/>
    </row>
    <row r="7" spans="1:17" x14ac:dyDescent="0.3">
      <c r="A7" s="14" t="s">
        <v>31</v>
      </c>
      <c r="B7" s="15" t="s">
        <v>32</v>
      </c>
      <c r="C7" s="16">
        <v>2.48</v>
      </c>
      <c r="D7" s="16">
        <v>70.079111111111132</v>
      </c>
      <c r="E7" s="17">
        <f t="shared" si="0"/>
        <v>3.5388576719643822E-2</v>
      </c>
      <c r="F7" s="74">
        <f t="shared" si="5"/>
        <v>3.5388576719643822E-2</v>
      </c>
      <c r="G7" s="18">
        <v>5.3999999999999999E-2</v>
      </c>
      <c r="H7" s="17">
        <v>5.7799999999999997E-2</v>
      </c>
      <c r="I7" s="18">
        <v>4.4999999999999998E-2</v>
      </c>
      <c r="J7" s="18">
        <v>5.6300000000000003E-2</v>
      </c>
      <c r="K7" s="17">
        <f t="shared" si="1"/>
        <v>5.3275000000000003E-2</v>
      </c>
      <c r="L7" s="17">
        <f t="shared" si="2"/>
        <v>8.1184819695835797E-2</v>
      </c>
      <c r="M7" s="17">
        <f t="shared" si="3"/>
        <v>8.8663576719643825E-2</v>
      </c>
      <c r="N7" s="17">
        <f t="shared" si="4"/>
        <v>9.4211306586841514E-2</v>
      </c>
      <c r="O7" s="6"/>
      <c r="P7" s="6"/>
    </row>
    <row r="8" spans="1:17" x14ac:dyDescent="0.3">
      <c r="A8" s="14" t="s">
        <v>33</v>
      </c>
      <c r="B8" s="15" t="s">
        <v>34</v>
      </c>
      <c r="C8" s="16">
        <v>3.56</v>
      </c>
      <c r="D8" s="16">
        <v>80.47722222222221</v>
      </c>
      <c r="E8" s="17">
        <f t="shared" si="0"/>
        <v>4.4236119260798436E-2</v>
      </c>
      <c r="F8" s="74">
        <f t="shared" si="5"/>
        <v>4.4236119260798436E-2</v>
      </c>
      <c r="G8" s="18">
        <v>3.6999999999999998E-2</v>
      </c>
      <c r="H8" s="17">
        <v>4.4499999999999998E-2</v>
      </c>
      <c r="I8" s="18">
        <v>4.4999999999999998E-2</v>
      </c>
      <c r="J8" s="18">
        <v>4.24E-2</v>
      </c>
      <c r="K8" s="17">
        <f t="shared" si="1"/>
        <v>4.2224999999999999E-2</v>
      </c>
      <c r="L8" s="17">
        <f t="shared" si="2"/>
        <v>8.2054487467123211E-2</v>
      </c>
      <c r="M8" s="17">
        <f t="shared" si="3"/>
        <v>8.6461119260798441E-2</v>
      </c>
      <c r="N8" s="17">
        <f t="shared" si="4"/>
        <v>9.0231431944166399E-2</v>
      </c>
      <c r="O8" s="6"/>
      <c r="P8" s="6"/>
    </row>
    <row r="9" spans="1:17" x14ac:dyDescent="0.3">
      <c r="A9" s="14" t="s">
        <v>35</v>
      </c>
      <c r="B9" s="15" t="s">
        <v>36</v>
      </c>
      <c r="C9" s="16">
        <v>2.42</v>
      </c>
      <c r="D9" s="16">
        <v>65.228777777777793</v>
      </c>
      <c r="E9" s="17">
        <f t="shared" si="0"/>
        <v>3.7100189248440094E-2</v>
      </c>
      <c r="F9" s="74">
        <f t="shared" si="5"/>
        <v>3.7100189248440094E-2</v>
      </c>
      <c r="G9" s="18">
        <v>5.5E-2</v>
      </c>
      <c r="H9" s="17">
        <v>4.0800000000000003E-2</v>
      </c>
      <c r="I9" s="18">
        <v>0.04</v>
      </c>
      <c r="J9" s="18">
        <v>2.6200000000000001E-2</v>
      </c>
      <c r="K9" s="17">
        <f t="shared" si="1"/>
        <v>4.0500000000000001E-2</v>
      </c>
      <c r="L9" s="17">
        <f t="shared" si="2"/>
        <v>6.3786201727594666E-2</v>
      </c>
      <c r="M9" s="17">
        <f t="shared" si="3"/>
        <v>7.7600189248440088E-2</v>
      </c>
      <c r="N9" s="17">
        <f t="shared" si="4"/>
        <v>9.3120444452772205E-2</v>
      </c>
      <c r="O9" s="6"/>
      <c r="P9" s="6"/>
    </row>
    <row r="10" spans="1:17" x14ac:dyDescent="0.3">
      <c r="A10" s="14" t="s">
        <v>37</v>
      </c>
      <c r="B10" s="15" t="s">
        <v>38</v>
      </c>
      <c r="C10" s="16">
        <v>2.02</v>
      </c>
      <c r="D10" s="16">
        <v>60.742333333333335</v>
      </c>
      <c r="E10" s="17">
        <f t="shared" si="0"/>
        <v>3.3255225625181781E-2</v>
      </c>
      <c r="F10" s="74">
        <f t="shared" si="5"/>
        <v>3.3255225625181781E-2</v>
      </c>
      <c r="G10" s="18">
        <v>5.8000000000000003E-2</v>
      </c>
      <c r="H10" s="17">
        <v>5.5E-2</v>
      </c>
      <c r="I10" s="18">
        <v>6.5000000000000002E-2</v>
      </c>
      <c r="J10" s="18">
        <v>5.6500000000000002E-2</v>
      </c>
      <c r="K10" s="17">
        <f t="shared" si="1"/>
        <v>5.8624999999999997E-2</v>
      </c>
      <c r="L10" s="17">
        <f t="shared" si="2"/>
        <v>8.916974432987429E-2</v>
      </c>
      <c r="M10" s="17">
        <f t="shared" si="3"/>
        <v>9.1880225625181777E-2</v>
      </c>
      <c r="N10" s="17">
        <f t="shared" si="4"/>
        <v>9.933602045800019E-2</v>
      </c>
      <c r="O10" s="6"/>
      <c r="P10" s="6"/>
    </row>
    <row r="11" spans="1:17" x14ac:dyDescent="0.3">
      <c r="A11" s="14" t="s">
        <v>39</v>
      </c>
      <c r="B11" s="15" t="s">
        <v>40</v>
      </c>
      <c r="C11" s="16">
        <v>1.33</v>
      </c>
      <c r="D11" s="16">
        <v>32.422666666666686</v>
      </c>
      <c r="E11" s="17">
        <f t="shared" si="0"/>
        <v>4.102068511740755E-2</v>
      </c>
      <c r="F11" s="74">
        <f t="shared" si="5"/>
        <v>4.102068511740755E-2</v>
      </c>
      <c r="G11" s="18">
        <v>0.06</v>
      </c>
      <c r="H11" s="17">
        <v>5.9499999999999997E-2</v>
      </c>
      <c r="I11" s="18">
        <v>2.5000000000000001E-2</v>
      </c>
      <c r="J11" s="18">
        <v>5.8000000000000003E-2</v>
      </c>
      <c r="K11" s="17">
        <f t="shared" si="1"/>
        <v>5.0624999999999996E-2</v>
      </c>
      <c r="L11" s="17">
        <f t="shared" si="2"/>
        <v>6.6533443681375148E-2</v>
      </c>
      <c r="M11" s="17">
        <f t="shared" si="3"/>
        <v>9.1645685117407547E-2</v>
      </c>
      <c r="N11" s="17">
        <f t="shared" si="4"/>
        <v>0.10225130567092977</v>
      </c>
      <c r="O11" s="6"/>
      <c r="P11" s="6"/>
    </row>
    <row r="12" spans="1:17" x14ac:dyDescent="0.3">
      <c r="A12" s="14" t="s">
        <v>41</v>
      </c>
      <c r="B12" s="15" t="s">
        <v>42</v>
      </c>
      <c r="C12" s="16">
        <v>2.78</v>
      </c>
      <c r="D12" s="16">
        <v>81.736777777777817</v>
      </c>
      <c r="E12" s="17">
        <f t="shared" si="0"/>
        <v>3.4011617237446473E-2</v>
      </c>
      <c r="F12" s="74">
        <f t="shared" si="5"/>
        <v>3.4011617237446473E-2</v>
      </c>
      <c r="G12" s="18">
        <v>0.03</v>
      </c>
      <c r="H12" s="17">
        <v>0.05</v>
      </c>
      <c r="I12" s="18">
        <v>5.5E-2</v>
      </c>
      <c r="J12" s="18">
        <v>3.6299999999999999E-2</v>
      </c>
      <c r="K12" s="17">
        <f t="shared" si="1"/>
        <v>4.2825000000000002E-2</v>
      </c>
      <c r="L12" s="17">
        <f t="shared" si="2"/>
        <v>6.4521791496008174E-2</v>
      </c>
      <c r="M12" s="17">
        <f t="shared" si="3"/>
        <v>7.6836617237446475E-2</v>
      </c>
      <c r="N12" s="17">
        <f t="shared" si="4"/>
        <v>8.9946936711476244E-2</v>
      </c>
      <c r="O12" s="6"/>
      <c r="P12" s="6"/>
    </row>
    <row r="13" spans="1:17" x14ac:dyDescent="0.3">
      <c r="A13" s="14" t="s">
        <v>43</v>
      </c>
      <c r="B13" s="15" t="s">
        <v>44</v>
      </c>
      <c r="C13" s="16">
        <v>1.06</v>
      </c>
      <c r="D13" s="16">
        <v>38.897444444444439</v>
      </c>
      <c r="E13" s="17">
        <f t="shared" si="0"/>
        <v>2.7251147604669835E-2</v>
      </c>
      <c r="F13" s="74">
        <f t="shared" si="5"/>
        <v>2.7251147604669835E-2</v>
      </c>
      <c r="G13" s="18">
        <v>5.3999999999999999E-2</v>
      </c>
      <c r="H13" s="17">
        <v>0.06</v>
      </c>
      <c r="I13" s="18">
        <v>7.4999999999999997E-2</v>
      </c>
      <c r="J13" s="18">
        <v>5.8000000000000003E-2</v>
      </c>
      <c r="K13" s="17">
        <f t="shared" si="1"/>
        <v>6.1749999999999999E-2</v>
      </c>
      <c r="L13" s="17">
        <f t="shared" si="2"/>
        <v>8.1986928589995914E-2</v>
      </c>
      <c r="M13" s="17">
        <f t="shared" si="3"/>
        <v>8.9001147604669831E-2</v>
      </c>
      <c r="N13" s="17">
        <f t="shared" si="4"/>
        <v>0.10327306563984495</v>
      </c>
    </row>
    <row r="14" spans="1:17" x14ac:dyDescent="0.3">
      <c r="A14" s="14" t="s">
        <v>45</v>
      </c>
      <c r="B14" s="15" t="s">
        <v>46</v>
      </c>
      <c r="C14" s="16">
        <v>2.3199999999999998</v>
      </c>
      <c r="D14" s="16">
        <v>46.364888888888899</v>
      </c>
      <c r="E14" s="17">
        <f t="shared" si="0"/>
        <v>5.0037863900844491E-2</v>
      </c>
      <c r="F14" s="74">
        <f t="shared" si="5"/>
        <v>5.0037863900844491E-2</v>
      </c>
      <c r="G14" s="18">
        <v>4.4999999999999998E-2</v>
      </c>
      <c r="H14" s="17">
        <v>4.2500000000000003E-2</v>
      </c>
      <c r="I14" s="18">
        <v>0.04</v>
      </c>
      <c r="J14" s="18">
        <v>2.7E-2</v>
      </c>
      <c r="K14" s="17">
        <f t="shared" si="1"/>
        <v>3.8625E-2</v>
      </c>
      <c r="L14" s="17">
        <f t="shared" si="2"/>
        <v>7.7713375063505896E-2</v>
      </c>
      <c r="M14" s="17">
        <f t="shared" si="3"/>
        <v>8.8662863900844491E-2</v>
      </c>
      <c r="N14" s="17">
        <f t="shared" si="4"/>
        <v>9.6163715838613495E-2</v>
      </c>
    </row>
    <row r="15" spans="1:17" x14ac:dyDescent="0.3">
      <c r="A15" s="19" t="s">
        <v>47</v>
      </c>
      <c r="B15" s="20"/>
      <c r="C15" s="21"/>
      <c r="D15" s="21"/>
      <c r="E15" s="22">
        <f t="shared" ref="E15:N15" si="6">AVERAGE(E5:E14)</f>
        <v>3.6584550550214354E-2</v>
      </c>
      <c r="F15" s="22">
        <f t="shared" si="6"/>
        <v>3.6584550550214354E-2</v>
      </c>
      <c r="G15" s="22">
        <f t="shared" si="6"/>
        <v>5.1200000000000002E-2</v>
      </c>
      <c r="H15" s="22">
        <f t="shared" si="6"/>
        <v>5.3010000000000002E-2</v>
      </c>
      <c r="I15" s="22">
        <f t="shared" si="6"/>
        <v>5.000000000000001E-2</v>
      </c>
      <c r="J15" s="22">
        <f t="shared" si="6"/>
        <v>4.752E-2</v>
      </c>
      <c r="K15" s="22">
        <f t="shared" si="6"/>
        <v>5.0432499999999991E-2</v>
      </c>
      <c r="L15" s="22">
        <f t="shared" si="6"/>
        <v>7.7005569057154832E-2</v>
      </c>
      <c r="M15" s="22">
        <f t="shared" si="6"/>
        <v>8.7017050550214359E-2</v>
      </c>
      <c r="N15" s="22">
        <f t="shared" si="6"/>
        <v>9.6515887826700023E-2</v>
      </c>
    </row>
    <row r="16" spans="1:17" x14ac:dyDescent="0.3">
      <c r="A16" s="23" t="s">
        <v>48</v>
      </c>
      <c r="B16" s="24"/>
      <c r="C16" s="16"/>
      <c r="D16" s="16"/>
      <c r="E16" s="17"/>
      <c r="F16" s="17"/>
      <c r="G16" s="17"/>
      <c r="H16" s="17"/>
      <c r="I16" s="17"/>
      <c r="J16" s="17"/>
      <c r="K16" s="17"/>
      <c r="L16" s="25">
        <v>5.0000000000000001E-3</v>
      </c>
      <c r="M16" s="25">
        <v>5.0000000000000001E-3</v>
      </c>
      <c r="N16" s="25">
        <v>5.0000000000000001E-3</v>
      </c>
    </row>
    <row r="17" spans="1:18" x14ac:dyDescent="0.3">
      <c r="A17" s="23"/>
      <c r="B17" s="24"/>
      <c r="C17" s="16"/>
      <c r="D17" s="16"/>
      <c r="E17" s="17"/>
      <c r="F17" s="17"/>
      <c r="G17" s="17"/>
      <c r="H17" s="17"/>
      <c r="I17" s="17"/>
      <c r="J17" s="17"/>
      <c r="K17" s="17"/>
      <c r="L17" s="17">
        <f>L15+L16</f>
        <v>8.2005569057154837E-2</v>
      </c>
      <c r="M17" s="17">
        <f t="shared" ref="M17:N17" si="7">M15+M16</f>
        <v>9.2017050550214363E-2</v>
      </c>
      <c r="N17" s="17">
        <f t="shared" si="7"/>
        <v>0.10151588782670003</v>
      </c>
    </row>
    <row r="18" spans="1:18" x14ac:dyDescent="0.3">
      <c r="A18" s="24"/>
      <c r="B18" s="24"/>
      <c r="C18" s="24"/>
      <c r="D18" s="26"/>
      <c r="E18" s="27"/>
      <c r="F18" s="27"/>
      <c r="G18" s="27"/>
      <c r="H18" s="27"/>
      <c r="I18" s="27"/>
      <c r="J18" s="27"/>
      <c r="K18" s="27"/>
      <c r="L18" s="27"/>
      <c r="M18" s="27" t="s">
        <v>49</v>
      </c>
      <c r="N18" s="27"/>
    </row>
    <row r="19" spans="1:18" x14ac:dyDescent="0.3">
      <c r="A19" s="28" t="s">
        <v>50</v>
      </c>
      <c r="C19" s="24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8" x14ac:dyDescent="0.3">
      <c r="A20" s="29" t="s">
        <v>51</v>
      </c>
      <c r="C20" s="24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8" x14ac:dyDescent="0.3">
      <c r="A21" s="30" t="s">
        <v>52</v>
      </c>
      <c r="C21" s="24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8" x14ac:dyDescent="0.3">
      <c r="A22" s="29" t="s">
        <v>53</v>
      </c>
      <c r="C22" s="24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8" x14ac:dyDescent="0.3">
      <c r="A23" s="29" t="s">
        <v>54</v>
      </c>
      <c r="C23" s="24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8" x14ac:dyDescent="0.3">
      <c r="A24" s="30" t="s">
        <v>55</v>
      </c>
      <c r="C24" s="24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8" x14ac:dyDescent="0.3">
      <c r="A25" s="30" t="s">
        <v>56</v>
      </c>
      <c r="C25" s="24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8" x14ac:dyDescent="0.3">
      <c r="A26" s="30" t="s">
        <v>57</v>
      </c>
      <c r="C26" s="24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8" x14ac:dyDescent="0.3">
      <c r="A27" s="30" t="s">
        <v>58</v>
      </c>
      <c r="C27" s="24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8" x14ac:dyDescent="0.3">
      <c r="A28" s="29" t="s">
        <v>59</v>
      </c>
      <c r="C28" s="24"/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1:18" x14ac:dyDescent="0.3">
      <c r="A29" s="29" t="s">
        <v>60</v>
      </c>
      <c r="C29" s="24"/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1:18" x14ac:dyDescent="0.3">
      <c r="A30" s="29" t="s">
        <v>61</v>
      </c>
      <c r="C30" s="24"/>
      <c r="D30" s="26"/>
      <c r="E30" s="27"/>
      <c r="F30" s="27"/>
      <c r="G30" s="27"/>
      <c r="H30" s="27"/>
      <c r="I30" s="27"/>
      <c r="J30" s="27"/>
      <c r="K30" s="27"/>
      <c r="L30" s="27"/>
      <c r="M30" s="27"/>
      <c r="N30" s="27"/>
      <c r="Q30" s="31"/>
      <c r="R30" s="31"/>
    </row>
    <row r="31" spans="1:18" x14ac:dyDescent="0.3">
      <c r="A31" s="29" t="s">
        <v>62</v>
      </c>
      <c r="C31" s="24"/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7"/>
      <c r="Q31" s="31"/>
      <c r="R31" s="31"/>
    </row>
    <row r="32" spans="1:18" x14ac:dyDescent="0.3">
      <c r="A32" s="24" t="s">
        <v>63</v>
      </c>
      <c r="B32" s="24"/>
      <c r="C32" s="24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Q32" s="31"/>
      <c r="R32" s="31"/>
    </row>
    <row r="33" spans="1:14" s="4" customFormat="1" ht="18" x14ac:dyDescent="0.25">
      <c r="A33" s="1" t="s">
        <v>64</v>
      </c>
      <c r="B33" s="32"/>
      <c r="C33" s="32"/>
      <c r="D33" s="32"/>
      <c r="E33" s="32"/>
      <c r="F33" s="32"/>
      <c r="G33" s="32"/>
      <c r="H33" s="33"/>
      <c r="I33" s="33"/>
      <c r="J33" s="33"/>
      <c r="K33" s="32"/>
      <c r="L33" s="32"/>
      <c r="M33" s="32"/>
      <c r="N33" s="32"/>
    </row>
    <row r="34" spans="1:14" s="37" customFormat="1" x14ac:dyDescent="0.3">
      <c r="A34" s="34"/>
      <c r="B34" s="35"/>
      <c r="C34" s="35"/>
      <c r="D34" s="35"/>
      <c r="E34" s="35"/>
      <c r="F34" s="35"/>
      <c r="G34" s="35"/>
      <c r="H34" s="36"/>
      <c r="I34" s="36"/>
      <c r="J34" s="36"/>
      <c r="K34" s="35"/>
      <c r="L34" s="35"/>
      <c r="M34" s="35"/>
      <c r="N34" s="35"/>
    </row>
    <row r="35" spans="1:14" ht="17.25" thickBot="1" x14ac:dyDescent="0.35">
      <c r="C35" s="38" t="s">
        <v>1</v>
      </c>
      <c r="D35" s="38" t="s">
        <v>2</v>
      </c>
      <c r="E35" s="38" t="s">
        <v>3</v>
      </c>
      <c r="F35" s="38" t="s">
        <v>4</v>
      </c>
      <c r="G35" s="38" t="s">
        <v>5</v>
      </c>
      <c r="H35" s="39" t="s">
        <v>6</v>
      </c>
      <c r="I35" s="39" t="s">
        <v>7</v>
      </c>
      <c r="J35" s="39" t="s">
        <v>8</v>
      </c>
      <c r="K35" s="38" t="s">
        <v>9</v>
      </c>
      <c r="L35" s="38" t="s">
        <v>10</v>
      </c>
      <c r="M35" s="38" t="s">
        <v>11</v>
      </c>
      <c r="N35" s="38" t="s">
        <v>12</v>
      </c>
    </row>
    <row r="36" spans="1:14" ht="49.5" x14ac:dyDescent="0.3">
      <c r="A36" s="9" t="s">
        <v>13</v>
      </c>
      <c r="B36" s="9" t="s">
        <v>14</v>
      </c>
      <c r="C36" s="10" t="s">
        <v>15</v>
      </c>
      <c r="D36" s="11" t="s">
        <v>16</v>
      </c>
      <c r="E36" s="11" t="s">
        <v>17</v>
      </c>
      <c r="F36" s="12" t="s">
        <v>18</v>
      </c>
      <c r="G36" s="13" t="s">
        <v>19</v>
      </c>
      <c r="H36" s="13" t="s">
        <v>20</v>
      </c>
      <c r="I36" s="13" t="s">
        <v>21</v>
      </c>
      <c r="J36" s="13" t="s">
        <v>22</v>
      </c>
      <c r="K36" s="13" t="s">
        <v>23</v>
      </c>
      <c r="L36" s="13" t="s">
        <v>24</v>
      </c>
      <c r="M36" s="13" t="s">
        <v>25</v>
      </c>
      <c r="N36" s="13" t="s">
        <v>26</v>
      </c>
    </row>
    <row r="37" spans="1:14" s="37" customFormat="1" x14ac:dyDescent="0.3">
      <c r="A37" s="14" t="s">
        <v>65</v>
      </c>
      <c r="B37" s="15" t="s">
        <v>66</v>
      </c>
      <c r="C37" s="16">
        <v>1.5731999999999999</v>
      </c>
      <c r="D37" s="16">
        <v>36.010555555555555</v>
      </c>
      <c r="E37" s="17">
        <f t="shared" ref="E37:E40" si="8">C37/D37</f>
        <v>4.3687190484271582E-2</v>
      </c>
      <c r="F37" s="74">
        <f>E37</f>
        <v>4.3687190484271582E-2</v>
      </c>
      <c r="G37" s="18" t="s">
        <v>67</v>
      </c>
      <c r="H37" s="17">
        <v>3.9E-2</v>
      </c>
      <c r="I37" s="18" t="s">
        <v>67</v>
      </c>
      <c r="J37" s="18">
        <v>3.2399999999999998E-2</v>
      </c>
      <c r="K37" s="17">
        <f t="shared" ref="K37:K40" si="9">AVERAGE(G37:J37)</f>
        <v>3.5699999999999996E-2</v>
      </c>
      <c r="L37" s="17">
        <f t="shared" ref="L37:L40" si="10">E37*(1+(0.5*MIN(G37:J37)))+MIN(G37:J37)</f>
        <v>7.679492297011678E-2</v>
      </c>
      <c r="M37" s="17">
        <f t="shared" ref="M37:M40" si="11">K37+F37</f>
        <v>7.9387190484271578E-2</v>
      </c>
      <c r="N37" s="17">
        <f t="shared" ref="N37:N40" si="12">E37*(1+(0.5*MAX(G37:J37)))+MAX(G37:J37)</f>
        <v>8.3539090698714874E-2</v>
      </c>
    </row>
    <row r="38" spans="1:14" s="37" customFormat="1" x14ac:dyDescent="0.3">
      <c r="A38" s="14" t="s">
        <v>68</v>
      </c>
      <c r="B38" s="15" t="s">
        <v>69</v>
      </c>
      <c r="C38" s="16">
        <v>2.2599999999999998</v>
      </c>
      <c r="D38" s="16">
        <v>44.681222222222225</v>
      </c>
      <c r="E38" s="17">
        <f t="shared" si="8"/>
        <v>5.0580532214626571E-2</v>
      </c>
      <c r="F38" s="74">
        <f t="shared" ref="F38:F40" si="13">E38</f>
        <v>5.0580532214626571E-2</v>
      </c>
      <c r="G38" s="18" t="s">
        <v>67</v>
      </c>
      <c r="H38" s="17">
        <v>0.08</v>
      </c>
      <c r="I38" s="18">
        <v>8.5000000000000006E-2</v>
      </c>
      <c r="J38" s="18">
        <v>6.3799999999999996E-2</v>
      </c>
      <c r="K38" s="17">
        <f t="shared" si="9"/>
        <v>7.6266666666666663E-2</v>
      </c>
      <c r="L38" s="17">
        <f t="shared" si="10"/>
        <v>0.11599405119227316</v>
      </c>
      <c r="M38" s="17">
        <f t="shared" si="11"/>
        <v>0.12684719888129323</v>
      </c>
      <c r="N38" s="17">
        <f t="shared" si="12"/>
        <v>0.1377302048337482</v>
      </c>
    </row>
    <row r="39" spans="1:14" s="37" customFormat="1" x14ac:dyDescent="0.3">
      <c r="A39" s="14" t="s">
        <v>70</v>
      </c>
      <c r="B39" s="15" t="s">
        <v>71</v>
      </c>
      <c r="C39" s="16">
        <v>2.6840000000000002</v>
      </c>
      <c r="D39" s="16">
        <v>45.620962222222232</v>
      </c>
      <c r="E39" s="17">
        <f t="shared" si="8"/>
        <v>5.8832603900945524E-2</v>
      </c>
      <c r="F39" s="74">
        <f t="shared" si="13"/>
        <v>5.8832603900945524E-2</v>
      </c>
      <c r="G39" s="18">
        <v>0.09</v>
      </c>
      <c r="H39" s="17">
        <v>3.4000000000000002E-2</v>
      </c>
      <c r="I39" s="18">
        <v>5.5E-2</v>
      </c>
      <c r="J39" s="18">
        <v>6.4399999999999999E-2</v>
      </c>
      <c r="K39" s="17">
        <f t="shared" si="9"/>
        <v>6.0850000000000001E-2</v>
      </c>
      <c r="L39" s="17">
        <f t="shared" si="10"/>
        <v>9.3832758167261596E-2</v>
      </c>
      <c r="M39" s="17">
        <f t="shared" si="11"/>
        <v>0.11968260390094553</v>
      </c>
      <c r="N39" s="17">
        <f t="shared" si="12"/>
        <v>0.15148007107648806</v>
      </c>
    </row>
    <row r="40" spans="1:14" s="42" customFormat="1" x14ac:dyDescent="0.3">
      <c r="A40" s="40" t="s">
        <v>72</v>
      </c>
      <c r="B40" s="41" t="s">
        <v>73</v>
      </c>
      <c r="C40" s="16">
        <f>0.29*4</f>
        <v>1.1599999999999999</v>
      </c>
      <c r="D40" s="16">
        <v>21.774388888888897</v>
      </c>
      <c r="E40" s="17">
        <f t="shared" si="8"/>
        <v>5.3273596146339072E-2</v>
      </c>
      <c r="F40" s="74">
        <f t="shared" si="13"/>
        <v>5.3273596146339072E-2</v>
      </c>
      <c r="G40" s="18" t="s">
        <v>67</v>
      </c>
      <c r="H40" s="17">
        <v>2.1499999999999998E-2</v>
      </c>
      <c r="I40" s="18" t="s">
        <v>67</v>
      </c>
      <c r="J40" s="18">
        <v>2.4E-2</v>
      </c>
      <c r="K40" s="17">
        <f t="shared" si="9"/>
        <v>2.2749999999999999E-2</v>
      </c>
      <c r="L40" s="17">
        <f t="shared" si="10"/>
        <v>7.5346287304912218E-2</v>
      </c>
      <c r="M40" s="17">
        <f t="shared" si="11"/>
        <v>7.6023596146339079E-2</v>
      </c>
      <c r="N40" s="17">
        <f t="shared" si="12"/>
        <v>7.7912879300095134E-2</v>
      </c>
    </row>
    <row r="41" spans="1:14" x14ac:dyDescent="0.3">
      <c r="A41" s="19" t="s">
        <v>47</v>
      </c>
      <c r="B41" s="20"/>
      <c r="C41" s="21"/>
      <c r="D41" s="21"/>
      <c r="E41" s="22">
        <f t="shared" ref="E41:N41" si="14">AVERAGE(E37:E40)</f>
        <v>5.1593480686545692E-2</v>
      </c>
      <c r="F41" s="22">
        <f t="shared" si="14"/>
        <v>5.1593480686545692E-2</v>
      </c>
      <c r="G41" s="22">
        <f t="shared" si="14"/>
        <v>0.09</v>
      </c>
      <c r="H41" s="22">
        <f t="shared" si="14"/>
        <v>4.3624999999999997E-2</v>
      </c>
      <c r="I41" s="22">
        <f t="shared" si="14"/>
        <v>7.0000000000000007E-2</v>
      </c>
      <c r="J41" s="22">
        <f t="shared" si="14"/>
        <v>4.6149999999999997E-2</v>
      </c>
      <c r="K41" s="22">
        <f t="shared" si="14"/>
        <v>4.8891666666666667E-2</v>
      </c>
      <c r="L41" s="22">
        <f t="shared" si="14"/>
        <v>9.0492004908640941E-2</v>
      </c>
      <c r="M41" s="22">
        <f t="shared" si="14"/>
        <v>0.10048514735321236</v>
      </c>
      <c r="N41" s="22">
        <f t="shared" si="14"/>
        <v>0.11266556147726156</v>
      </c>
    </row>
    <row r="42" spans="1:14" x14ac:dyDescent="0.3">
      <c r="A42" s="23" t="s">
        <v>48</v>
      </c>
      <c r="B42" s="24"/>
      <c r="C42" s="16"/>
      <c r="D42" s="16"/>
      <c r="E42" s="17"/>
      <c r="F42" s="17"/>
      <c r="G42" s="17"/>
      <c r="H42" s="17"/>
      <c r="I42" s="17"/>
      <c r="J42" s="17"/>
      <c r="K42" s="17"/>
      <c r="L42" s="25">
        <v>5.0000000000000001E-3</v>
      </c>
      <c r="M42" s="25">
        <v>5.0000000000000001E-3</v>
      </c>
      <c r="N42" s="25">
        <v>5.0000000000000001E-3</v>
      </c>
    </row>
    <row r="43" spans="1:14" x14ac:dyDescent="0.3">
      <c r="A43" s="23"/>
      <c r="B43" s="24"/>
      <c r="C43" s="16"/>
      <c r="D43" s="16"/>
      <c r="E43" s="17"/>
      <c r="F43" s="17"/>
      <c r="G43" s="17"/>
      <c r="H43" s="17"/>
      <c r="I43" s="17"/>
      <c r="J43" s="17"/>
      <c r="K43" s="17"/>
      <c r="L43" s="17">
        <f>L41+L42</f>
        <v>9.5492004908640946E-2</v>
      </c>
      <c r="M43" s="17">
        <f t="shared" ref="M43:N43" si="15">M41+M42</f>
        <v>0.10548514735321236</v>
      </c>
      <c r="N43" s="17">
        <f t="shared" si="15"/>
        <v>0.11766556147726157</v>
      </c>
    </row>
    <row r="44" spans="1:14" s="37" customFormat="1" x14ac:dyDescent="0.3">
      <c r="A44" s="43"/>
      <c r="B44" s="43"/>
      <c r="C44" s="43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</row>
    <row r="45" spans="1:14" s="37" customFormat="1" x14ac:dyDescent="0.3">
      <c r="A45" s="28" t="s">
        <v>50</v>
      </c>
      <c r="C45" s="43"/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1:14" s="37" customFormat="1" x14ac:dyDescent="0.3">
      <c r="A46" s="29" t="s">
        <v>51</v>
      </c>
      <c r="C46" s="43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1:14" s="37" customFormat="1" x14ac:dyDescent="0.3">
      <c r="A47" s="30" t="s">
        <v>52</v>
      </c>
      <c r="C47" s="43"/>
      <c r="D47" s="44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8" spans="1:14" s="37" customFormat="1" x14ac:dyDescent="0.3">
      <c r="A48" s="29" t="s">
        <v>53</v>
      </c>
      <c r="C48" s="43"/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5"/>
    </row>
    <row r="49" spans="1:14" s="37" customFormat="1" x14ac:dyDescent="0.3">
      <c r="A49" s="29" t="s">
        <v>54</v>
      </c>
      <c r="C49" s="43"/>
      <c r="D49" s="44"/>
      <c r="E49" s="45"/>
      <c r="F49" s="45"/>
      <c r="G49" s="45"/>
      <c r="H49" s="45"/>
      <c r="I49" s="45"/>
      <c r="J49" s="45"/>
      <c r="K49" s="45"/>
      <c r="L49" s="45"/>
      <c r="M49" s="45"/>
      <c r="N49" s="45"/>
    </row>
    <row r="50" spans="1:14" s="37" customFormat="1" x14ac:dyDescent="0.3">
      <c r="A50" s="30" t="s">
        <v>55</v>
      </c>
      <c r="C50" s="43"/>
      <c r="D50" s="44"/>
      <c r="E50" s="45"/>
      <c r="F50" s="45"/>
      <c r="G50" s="45"/>
      <c r="H50" s="45"/>
      <c r="I50" s="45"/>
      <c r="J50" s="45"/>
      <c r="K50" s="45"/>
      <c r="L50" s="45"/>
      <c r="M50" s="45"/>
      <c r="N50" s="45"/>
    </row>
    <row r="51" spans="1:14" s="37" customFormat="1" x14ac:dyDescent="0.3">
      <c r="A51" s="30" t="s">
        <v>56</v>
      </c>
      <c r="C51" s="43"/>
      <c r="D51" s="44"/>
      <c r="E51" s="45"/>
      <c r="F51" s="45"/>
      <c r="G51" s="45"/>
      <c r="H51" s="45"/>
      <c r="I51" s="45"/>
      <c r="J51" s="45"/>
      <c r="K51" s="45"/>
      <c r="L51" s="45"/>
      <c r="M51" s="45"/>
      <c r="N51" s="45"/>
    </row>
    <row r="52" spans="1:14" s="37" customFormat="1" x14ac:dyDescent="0.3">
      <c r="A52" s="30" t="s">
        <v>57</v>
      </c>
      <c r="C52" s="43"/>
      <c r="D52" s="44"/>
      <c r="E52" s="45"/>
      <c r="F52" s="45"/>
      <c r="G52" s="45"/>
      <c r="H52" s="45"/>
      <c r="I52" s="45"/>
      <c r="J52" s="45"/>
      <c r="K52" s="45"/>
      <c r="L52" s="45"/>
      <c r="M52" s="45"/>
      <c r="N52" s="45"/>
    </row>
    <row r="53" spans="1:14" s="37" customFormat="1" x14ac:dyDescent="0.3">
      <c r="A53" s="30" t="s">
        <v>58</v>
      </c>
      <c r="C53" s="43"/>
      <c r="D53" s="44"/>
      <c r="E53" s="45"/>
      <c r="F53" s="45"/>
      <c r="G53" s="45"/>
      <c r="H53" s="45"/>
      <c r="I53" s="45"/>
      <c r="J53" s="45"/>
      <c r="K53" s="45"/>
      <c r="L53" s="45"/>
      <c r="M53" s="45"/>
      <c r="N53" s="45"/>
    </row>
    <row r="54" spans="1:14" s="37" customFormat="1" x14ac:dyDescent="0.3">
      <c r="A54" s="29" t="s">
        <v>59</v>
      </c>
      <c r="C54" s="43"/>
      <c r="D54" s="44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spans="1:14" s="37" customFormat="1" x14ac:dyDescent="0.3">
      <c r="A55" s="29" t="s">
        <v>60</v>
      </c>
      <c r="C55" s="43"/>
      <c r="D55" s="44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s="37" customFormat="1" x14ac:dyDescent="0.3">
      <c r="A56" s="29" t="s">
        <v>61</v>
      </c>
      <c r="C56" s="43"/>
      <c r="D56" s="44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1:14" s="37" customFormat="1" x14ac:dyDescent="0.3">
      <c r="A57" s="29" t="s">
        <v>62</v>
      </c>
      <c r="C57" s="43"/>
      <c r="D57" s="44"/>
      <c r="E57" s="45"/>
      <c r="F57" s="45"/>
      <c r="G57" s="45"/>
      <c r="H57" s="45"/>
      <c r="I57" s="45"/>
      <c r="J57" s="45"/>
      <c r="K57" s="45"/>
      <c r="L57" s="45"/>
      <c r="M57" s="45"/>
      <c r="N57" s="45"/>
    </row>
    <row r="58" spans="1:14" s="37" customFormat="1" x14ac:dyDescent="0.3">
      <c r="A58" s="24" t="s">
        <v>63</v>
      </c>
      <c r="B58" s="46"/>
    </row>
    <row r="59" spans="1:14" s="4" customFormat="1" ht="18" x14ac:dyDescent="0.25">
      <c r="A59" s="1" t="s">
        <v>74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s="37" customFormat="1" x14ac:dyDescent="0.3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14" ht="17.25" thickBot="1" x14ac:dyDescent="0.35">
      <c r="C61" s="38" t="s">
        <v>1</v>
      </c>
      <c r="D61" s="38" t="s">
        <v>2</v>
      </c>
      <c r="E61" s="38" t="s">
        <v>3</v>
      </c>
      <c r="F61" s="38" t="s">
        <v>4</v>
      </c>
      <c r="G61" s="38" t="s">
        <v>5</v>
      </c>
      <c r="H61" s="38" t="s">
        <v>6</v>
      </c>
      <c r="I61" s="38" t="s">
        <v>7</v>
      </c>
      <c r="J61" s="38" t="s">
        <v>8</v>
      </c>
      <c r="K61" s="38" t="s">
        <v>9</v>
      </c>
      <c r="L61" s="38" t="s">
        <v>10</v>
      </c>
      <c r="M61" s="38" t="s">
        <v>11</v>
      </c>
      <c r="N61" s="38" t="s">
        <v>12</v>
      </c>
    </row>
    <row r="62" spans="1:14" ht="49.5" x14ac:dyDescent="0.3">
      <c r="A62" s="9" t="s">
        <v>13</v>
      </c>
      <c r="B62" s="9" t="s">
        <v>14</v>
      </c>
      <c r="C62" s="10" t="s">
        <v>15</v>
      </c>
      <c r="D62" s="11" t="s">
        <v>16</v>
      </c>
      <c r="E62" s="11" t="s">
        <v>17</v>
      </c>
      <c r="F62" s="12" t="s">
        <v>18</v>
      </c>
      <c r="G62" s="13" t="s">
        <v>19</v>
      </c>
      <c r="H62" s="13" t="s">
        <v>20</v>
      </c>
      <c r="I62" s="13" t="s">
        <v>21</v>
      </c>
      <c r="J62" s="13" t="s">
        <v>22</v>
      </c>
      <c r="K62" s="13" t="s">
        <v>23</v>
      </c>
      <c r="L62" s="13" t="s">
        <v>24</v>
      </c>
      <c r="M62" s="13" t="s">
        <v>25</v>
      </c>
      <c r="N62" s="13" t="s">
        <v>26</v>
      </c>
    </row>
    <row r="63" spans="1:14" s="37" customFormat="1" x14ac:dyDescent="0.3">
      <c r="A63" s="14" t="s">
        <v>27</v>
      </c>
      <c r="B63" s="15" t="s">
        <v>28</v>
      </c>
      <c r="C63" s="16">
        <f t="shared" ref="C63:D72" si="16">C5</f>
        <v>2.2400000000000002</v>
      </c>
      <c r="D63" s="16">
        <f t="shared" si="16"/>
        <v>72.786111111111111</v>
      </c>
      <c r="E63" s="17">
        <f t="shared" ref="E63:E74" si="17">C63/D63</f>
        <v>3.0775102087547229E-2</v>
      </c>
      <c r="F63" s="74">
        <f>E63</f>
        <v>3.0775102087547229E-2</v>
      </c>
      <c r="G63" s="18">
        <f t="shared" ref="G63:J72" si="18">G5</f>
        <v>6.6000000000000003E-2</v>
      </c>
      <c r="H63" s="18">
        <f t="shared" si="18"/>
        <v>0.06</v>
      </c>
      <c r="I63" s="18">
        <f t="shared" si="18"/>
        <v>4.4999999999999998E-2</v>
      </c>
      <c r="J63" s="18">
        <f t="shared" si="18"/>
        <v>0.06</v>
      </c>
      <c r="K63" s="17">
        <f t="shared" ref="K63:K72" si="19">AVERAGE(G63:J63)</f>
        <v>5.7749999999999996E-2</v>
      </c>
      <c r="L63" s="17">
        <f t="shared" ref="L63:L74" si="20">E63*(1+(0.5*MIN(G63:J63)))+MIN(G63:J63)</f>
        <v>7.6467541884517043E-2</v>
      </c>
      <c r="M63" s="17">
        <f t="shared" ref="M63:M74" si="21">K63+F63</f>
        <v>8.8525102087547228E-2</v>
      </c>
      <c r="N63" s="17">
        <f t="shared" ref="N63:N74" si="22">E63*(1+(0.5*MAX(G63:J63)))+MAX(G63:J63)</f>
        <v>9.7790680456436296E-2</v>
      </c>
    </row>
    <row r="64" spans="1:14" s="37" customFormat="1" x14ac:dyDescent="0.3">
      <c r="A64" s="14" t="s">
        <v>29</v>
      </c>
      <c r="B64" s="15" t="s">
        <v>30</v>
      </c>
      <c r="C64" s="16">
        <f t="shared" si="16"/>
        <v>1.34</v>
      </c>
      <c r="D64" s="16">
        <f t="shared" si="16"/>
        <v>40.89233333333334</v>
      </c>
      <c r="E64" s="17">
        <f t="shared" si="17"/>
        <v>3.2768978700163841E-2</v>
      </c>
      <c r="F64" s="74">
        <f t="shared" ref="F64:F74" si="23">E64</f>
        <v>3.2768978700163841E-2</v>
      </c>
      <c r="G64" s="18">
        <f t="shared" si="18"/>
        <v>5.2999999999999999E-2</v>
      </c>
      <c r="H64" s="18">
        <f t="shared" si="18"/>
        <v>0.06</v>
      </c>
      <c r="I64" s="18">
        <f t="shared" si="18"/>
        <v>6.5000000000000002E-2</v>
      </c>
      <c r="J64" s="18">
        <f t="shared" si="18"/>
        <v>5.45E-2</v>
      </c>
      <c r="K64" s="17">
        <f t="shared" si="19"/>
        <v>5.8124999999999996E-2</v>
      </c>
      <c r="L64" s="17">
        <f t="shared" si="20"/>
        <v>8.6637356635718171E-2</v>
      </c>
      <c r="M64" s="17">
        <f t="shared" si="21"/>
        <v>9.089397870016383E-2</v>
      </c>
      <c r="N64" s="17">
        <f t="shared" si="22"/>
        <v>9.8833970507919172E-2</v>
      </c>
    </row>
    <row r="65" spans="1:14" s="37" customFormat="1" x14ac:dyDescent="0.3">
      <c r="A65" s="14" t="s">
        <v>31</v>
      </c>
      <c r="B65" s="15" t="s">
        <v>32</v>
      </c>
      <c r="C65" s="16">
        <f t="shared" si="16"/>
        <v>2.48</v>
      </c>
      <c r="D65" s="16">
        <f t="shared" si="16"/>
        <v>70.079111111111132</v>
      </c>
      <c r="E65" s="17">
        <f t="shared" si="17"/>
        <v>3.5388576719643822E-2</v>
      </c>
      <c r="F65" s="74">
        <f t="shared" si="23"/>
        <v>3.5388576719643822E-2</v>
      </c>
      <c r="G65" s="18">
        <f t="shared" si="18"/>
        <v>5.3999999999999999E-2</v>
      </c>
      <c r="H65" s="18">
        <f t="shared" si="18"/>
        <v>5.7799999999999997E-2</v>
      </c>
      <c r="I65" s="18">
        <f t="shared" si="18"/>
        <v>4.4999999999999998E-2</v>
      </c>
      <c r="J65" s="18">
        <f t="shared" si="18"/>
        <v>5.6300000000000003E-2</v>
      </c>
      <c r="K65" s="17">
        <f t="shared" si="19"/>
        <v>5.3275000000000003E-2</v>
      </c>
      <c r="L65" s="17">
        <f t="shared" si="20"/>
        <v>8.1184819695835797E-2</v>
      </c>
      <c r="M65" s="17">
        <f t="shared" si="21"/>
        <v>8.8663576719643825E-2</v>
      </c>
      <c r="N65" s="17">
        <f t="shared" si="22"/>
        <v>9.4211306586841514E-2</v>
      </c>
    </row>
    <row r="66" spans="1:14" s="37" customFormat="1" x14ac:dyDescent="0.3">
      <c r="A66" s="14" t="s">
        <v>33</v>
      </c>
      <c r="B66" s="15" t="s">
        <v>34</v>
      </c>
      <c r="C66" s="16">
        <f t="shared" si="16"/>
        <v>3.56</v>
      </c>
      <c r="D66" s="16">
        <f t="shared" si="16"/>
        <v>80.47722222222221</v>
      </c>
      <c r="E66" s="17">
        <f t="shared" si="17"/>
        <v>4.4236119260798436E-2</v>
      </c>
      <c r="F66" s="74">
        <f t="shared" si="23"/>
        <v>4.4236119260798436E-2</v>
      </c>
      <c r="G66" s="18">
        <f t="shared" si="18"/>
        <v>3.6999999999999998E-2</v>
      </c>
      <c r="H66" s="18">
        <f t="shared" si="18"/>
        <v>4.4499999999999998E-2</v>
      </c>
      <c r="I66" s="18">
        <f t="shared" si="18"/>
        <v>4.4999999999999998E-2</v>
      </c>
      <c r="J66" s="18">
        <f t="shared" si="18"/>
        <v>4.24E-2</v>
      </c>
      <c r="K66" s="17">
        <f t="shared" si="19"/>
        <v>4.2224999999999999E-2</v>
      </c>
      <c r="L66" s="17">
        <f t="shared" si="20"/>
        <v>8.2054487467123211E-2</v>
      </c>
      <c r="M66" s="17">
        <f t="shared" si="21"/>
        <v>8.6461119260798441E-2</v>
      </c>
      <c r="N66" s="17">
        <f t="shared" si="22"/>
        <v>9.0231431944166399E-2</v>
      </c>
    </row>
    <row r="67" spans="1:14" s="37" customFormat="1" x14ac:dyDescent="0.3">
      <c r="A67" s="14" t="s">
        <v>35</v>
      </c>
      <c r="B67" s="15" t="s">
        <v>36</v>
      </c>
      <c r="C67" s="16">
        <f t="shared" si="16"/>
        <v>2.42</v>
      </c>
      <c r="D67" s="16">
        <f t="shared" si="16"/>
        <v>65.228777777777793</v>
      </c>
      <c r="E67" s="17">
        <f t="shared" si="17"/>
        <v>3.7100189248440094E-2</v>
      </c>
      <c r="F67" s="74">
        <f t="shared" si="23"/>
        <v>3.7100189248440094E-2</v>
      </c>
      <c r="G67" s="18">
        <f t="shared" si="18"/>
        <v>5.5E-2</v>
      </c>
      <c r="H67" s="18">
        <f t="shared" si="18"/>
        <v>4.0800000000000003E-2</v>
      </c>
      <c r="I67" s="18">
        <f t="shared" si="18"/>
        <v>0.04</v>
      </c>
      <c r="J67" s="18">
        <f t="shared" si="18"/>
        <v>2.6200000000000001E-2</v>
      </c>
      <c r="K67" s="17">
        <f t="shared" si="19"/>
        <v>4.0500000000000001E-2</v>
      </c>
      <c r="L67" s="17">
        <f t="shared" si="20"/>
        <v>6.3786201727594666E-2</v>
      </c>
      <c r="M67" s="17">
        <f t="shared" si="21"/>
        <v>7.7600189248440088E-2</v>
      </c>
      <c r="N67" s="17">
        <f t="shared" si="22"/>
        <v>9.3120444452772205E-2</v>
      </c>
    </row>
    <row r="68" spans="1:14" s="46" customFormat="1" x14ac:dyDescent="0.3">
      <c r="A68" s="14" t="s">
        <v>37</v>
      </c>
      <c r="B68" s="15" t="s">
        <v>38</v>
      </c>
      <c r="C68" s="16">
        <f t="shared" si="16"/>
        <v>2.02</v>
      </c>
      <c r="D68" s="16">
        <f t="shared" si="16"/>
        <v>60.742333333333335</v>
      </c>
      <c r="E68" s="17">
        <f t="shared" si="17"/>
        <v>3.3255225625181781E-2</v>
      </c>
      <c r="F68" s="74">
        <f t="shared" si="23"/>
        <v>3.3255225625181781E-2</v>
      </c>
      <c r="G68" s="18">
        <f t="shared" si="18"/>
        <v>5.8000000000000003E-2</v>
      </c>
      <c r="H68" s="18">
        <f t="shared" si="18"/>
        <v>5.5E-2</v>
      </c>
      <c r="I68" s="18">
        <f t="shared" si="18"/>
        <v>6.5000000000000002E-2</v>
      </c>
      <c r="J68" s="18">
        <f t="shared" si="18"/>
        <v>5.6500000000000002E-2</v>
      </c>
      <c r="K68" s="17">
        <f t="shared" si="19"/>
        <v>5.8624999999999997E-2</v>
      </c>
      <c r="L68" s="17">
        <f t="shared" si="20"/>
        <v>8.916974432987429E-2</v>
      </c>
      <c r="M68" s="17">
        <f t="shared" si="21"/>
        <v>9.1880225625181777E-2</v>
      </c>
      <c r="N68" s="17">
        <f t="shared" si="22"/>
        <v>9.933602045800019E-2</v>
      </c>
    </row>
    <row r="69" spans="1:14" s="37" customFormat="1" x14ac:dyDescent="0.3">
      <c r="A69" s="14" t="s">
        <v>39</v>
      </c>
      <c r="B69" s="15" t="s">
        <v>40</v>
      </c>
      <c r="C69" s="16">
        <f t="shared" si="16"/>
        <v>1.33</v>
      </c>
      <c r="D69" s="16">
        <f t="shared" si="16"/>
        <v>32.422666666666686</v>
      </c>
      <c r="E69" s="17">
        <f t="shared" si="17"/>
        <v>4.102068511740755E-2</v>
      </c>
      <c r="F69" s="74">
        <f t="shared" si="23"/>
        <v>4.102068511740755E-2</v>
      </c>
      <c r="G69" s="18">
        <f t="shared" si="18"/>
        <v>0.06</v>
      </c>
      <c r="H69" s="18">
        <f t="shared" si="18"/>
        <v>5.9499999999999997E-2</v>
      </c>
      <c r="I69" s="18">
        <f t="shared" si="18"/>
        <v>2.5000000000000001E-2</v>
      </c>
      <c r="J69" s="18">
        <f t="shared" si="18"/>
        <v>5.8000000000000003E-2</v>
      </c>
      <c r="K69" s="17">
        <f t="shared" si="19"/>
        <v>5.0624999999999996E-2</v>
      </c>
      <c r="L69" s="17">
        <f t="shared" si="20"/>
        <v>6.6533443681375148E-2</v>
      </c>
      <c r="M69" s="17">
        <f t="shared" si="21"/>
        <v>9.1645685117407547E-2</v>
      </c>
      <c r="N69" s="17">
        <f t="shared" si="22"/>
        <v>0.10225130567092977</v>
      </c>
    </row>
    <row r="70" spans="1:14" s="37" customFormat="1" x14ac:dyDescent="0.3">
      <c r="A70" s="14" t="s">
        <v>41</v>
      </c>
      <c r="B70" s="15" t="s">
        <v>42</v>
      </c>
      <c r="C70" s="16">
        <f t="shared" si="16"/>
        <v>2.78</v>
      </c>
      <c r="D70" s="16">
        <f t="shared" si="16"/>
        <v>81.736777777777817</v>
      </c>
      <c r="E70" s="17">
        <f t="shared" si="17"/>
        <v>3.4011617237446473E-2</v>
      </c>
      <c r="F70" s="74">
        <f t="shared" si="23"/>
        <v>3.4011617237446473E-2</v>
      </c>
      <c r="G70" s="18">
        <f t="shared" si="18"/>
        <v>0.03</v>
      </c>
      <c r="H70" s="18">
        <f t="shared" si="18"/>
        <v>0.05</v>
      </c>
      <c r="I70" s="18">
        <f t="shared" si="18"/>
        <v>5.5E-2</v>
      </c>
      <c r="J70" s="18">
        <f t="shared" si="18"/>
        <v>3.6299999999999999E-2</v>
      </c>
      <c r="K70" s="17">
        <f t="shared" si="19"/>
        <v>4.2825000000000002E-2</v>
      </c>
      <c r="L70" s="17">
        <f t="shared" si="20"/>
        <v>6.4521791496008174E-2</v>
      </c>
      <c r="M70" s="17">
        <f t="shared" si="21"/>
        <v>7.6836617237446475E-2</v>
      </c>
      <c r="N70" s="17">
        <f t="shared" si="22"/>
        <v>8.9946936711476244E-2</v>
      </c>
    </row>
    <row r="71" spans="1:14" s="37" customFormat="1" x14ac:dyDescent="0.3">
      <c r="A71" s="14" t="s">
        <v>43</v>
      </c>
      <c r="B71" s="15" t="s">
        <v>44</v>
      </c>
      <c r="C71" s="16">
        <f t="shared" si="16"/>
        <v>1.06</v>
      </c>
      <c r="D71" s="16">
        <f t="shared" si="16"/>
        <v>38.897444444444439</v>
      </c>
      <c r="E71" s="17">
        <f t="shared" si="17"/>
        <v>2.7251147604669835E-2</v>
      </c>
      <c r="F71" s="74">
        <f t="shared" si="23"/>
        <v>2.7251147604669835E-2</v>
      </c>
      <c r="G71" s="18">
        <f t="shared" si="18"/>
        <v>5.3999999999999999E-2</v>
      </c>
      <c r="H71" s="18">
        <f t="shared" si="18"/>
        <v>0.06</v>
      </c>
      <c r="I71" s="18">
        <f t="shared" si="18"/>
        <v>7.4999999999999997E-2</v>
      </c>
      <c r="J71" s="18">
        <f t="shared" si="18"/>
        <v>5.8000000000000003E-2</v>
      </c>
      <c r="K71" s="17">
        <f t="shared" si="19"/>
        <v>6.1749999999999999E-2</v>
      </c>
      <c r="L71" s="17">
        <f t="shared" si="20"/>
        <v>8.1986928589995914E-2</v>
      </c>
      <c r="M71" s="17">
        <f t="shared" si="21"/>
        <v>8.9001147604669831E-2</v>
      </c>
      <c r="N71" s="17">
        <f t="shared" si="22"/>
        <v>0.10327306563984495</v>
      </c>
    </row>
    <row r="72" spans="1:14" s="37" customFormat="1" x14ac:dyDescent="0.3">
      <c r="A72" s="14" t="s">
        <v>45</v>
      </c>
      <c r="B72" s="15" t="s">
        <v>46</v>
      </c>
      <c r="C72" s="16">
        <f t="shared" si="16"/>
        <v>2.3199999999999998</v>
      </c>
      <c r="D72" s="16">
        <f t="shared" si="16"/>
        <v>46.364888888888899</v>
      </c>
      <c r="E72" s="17">
        <f t="shared" si="17"/>
        <v>5.0037863900844491E-2</v>
      </c>
      <c r="F72" s="74">
        <f t="shared" si="23"/>
        <v>5.0037863900844491E-2</v>
      </c>
      <c r="G72" s="18">
        <f t="shared" si="18"/>
        <v>4.4999999999999998E-2</v>
      </c>
      <c r="H72" s="18">
        <f t="shared" si="18"/>
        <v>4.2500000000000003E-2</v>
      </c>
      <c r="I72" s="18">
        <f t="shared" si="18"/>
        <v>0.04</v>
      </c>
      <c r="J72" s="18">
        <f t="shared" si="18"/>
        <v>2.7E-2</v>
      </c>
      <c r="K72" s="17">
        <f t="shared" si="19"/>
        <v>3.8625E-2</v>
      </c>
      <c r="L72" s="17">
        <f t="shared" si="20"/>
        <v>7.7713375063505896E-2</v>
      </c>
      <c r="M72" s="17">
        <f t="shared" si="21"/>
        <v>8.8662863900844491E-2</v>
      </c>
      <c r="N72" s="17">
        <f t="shared" si="22"/>
        <v>9.6163715838613495E-2</v>
      </c>
    </row>
    <row r="73" spans="1:14" s="37" customFormat="1" x14ac:dyDescent="0.3">
      <c r="A73" s="14" t="s">
        <v>65</v>
      </c>
      <c r="B73" s="15" t="s">
        <v>66</v>
      </c>
      <c r="C73" s="16">
        <f>C37</f>
        <v>1.5731999999999999</v>
      </c>
      <c r="D73" s="16">
        <f>D37</f>
        <v>36.010555555555555</v>
      </c>
      <c r="E73" s="17">
        <f t="shared" si="17"/>
        <v>4.3687190484271582E-2</v>
      </c>
      <c r="F73" s="74">
        <f t="shared" si="23"/>
        <v>4.3687190484271582E-2</v>
      </c>
      <c r="G73" s="18" t="str">
        <f t="shared" ref="G73:K74" si="24">G37</f>
        <v>n/a</v>
      </c>
      <c r="H73" s="18">
        <f t="shared" si="24"/>
        <v>3.9E-2</v>
      </c>
      <c r="I73" s="18" t="str">
        <f t="shared" si="24"/>
        <v>n/a</v>
      </c>
      <c r="J73" s="18">
        <f t="shared" si="24"/>
        <v>3.2399999999999998E-2</v>
      </c>
      <c r="K73" s="18">
        <f t="shared" si="24"/>
        <v>3.5699999999999996E-2</v>
      </c>
      <c r="L73" s="17">
        <f t="shared" si="20"/>
        <v>7.679492297011678E-2</v>
      </c>
      <c r="M73" s="17">
        <f t="shared" si="21"/>
        <v>7.9387190484271578E-2</v>
      </c>
      <c r="N73" s="17">
        <f t="shared" si="22"/>
        <v>8.3539090698714874E-2</v>
      </c>
    </row>
    <row r="74" spans="1:14" s="37" customFormat="1" x14ac:dyDescent="0.3">
      <c r="A74" s="14" t="s">
        <v>68</v>
      </c>
      <c r="B74" s="15" t="s">
        <v>69</v>
      </c>
      <c r="C74" s="16">
        <f>C38</f>
        <v>2.2599999999999998</v>
      </c>
      <c r="D74" s="16">
        <f>D38</f>
        <v>44.681222222222225</v>
      </c>
      <c r="E74" s="17">
        <f t="shared" si="17"/>
        <v>5.0580532214626571E-2</v>
      </c>
      <c r="F74" s="74">
        <f t="shared" si="23"/>
        <v>5.0580532214626571E-2</v>
      </c>
      <c r="G74" s="18" t="str">
        <f t="shared" si="24"/>
        <v>n/a</v>
      </c>
      <c r="H74" s="18">
        <f t="shared" si="24"/>
        <v>0.08</v>
      </c>
      <c r="I74" s="18">
        <f t="shared" si="24"/>
        <v>8.5000000000000006E-2</v>
      </c>
      <c r="J74" s="18">
        <f t="shared" si="24"/>
        <v>6.3799999999999996E-2</v>
      </c>
      <c r="K74" s="18">
        <f t="shared" si="24"/>
        <v>7.6266666666666663E-2</v>
      </c>
      <c r="L74" s="17">
        <f t="shared" si="20"/>
        <v>0.11599405119227316</v>
      </c>
      <c r="M74" s="17">
        <f t="shared" si="21"/>
        <v>0.12684719888129323</v>
      </c>
      <c r="N74" s="17">
        <f t="shared" si="22"/>
        <v>0.1377302048337482</v>
      </c>
    </row>
    <row r="75" spans="1:14" x14ac:dyDescent="0.3">
      <c r="A75" s="19" t="s">
        <v>47</v>
      </c>
      <c r="B75" s="20"/>
      <c r="C75" s="21"/>
      <c r="D75" s="21"/>
      <c r="E75" s="22">
        <f t="shared" ref="E75:N75" si="25">AVERAGE(E63:E74)</f>
        <v>3.8342769016753465E-2</v>
      </c>
      <c r="F75" s="22">
        <f t="shared" si="25"/>
        <v>3.8342769016753465E-2</v>
      </c>
      <c r="G75" s="22">
        <f t="shared" si="25"/>
        <v>5.1200000000000002E-2</v>
      </c>
      <c r="H75" s="22">
        <f t="shared" si="25"/>
        <v>5.409166666666667E-2</v>
      </c>
      <c r="I75" s="22">
        <f t="shared" si="25"/>
        <v>5.3181818181818191E-2</v>
      </c>
      <c r="J75" s="22">
        <f t="shared" si="25"/>
        <v>4.7616666666666668E-2</v>
      </c>
      <c r="K75" s="22">
        <f t="shared" si="25"/>
        <v>5.1357638888888883E-2</v>
      </c>
      <c r="L75" s="22">
        <f t="shared" si="25"/>
        <v>8.0237055394494855E-2</v>
      </c>
      <c r="M75" s="22">
        <f t="shared" si="25"/>
        <v>8.9700407905642363E-2</v>
      </c>
      <c r="N75" s="22">
        <f t="shared" si="25"/>
        <v>9.8869014483288595E-2</v>
      </c>
    </row>
    <row r="76" spans="1:14" x14ac:dyDescent="0.3">
      <c r="A76" s="23" t="s">
        <v>48</v>
      </c>
      <c r="B76" s="24"/>
      <c r="C76" s="16"/>
      <c r="D76" s="16"/>
      <c r="E76" s="17"/>
      <c r="F76" s="17"/>
      <c r="G76" s="17"/>
      <c r="H76" s="17"/>
      <c r="I76" s="17"/>
      <c r="J76" s="17"/>
      <c r="K76" s="17"/>
      <c r="L76" s="25">
        <v>5.0000000000000001E-3</v>
      </c>
      <c r="M76" s="25">
        <v>5.0000000000000001E-3</v>
      </c>
      <c r="N76" s="25">
        <v>5.0000000000000001E-3</v>
      </c>
    </row>
    <row r="77" spans="1:14" s="37" customFormat="1" x14ac:dyDescent="0.3">
      <c r="A77" s="23"/>
      <c r="B77" s="24"/>
      <c r="C77" s="16"/>
      <c r="D77" s="16"/>
      <c r="E77" s="17"/>
      <c r="F77" s="17"/>
      <c r="G77" s="17"/>
      <c r="H77" s="17"/>
      <c r="I77" s="17"/>
      <c r="J77" s="17"/>
      <c r="K77" s="17"/>
      <c r="L77" s="17">
        <f>L75+L76</f>
        <v>8.5237055394494859E-2</v>
      </c>
      <c r="M77" s="17">
        <f t="shared" ref="M77:N77" si="26">M75+M76</f>
        <v>9.4700407905642367E-2</v>
      </c>
      <c r="N77" s="17">
        <f t="shared" si="26"/>
        <v>0.1038690144832886</v>
      </c>
    </row>
    <row r="78" spans="1:14" s="37" customFormat="1" x14ac:dyDescent="0.3">
      <c r="A78" s="23"/>
      <c r="B78" s="24"/>
      <c r="C78" s="16"/>
      <c r="D78" s="16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 s="37" customFormat="1" x14ac:dyDescent="0.3">
      <c r="A79" s="28" t="s">
        <v>50</v>
      </c>
      <c r="C79" s="43"/>
      <c r="D79" s="44"/>
      <c r="E79" s="45"/>
      <c r="F79" s="45"/>
      <c r="G79" s="45"/>
      <c r="H79" s="45"/>
      <c r="I79" s="45"/>
      <c r="J79" s="45"/>
      <c r="K79" s="45"/>
      <c r="L79" s="45"/>
      <c r="M79" s="45" t="s">
        <v>49</v>
      </c>
      <c r="N79" s="45"/>
    </row>
    <row r="80" spans="1:14" s="37" customFormat="1" x14ac:dyDescent="0.3">
      <c r="A80" s="29" t="s">
        <v>51</v>
      </c>
      <c r="C80" s="43"/>
      <c r="D80" s="44"/>
      <c r="E80" s="45"/>
      <c r="F80" s="45"/>
      <c r="G80" s="45"/>
      <c r="H80" s="45"/>
      <c r="I80" s="45"/>
      <c r="J80" s="45"/>
      <c r="K80" s="45"/>
      <c r="L80" s="45"/>
      <c r="M80" s="45"/>
      <c r="N80" s="45"/>
    </row>
    <row r="81" spans="1:14" s="37" customFormat="1" x14ac:dyDescent="0.3">
      <c r="A81" s="30" t="s">
        <v>52</v>
      </c>
      <c r="C81" s="43"/>
      <c r="D81" s="44"/>
      <c r="E81" s="45"/>
      <c r="F81" s="45"/>
      <c r="G81" s="45"/>
      <c r="H81" s="45"/>
      <c r="I81" s="45"/>
      <c r="J81" s="45"/>
      <c r="K81" s="45"/>
      <c r="L81" s="45"/>
      <c r="M81" s="45"/>
      <c r="N81" s="45"/>
    </row>
    <row r="82" spans="1:14" s="37" customFormat="1" x14ac:dyDescent="0.3">
      <c r="A82" s="29" t="s">
        <v>53</v>
      </c>
      <c r="C82" s="43"/>
      <c r="D82" s="44"/>
      <c r="E82" s="45"/>
      <c r="F82" s="45"/>
      <c r="G82" s="45"/>
      <c r="H82" s="45"/>
      <c r="I82" s="45"/>
      <c r="J82" s="45"/>
      <c r="K82" s="45"/>
      <c r="L82" s="45"/>
      <c r="M82" s="45"/>
      <c r="N82" s="45"/>
    </row>
    <row r="83" spans="1:14" s="37" customFormat="1" x14ac:dyDescent="0.3">
      <c r="A83" s="29" t="s">
        <v>54</v>
      </c>
      <c r="C83" s="43"/>
      <c r="D83" s="44"/>
      <c r="E83" s="45"/>
      <c r="F83" s="45"/>
      <c r="G83" s="45"/>
      <c r="H83" s="45"/>
      <c r="I83" s="45"/>
      <c r="J83" s="45"/>
      <c r="K83" s="45"/>
      <c r="L83" s="45"/>
      <c r="M83" s="45"/>
      <c r="N83" s="45"/>
    </row>
    <row r="84" spans="1:14" s="37" customFormat="1" x14ac:dyDescent="0.3">
      <c r="A84" s="30" t="s">
        <v>55</v>
      </c>
      <c r="C84" s="43"/>
      <c r="D84" s="44"/>
      <c r="E84" s="45"/>
      <c r="F84" s="45"/>
      <c r="G84" s="45"/>
      <c r="H84" s="45"/>
      <c r="I84" s="45"/>
      <c r="J84" s="45"/>
      <c r="K84" s="45"/>
      <c r="L84" s="45"/>
      <c r="M84" s="45"/>
      <c r="N84" s="45"/>
    </row>
    <row r="85" spans="1:14" s="37" customFormat="1" x14ac:dyDescent="0.3">
      <c r="A85" s="30" t="s">
        <v>56</v>
      </c>
      <c r="C85" s="43"/>
      <c r="D85" s="44"/>
      <c r="E85" s="45"/>
      <c r="F85" s="45"/>
      <c r="G85" s="45"/>
      <c r="H85" s="45"/>
      <c r="I85" s="45"/>
      <c r="J85" s="45"/>
      <c r="K85" s="45"/>
      <c r="L85" s="45"/>
      <c r="M85" s="45"/>
      <c r="N85" s="45"/>
    </row>
    <row r="86" spans="1:14" s="37" customFormat="1" x14ac:dyDescent="0.3">
      <c r="A86" s="30" t="s">
        <v>57</v>
      </c>
      <c r="C86" s="43"/>
      <c r="D86" s="44"/>
      <c r="E86" s="45"/>
      <c r="F86" s="45"/>
      <c r="G86" s="45"/>
      <c r="H86" s="45"/>
      <c r="I86" s="45"/>
      <c r="J86" s="45"/>
      <c r="K86" s="45"/>
      <c r="L86" s="45"/>
      <c r="M86" s="45"/>
      <c r="N86" s="45"/>
    </row>
    <row r="87" spans="1:14" s="37" customFormat="1" x14ac:dyDescent="0.3">
      <c r="A87" s="30" t="s">
        <v>58</v>
      </c>
      <c r="C87" s="43"/>
      <c r="D87" s="44"/>
      <c r="E87" s="45"/>
      <c r="F87" s="45"/>
      <c r="G87" s="45"/>
      <c r="H87" s="45"/>
      <c r="I87" s="45"/>
      <c r="J87" s="45"/>
      <c r="K87" s="45"/>
      <c r="L87" s="45"/>
      <c r="M87" s="45"/>
      <c r="N87" s="45"/>
    </row>
    <row r="88" spans="1:14" s="37" customFormat="1" x14ac:dyDescent="0.3">
      <c r="A88" s="29" t="s">
        <v>59</v>
      </c>
      <c r="C88" s="43"/>
      <c r="D88" s="44"/>
      <c r="E88" s="45"/>
      <c r="F88" s="45"/>
      <c r="G88" s="45"/>
      <c r="H88" s="45"/>
      <c r="I88" s="45"/>
      <c r="J88" s="45"/>
      <c r="K88" s="45"/>
      <c r="L88" s="45"/>
      <c r="M88" s="45"/>
      <c r="N88" s="45"/>
    </row>
    <row r="89" spans="1:14" s="37" customFormat="1" x14ac:dyDescent="0.3">
      <c r="A89" s="29" t="s">
        <v>60</v>
      </c>
      <c r="C89" s="43"/>
      <c r="D89" s="44"/>
      <c r="E89" s="45"/>
      <c r="F89" s="45"/>
      <c r="G89" s="45"/>
      <c r="H89" s="45"/>
      <c r="I89" s="45"/>
      <c r="J89" s="45"/>
      <c r="K89" s="45"/>
      <c r="L89" s="45"/>
      <c r="M89" s="45"/>
      <c r="N89" s="45"/>
    </row>
    <row r="90" spans="1:14" s="37" customFormat="1" x14ac:dyDescent="0.3">
      <c r="A90" s="29" t="s">
        <v>61</v>
      </c>
      <c r="C90" s="43"/>
      <c r="D90" s="44"/>
      <c r="E90" s="45"/>
      <c r="F90" s="45"/>
      <c r="G90" s="45"/>
      <c r="H90" s="45"/>
      <c r="I90" s="45"/>
      <c r="J90" s="45"/>
      <c r="K90" s="45"/>
      <c r="L90" s="45"/>
      <c r="M90" s="45"/>
      <c r="N90" s="45"/>
    </row>
    <row r="91" spans="1:14" s="37" customFormat="1" x14ac:dyDescent="0.3">
      <c r="A91" s="29" t="s">
        <v>62</v>
      </c>
      <c r="C91" s="43"/>
      <c r="D91" s="44"/>
      <c r="E91" s="45"/>
      <c r="F91" s="45"/>
      <c r="G91" s="45"/>
      <c r="H91" s="45"/>
      <c r="I91" s="45"/>
      <c r="J91" s="45"/>
      <c r="K91" s="45"/>
      <c r="L91" s="45"/>
      <c r="M91" s="45"/>
      <c r="N91" s="45"/>
    </row>
    <row r="92" spans="1:14" s="37" customFormat="1" x14ac:dyDescent="0.3">
      <c r="A92" s="24" t="s">
        <v>63</v>
      </c>
      <c r="C92" s="43"/>
      <c r="D92" s="44"/>
      <c r="E92" s="45"/>
      <c r="F92" s="45"/>
      <c r="G92" s="45"/>
      <c r="H92" s="45"/>
      <c r="I92" s="45"/>
      <c r="J92" s="45"/>
      <c r="K92" s="45"/>
      <c r="L92" s="45"/>
      <c r="M92" s="45"/>
      <c r="N92" s="45"/>
    </row>
    <row r="93" spans="1:14" s="37" customFormat="1" x14ac:dyDescent="0.3">
      <c r="A93" s="46"/>
      <c r="B93" s="46"/>
    </row>
  </sheetData>
  <printOptions horizontalCentered="1"/>
  <pageMargins left="0.7" right="0.7" top="1.2352941176470589" bottom="0.75" header="0.3" footer="0.3"/>
  <pageSetup scale="58" fitToHeight="0" orientation="landscape" useFirstPageNumber="1" verticalDpi="1200" r:id="rId1"/>
  <headerFooter>
    <oddHeader>&amp;R&amp;"Century Gothic,Regular"&amp;11Newfoundland Poer
Exhibit JMC-3
Page &amp;P of 3</oddHeader>
  </headerFooter>
  <rowBreaks count="2" manualBreakCount="2">
    <brk id="32" max="16383" man="1"/>
    <brk id="5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91"/>
  <sheetViews>
    <sheetView view="pageBreakPreview" topLeftCell="A22" zoomScaleNormal="100" zoomScaleSheetLayoutView="100" zoomScalePageLayoutView="70" workbookViewId="0">
      <selection activeCell="E4" sqref="E4:E5"/>
    </sheetView>
  </sheetViews>
  <sheetFormatPr defaultColWidth="10.28515625" defaultRowHeight="16.5" x14ac:dyDescent="0.3"/>
  <cols>
    <col min="1" max="1" width="47.7109375" style="14" customWidth="1"/>
    <col min="2" max="12" width="15" style="53" customWidth="1"/>
    <col min="13" max="13" width="10.28515625" style="53"/>
    <col min="14" max="14" width="12.85546875" style="53" customWidth="1"/>
    <col min="15" max="15" width="13.140625" style="53" customWidth="1"/>
    <col min="16" max="194" width="11.42578125" style="53" bestFit="1" customWidth="1"/>
    <col min="195" max="214" width="12.28515625" style="53" bestFit="1" customWidth="1"/>
    <col min="215" max="16384" width="10.28515625" style="53"/>
  </cols>
  <sheetData>
    <row r="1" spans="1:214" s="50" customFormat="1" ht="18" x14ac:dyDescent="0.25">
      <c r="A1" s="47" t="s">
        <v>75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49"/>
      <c r="O1" s="49"/>
      <c r="P1" s="49"/>
      <c r="Q1" s="49"/>
    </row>
    <row r="2" spans="1:214" x14ac:dyDescent="0.3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14"/>
      <c r="N2" s="14"/>
      <c r="O2" s="14"/>
      <c r="P2" s="14"/>
      <c r="Q2" s="14"/>
    </row>
    <row r="3" spans="1:214" ht="17.25" thickBot="1" x14ac:dyDescent="0.35">
      <c r="B3" s="14"/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41" t="s">
        <v>9</v>
      </c>
      <c r="L3" s="15" t="s">
        <v>10</v>
      </c>
      <c r="M3" s="14"/>
      <c r="N3" s="14"/>
      <c r="O3" s="14"/>
      <c r="P3" s="14"/>
      <c r="Q3" s="14"/>
    </row>
    <row r="4" spans="1:214" x14ac:dyDescent="0.3">
      <c r="A4" s="81" t="s">
        <v>13</v>
      </c>
      <c r="B4" s="81" t="s">
        <v>14</v>
      </c>
      <c r="C4" s="83" t="s">
        <v>15</v>
      </c>
      <c r="D4" s="79" t="s">
        <v>16</v>
      </c>
      <c r="E4" s="79" t="s">
        <v>76</v>
      </c>
      <c r="F4" s="79" t="s">
        <v>77</v>
      </c>
      <c r="G4" s="79" t="s">
        <v>78</v>
      </c>
      <c r="H4" s="79" t="s">
        <v>79</v>
      </c>
      <c r="I4" s="79" t="s">
        <v>80</v>
      </c>
      <c r="J4" s="79" t="s">
        <v>81</v>
      </c>
      <c r="K4" s="79" t="s">
        <v>82</v>
      </c>
      <c r="L4" s="79" t="s">
        <v>83</v>
      </c>
      <c r="M4" s="14"/>
      <c r="N4" s="54" t="s">
        <v>16</v>
      </c>
      <c r="O4" s="15" t="s">
        <v>84</v>
      </c>
      <c r="P4" s="15" t="s">
        <v>85</v>
      </c>
      <c r="Q4" s="15" t="s">
        <v>86</v>
      </c>
      <c r="R4" s="15" t="s">
        <v>87</v>
      </c>
      <c r="S4" s="15" t="s">
        <v>88</v>
      </c>
      <c r="T4" s="15" t="s">
        <v>77</v>
      </c>
      <c r="U4" s="15" t="s">
        <v>78</v>
      </c>
      <c r="V4" s="15" t="s">
        <v>79</v>
      </c>
      <c r="W4" s="15" t="s">
        <v>80</v>
      </c>
      <c r="X4" s="15" t="s">
        <v>81</v>
      </c>
      <c r="Y4" s="15" t="s">
        <v>89</v>
      </c>
      <c r="Z4" s="15" t="s">
        <v>90</v>
      </c>
      <c r="AA4" s="15" t="s">
        <v>91</v>
      </c>
      <c r="AB4" s="15" t="s">
        <v>92</v>
      </c>
      <c r="AC4" s="15" t="s">
        <v>93</v>
      </c>
      <c r="AD4" s="15" t="s">
        <v>94</v>
      </c>
      <c r="AE4" s="15" t="s">
        <v>95</v>
      </c>
      <c r="AF4" s="15" t="s">
        <v>96</v>
      </c>
      <c r="AG4" s="15" t="s">
        <v>97</v>
      </c>
      <c r="AH4" s="15" t="s">
        <v>98</v>
      </c>
      <c r="AI4" s="15" t="s">
        <v>99</v>
      </c>
      <c r="AJ4" s="15" t="s">
        <v>100</v>
      </c>
      <c r="AK4" s="15" t="s">
        <v>101</v>
      </c>
      <c r="AL4" s="15" t="s">
        <v>102</v>
      </c>
      <c r="AM4" s="15" t="s">
        <v>103</v>
      </c>
      <c r="AN4" s="15" t="s">
        <v>104</v>
      </c>
      <c r="AO4" s="15" t="s">
        <v>105</v>
      </c>
      <c r="AP4" s="15" t="s">
        <v>106</v>
      </c>
      <c r="AQ4" s="15" t="s">
        <v>107</v>
      </c>
      <c r="AR4" s="15" t="s">
        <v>108</v>
      </c>
      <c r="AS4" s="15" t="s">
        <v>109</v>
      </c>
      <c r="AT4" s="15" t="s">
        <v>110</v>
      </c>
      <c r="AU4" s="15" t="s">
        <v>111</v>
      </c>
      <c r="AV4" s="15" t="s">
        <v>112</v>
      </c>
      <c r="AW4" s="15" t="s">
        <v>113</v>
      </c>
      <c r="AX4" s="15" t="s">
        <v>114</v>
      </c>
      <c r="AY4" s="15" t="s">
        <v>115</v>
      </c>
      <c r="AZ4" s="15" t="s">
        <v>116</v>
      </c>
      <c r="BA4" s="15" t="s">
        <v>117</v>
      </c>
      <c r="BB4" s="15" t="s">
        <v>118</v>
      </c>
      <c r="BC4" s="15" t="s">
        <v>119</v>
      </c>
      <c r="BD4" s="15" t="s">
        <v>120</v>
      </c>
      <c r="BE4" s="15" t="s">
        <v>121</v>
      </c>
      <c r="BF4" s="15" t="s">
        <v>122</v>
      </c>
      <c r="BG4" s="15" t="s">
        <v>123</v>
      </c>
      <c r="BH4" s="15" t="s">
        <v>124</v>
      </c>
      <c r="BI4" s="15" t="s">
        <v>125</v>
      </c>
      <c r="BJ4" s="15" t="s">
        <v>126</v>
      </c>
      <c r="BK4" s="15" t="s">
        <v>127</v>
      </c>
      <c r="BL4" s="15" t="s">
        <v>128</v>
      </c>
      <c r="BM4" s="15" t="s">
        <v>129</v>
      </c>
      <c r="BN4" s="15" t="s">
        <v>130</v>
      </c>
      <c r="BO4" s="15" t="s">
        <v>131</v>
      </c>
      <c r="BP4" s="15" t="s">
        <v>132</v>
      </c>
      <c r="BQ4" s="15" t="s">
        <v>133</v>
      </c>
      <c r="BR4" s="15" t="s">
        <v>134</v>
      </c>
      <c r="BS4" s="15" t="s">
        <v>135</v>
      </c>
      <c r="BT4" s="15" t="s">
        <v>136</v>
      </c>
      <c r="BU4" s="15" t="s">
        <v>137</v>
      </c>
      <c r="BV4" s="15" t="s">
        <v>138</v>
      </c>
      <c r="BW4" s="15" t="s">
        <v>139</v>
      </c>
      <c r="BX4" s="15" t="s">
        <v>140</v>
      </c>
      <c r="BY4" s="15" t="s">
        <v>141</v>
      </c>
      <c r="BZ4" s="15" t="s">
        <v>142</v>
      </c>
      <c r="CA4" s="15" t="s">
        <v>143</v>
      </c>
      <c r="CB4" s="15" t="s">
        <v>144</v>
      </c>
      <c r="CC4" s="15" t="s">
        <v>145</v>
      </c>
      <c r="CD4" s="15" t="s">
        <v>146</v>
      </c>
      <c r="CE4" s="15" t="s">
        <v>147</v>
      </c>
      <c r="CF4" s="15" t="s">
        <v>148</v>
      </c>
      <c r="CG4" s="15" t="s">
        <v>149</v>
      </c>
      <c r="CH4" s="15" t="s">
        <v>150</v>
      </c>
      <c r="CI4" s="15" t="s">
        <v>151</v>
      </c>
      <c r="CJ4" s="15" t="s">
        <v>152</v>
      </c>
      <c r="CK4" s="15" t="s">
        <v>153</v>
      </c>
      <c r="CL4" s="15" t="s">
        <v>154</v>
      </c>
      <c r="CM4" s="15" t="s">
        <v>155</v>
      </c>
      <c r="CN4" s="15" t="s">
        <v>156</v>
      </c>
      <c r="CO4" s="15" t="s">
        <v>157</v>
      </c>
      <c r="CP4" s="15" t="s">
        <v>158</v>
      </c>
      <c r="CQ4" s="15" t="s">
        <v>159</v>
      </c>
      <c r="CR4" s="15" t="s">
        <v>160</v>
      </c>
      <c r="CS4" s="15" t="s">
        <v>161</v>
      </c>
      <c r="CT4" s="15" t="s">
        <v>162</v>
      </c>
      <c r="CU4" s="15" t="s">
        <v>163</v>
      </c>
      <c r="CV4" s="15" t="s">
        <v>164</v>
      </c>
      <c r="CW4" s="15" t="s">
        <v>165</v>
      </c>
      <c r="CX4" s="15" t="s">
        <v>166</v>
      </c>
      <c r="CY4" s="15" t="s">
        <v>167</v>
      </c>
      <c r="CZ4" s="15" t="s">
        <v>168</v>
      </c>
      <c r="DA4" s="15" t="s">
        <v>169</v>
      </c>
      <c r="DB4" s="15" t="s">
        <v>170</v>
      </c>
      <c r="DC4" s="15" t="s">
        <v>171</v>
      </c>
      <c r="DD4" s="15" t="s">
        <v>172</v>
      </c>
      <c r="DE4" s="15" t="s">
        <v>173</v>
      </c>
      <c r="DF4" s="15" t="s">
        <v>174</v>
      </c>
      <c r="DG4" s="15" t="s">
        <v>175</v>
      </c>
      <c r="DH4" s="15" t="s">
        <v>176</v>
      </c>
      <c r="DI4" s="15" t="s">
        <v>177</v>
      </c>
      <c r="DJ4" s="15" t="s">
        <v>178</v>
      </c>
      <c r="DK4" s="15" t="s">
        <v>179</v>
      </c>
      <c r="DL4" s="15" t="s">
        <v>180</v>
      </c>
      <c r="DM4" s="15" t="s">
        <v>181</v>
      </c>
      <c r="DN4" s="15" t="s">
        <v>182</v>
      </c>
      <c r="DO4" s="15" t="s">
        <v>183</v>
      </c>
      <c r="DP4" s="15" t="s">
        <v>184</v>
      </c>
      <c r="DQ4" s="15" t="s">
        <v>185</v>
      </c>
      <c r="DR4" s="15" t="s">
        <v>186</v>
      </c>
      <c r="DS4" s="15" t="s">
        <v>187</v>
      </c>
      <c r="DT4" s="15" t="s">
        <v>188</v>
      </c>
      <c r="DU4" s="15" t="s">
        <v>189</v>
      </c>
      <c r="DV4" s="15" t="s">
        <v>190</v>
      </c>
      <c r="DW4" s="15" t="s">
        <v>191</v>
      </c>
      <c r="DX4" s="15" t="s">
        <v>192</v>
      </c>
      <c r="DY4" s="15" t="s">
        <v>193</v>
      </c>
      <c r="DZ4" s="15" t="s">
        <v>194</v>
      </c>
      <c r="EA4" s="15" t="s">
        <v>195</v>
      </c>
      <c r="EB4" s="15" t="s">
        <v>196</v>
      </c>
      <c r="EC4" s="15" t="s">
        <v>197</v>
      </c>
      <c r="ED4" s="15" t="s">
        <v>198</v>
      </c>
      <c r="EE4" s="15" t="s">
        <v>199</v>
      </c>
      <c r="EF4" s="15" t="s">
        <v>200</v>
      </c>
      <c r="EG4" s="15" t="s">
        <v>201</v>
      </c>
      <c r="EH4" s="15" t="s">
        <v>202</v>
      </c>
      <c r="EI4" s="15" t="s">
        <v>203</v>
      </c>
      <c r="EJ4" s="15" t="s">
        <v>204</v>
      </c>
      <c r="EK4" s="15" t="s">
        <v>205</v>
      </c>
      <c r="EL4" s="15" t="s">
        <v>206</v>
      </c>
      <c r="EM4" s="15" t="s">
        <v>207</v>
      </c>
      <c r="EN4" s="15" t="s">
        <v>208</v>
      </c>
      <c r="EO4" s="15" t="s">
        <v>209</v>
      </c>
      <c r="EP4" s="15" t="s">
        <v>210</v>
      </c>
      <c r="EQ4" s="15" t="s">
        <v>211</v>
      </c>
      <c r="ER4" s="15" t="s">
        <v>212</v>
      </c>
      <c r="ES4" s="15" t="s">
        <v>213</v>
      </c>
      <c r="ET4" s="15" t="s">
        <v>214</v>
      </c>
      <c r="EU4" s="15" t="s">
        <v>215</v>
      </c>
      <c r="EV4" s="15" t="s">
        <v>216</v>
      </c>
      <c r="EW4" s="15" t="s">
        <v>217</v>
      </c>
      <c r="EX4" s="15" t="s">
        <v>218</v>
      </c>
      <c r="EY4" s="15" t="s">
        <v>219</v>
      </c>
      <c r="EZ4" s="15" t="s">
        <v>220</v>
      </c>
      <c r="FA4" s="15" t="s">
        <v>221</v>
      </c>
      <c r="FB4" s="15" t="s">
        <v>222</v>
      </c>
      <c r="FC4" s="15" t="s">
        <v>223</v>
      </c>
      <c r="FD4" s="15" t="s">
        <v>224</v>
      </c>
      <c r="FE4" s="15" t="s">
        <v>225</v>
      </c>
      <c r="FF4" s="15" t="s">
        <v>226</v>
      </c>
      <c r="FG4" s="15" t="s">
        <v>227</v>
      </c>
      <c r="FH4" s="15" t="s">
        <v>228</v>
      </c>
      <c r="FI4" s="15" t="s">
        <v>229</v>
      </c>
      <c r="FJ4" s="15" t="s">
        <v>230</v>
      </c>
      <c r="FK4" s="15" t="s">
        <v>231</v>
      </c>
      <c r="FL4" s="15" t="s">
        <v>232</v>
      </c>
      <c r="FM4" s="15" t="s">
        <v>233</v>
      </c>
      <c r="FN4" s="15" t="s">
        <v>234</v>
      </c>
      <c r="FO4" s="15" t="s">
        <v>235</v>
      </c>
      <c r="FP4" s="15" t="s">
        <v>236</v>
      </c>
      <c r="FQ4" s="15" t="s">
        <v>237</v>
      </c>
      <c r="FR4" s="15" t="s">
        <v>238</v>
      </c>
      <c r="FS4" s="15" t="s">
        <v>239</v>
      </c>
      <c r="FT4" s="15" t="s">
        <v>240</v>
      </c>
      <c r="FU4" s="15" t="s">
        <v>241</v>
      </c>
      <c r="FV4" s="15" t="s">
        <v>242</v>
      </c>
      <c r="FW4" s="15" t="s">
        <v>243</v>
      </c>
      <c r="FX4" s="15" t="s">
        <v>244</v>
      </c>
      <c r="FY4" s="15" t="s">
        <v>245</v>
      </c>
      <c r="FZ4" s="15" t="s">
        <v>246</v>
      </c>
      <c r="GA4" s="15" t="s">
        <v>247</v>
      </c>
      <c r="GB4" s="15" t="s">
        <v>248</v>
      </c>
      <c r="GC4" s="15" t="s">
        <v>249</v>
      </c>
      <c r="GD4" s="15" t="s">
        <v>250</v>
      </c>
      <c r="GE4" s="15" t="s">
        <v>251</v>
      </c>
      <c r="GF4" s="15" t="s">
        <v>252</v>
      </c>
      <c r="GG4" s="15" t="s">
        <v>253</v>
      </c>
      <c r="GH4" s="15" t="s">
        <v>254</v>
      </c>
      <c r="GI4" s="15" t="s">
        <v>255</v>
      </c>
      <c r="GJ4" s="15" t="s">
        <v>256</v>
      </c>
      <c r="GK4" s="15" t="s">
        <v>257</v>
      </c>
      <c r="GL4" s="15" t="s">
        <v>258</v>
      </c>
      <c r="GM4" s="15" t="s">
        <v>259</v>
      </c>
      <c r="GN4" s="15" t="s">
        <v>260</v>
      </c>
      <c r="GO4" s="15" t="s">
        <v>261</v>
      </c>
      <c r="GP4" s="15" t="s">
        <v>262</v>
      </c>
      <c r="GQ4" s="15" t="s">
        <v>263</v>
      </c>
      <c r="GR4" s="15" t="s">
        <v>264</v>
      </c>
      <c r="GS4" s="15" t="s">
        <v>265</v>
      </c>
      <c r="GT4" s="15" t="s">
        <v>266</v>
      </c>
      <c r="GU4" s="15" t="s">
        <v>267</v>
      </c>
      <c r="GV4" s="15" t="s">
        <v>268</v>
      </c>
      <c r="GW4" s="15" t="s">
        <v>269</v>
      </c>
      <c r="GX4" s="15" t="s">
        <v>270</v>
      </c>
      <c r="GY4" s="15" t="s">
        <v>271</v>
      </c>
      <c r="GZ4" s="15" t="s">
        <v>272</v>
      </c>
      <c r="HA4" s="15" t="s">
        <v>273</v>
      </c>
      <c r="HB4" s="15" t="s">
        <v>274</v>
      </c>
      <c r="HC4" s="15" t="s">
        <v>275</v>
      </c>
      <c r="HD4" s="15" t="s">
        <v>276</v>
      </c>
      <c r="HE4" s="15" t="s">
        <v>277</v>
      </c>
      <c r="HF4" s="15" t="s">
        <v>278</v>
      </c>
    </row>
    <row r="5" spans="1:214" x14ac:dyDescent="0.3">
      <c r="A5" s="82"/>
      <c r="B5" s="82"/>
      <c r="C5" s="84"/>
      <c r="D5" s="80"/>
      <c r="E5" s="80"/>
      <c r="F5" s="80"/>
      <c r="G5" s="80"/>
      <c r="H5" s="80"/>
      <c r="I5" s="80"/>
      <c r="J5" s="80"/>
      <c r="K5" s="80"/>
      <c r="L5" s="80"/>
      <c r="M5" s="14"/>
      <c r="N5" s="55">
        <v>42978</v>
      </c>
      <c r="O5" s="75">
        <f t="shared" ref="O5:CA5" si="0">DATE(YEAR(N5)+1,MONTH(N5),DAY(N5))</f>
        <v>43343</v>
      </c>
      <c r="P5" s="56">
        <f t="shared" si="0"/>
        <v>43708</v>
      </c>
      <c r="Q5" s="56">
        <f t="shared" si="0"/>
        <v>44074</v>
      </c>
      <c r="R5" s="56">
        <f t="shared" si="0"/>
        <v>44439</v>
      </c>
      <c r="S5" s="56">
        <f t="shared" si="0"/>
        <v>44804</v>
      </c>
      <c r="T5" s="56">
        <f t="shared" si="0"/>
        <v>45169</v>
      </c>
      <c r="U5" s="56">
        <f t="shared" si="0"/>
        <v>45535</v>
      </c>
      <c r="V5" s="56">
        <f t="shared" si="0"/>
        <v>45900</v>
      </c>
      <c r="W5" s="56">
        <f t="shared" si="0"/>
        <v>46265</v>
      </c>
      <c r="X5" s="56">
        <f t="shared" si="0"/>
        <v>46630</v>
      </c>
      <c r="Y5" s="56">
        <f t="shared" si="0"/>
        <v>46996</v>
      </c>
      <c r="Z5" s="56">
        <f t="shared" si="0"/>
        <v>47361</v>
      </c>
      <c r="AA5" s="56">
        <f t="shared" si="0"/>
        <v>47726</v>
      </c>
      <c r="AB5" s="56">
        <f t="shared" si="0"/>
        <v>48091</v>
      </c>
      <c r="AC5" s="56">
        <f t="shared" si="0"/>
        <v>48457</v>
      </c>
      <c r="AD5" s="56">
        <f t="shared" si="0"/>
        <v>48822</v>
      </c>
      <c r="AE5" s="56">
        <f t="shared" si="0"/>
        <v>49187</v>
      </c>
      <c r="AF5" s="56">
        <f t="shared" si="0"/>
        <v>49552</v>
      </c>
      <c r="AG5" s="56">
        <f t="shared" si="0"/>
        <v>49918</v>
      </c>
      <c r="AH5" s="56">
        <f t="shared" si="0"/>
        <v>50283</v>
      </c>
      <c r="AI5" s="56">
        <f t="shared" si="0"/>
        <v>50648</v>
      </c>
      <c r="AJ5" s="56">
        <f t="shared" si="0"/>
        <v>51013</v>
      </c>
      <c r="AK5" s="56">
        <f t="shared" si="0"/>
        <v>51379</v>
      </c>
      <c r="AL5" s="56">
        <f t="shared" si="0"/>
        <v>51744</v>
      </c>
      <c r="AM5" s="56">
        <f t="shared" si="0"/>
        <v>52109</v>
      </c>
      <c r="AN5" s="56">
        <f t="shared" si="0"/>
        <v>52474</v>
      </c>
      <c r="AO5" s="56">
        <f t="shared" si="0"/>
        <v>52840</v>
      </c>
      <c r="AP5" s="56">
        <f t="shared" si="0"/>
        <v>53205</v>
      </c>
      <c r="AQ5" s="56">
        <f t="shared" si="0"/>
        <v>53570</v>
      </c>
      <c r="AR5" s="56">
        <f t="shared" si="0"/>
        <v>53935</v>
      </c>
      <c r="AS5" s="56">
        <f t="shared" si="0"/>
        <v>54301</v>
      </c>
      <c r="AT5" s="56">
        <f t="shared" si="0"/>
        <v>54666</v>
      </c>
      <c r="AU5" s="56">
        <f t="shared" si="0"/>
        <v>55031</v>
      </c>
      <c r="AV5" s="56">
        <f t="shared" si="0"/>
        <v>55396</v>
      </c>
      <c r="AW5" s="56">
        <f t="shared" si="0"/>
        <v>55762</v>
      </c>
      <c r="AX5" s="56">
        <f t="shared" si="0"/>
        <v>56127</v>
      </c>
      <c r="AY5" s="56">
        <f t="shared" si="0"/>
        <v>56492</v>
      </c>
      <c r="AZ5" s="56">
        <f t="shared" si="0"/>
        <v>56857</v>
      </c>
      <c r="BA5" s="56">
        <f t="shared" si="0"/>
        <v>57223</v>
      </c>
      <c r="BB5" s="56">
        <f t="shared" si="0"/>
        <v>57588</v>
      </c>
      <c r="BC5" s="56">
        <f t="shared" si="0"/>
        <v>57953</v>
      </c>
      <c r="BD5" s="56">
        <f t="shared" si="0"/>
        <v>58318</v>
      </c>
      <c r="BE5" s="56">
        <f t="shared" si="0"/>
        <v>58684</v>
      </c>
      <c r="BF5" s="56">
        <f t="shared" si="0"/>
        <v>59049</v>
      </c>
      <c r="BG5" s="56">
        <f t="shared" si="0"/>
        <v>59414</v>
      </c>
      <c r="BH5" s="56">
        <f t="shared" si="0"/>
        <v>59779</v>
      </c>
      <c r="BI5" s="56">
        <f t="shared" si="0"/>
        <v>60145</v>
      </c>
      <c r="BJ5" s="56">
        <f t="shared" si="0"/>
        <v>60510</v>
      </c>
      <c r="BK5" s="56">
        <f t="shared" si="0"/>
        <v>60875</v>
      </c>
      <c r="BL5" s="56">
        <f t="shared" si="0"/>
        <v>61240</v>
      </c>
      <c r="BM5" s="56">
        <f t="shared" si="0"/>
        <v>61606</v>
      </c>
      <c r="BN5" s="56">
        <f t="shared" si="0"/>
        <v>61971</v>
      </c>
      <c r="BO5" s="56">
        <f t="shared" si="0"/>
        <v>62336</v>
      </c>
      <c r="BP5" s="56">
        <f t="shared" si="0"/>
        <v>62701</v>
      </c>
      <c r="BQ5" s="56">
        <f t="shared" si="0"/>
        <v>63067</v>
      </c>
      <c r="BR5" s="56">
        <f t="shared" si="0"/>
        <v>63432</v>
      </c>
      <c r="BS5" s="56">
        <f t="shared" si="0"/>
        <v>63797</v>
      </c>
      <c r="BT5" s="56">
        <f t="shared" si="0"/>
        <v>64162</v>
      </c>
      <c r="BU5" s="56">
        <f t="shared" si="0"/>
        <v>64528</v>
      </c>
      <c r="BV5" s="56">
        <f t="shared" si="0"/>
        <v>64893</v>
      </c>
      <c r="BW5" s="56">
        <f t="shared" si="0"/>
        <v>65258</v>
      </c>
      <c r="BX5" s="56">
        <f t="shared" si="0"/>
        <v>65623</v>
      </c>
      <c r="BY5" s="56">
        <f t="shared" si="0"/>
        <v>65989</v>
      </c>
      <c r="BZ5" s="56">
        <f t="shared" si="0"/>
        <v>66354</v>
      </c>
      <c r="CA5" s="56">
        <f t="shared" si="0"/>
        <v>66719</v>
      </c>
      <c r="CB5" s="56">
        <f t="shared" ref="CB5:EM5" si="1">DATE(YEAR(CA5)+1,MONTH(CA5),DAY(CA5))</f>
        <v>67084</v>
      </c>
      <c r="CC5" s="56">
        <f t="shared" si="1"/>
        <v>67450</v>
      </c>
      <c r="CD5" s="56">
        <f t="shared" si="1"/>
        <v>67815</v>
      </c>
      <c r="CE5" s="56">
        <f t="shared" si="1"/>
        <v>68180</v>
      </c>
      <c r="CF5" s="56">
        <f t="shared" si="1"/>
        <v>68545</v>
      </c>
      <c r="CG5" s="56">
        <f t="shared" si="1"/>
        <v>68911</v>
      </c>
      <c r="CH5" s="56">
        <f t="shared" si="1"/>
        <v>69276</v>
      </c>
      <c r="CI5" s="56">
        <f t="shared" si="1"/>
        <v>69641</v>
      </c>
      <c r="CJ5" s="56">
        <f t="shared" si="1"/>
        <v>70006</v>
      </c>
      <c r="CK5" s="56">
        <f t="shared" si="1"/>
        <v>70372</v>
      </c>
      <c r="CL5" s="56">
        <f t="shared" si="1"/>
        <v>70737</v>
      </c>
      <c r="CM5" s="56">
        <f t="shared" si="1"/>
        <v>71102</v>
      </c>
      <c r="CN5" s="56">
        <f t="shared" si="1"/>
        <v>71467</v>
      </c>
      <c r="CO5" s="56">
        <f t="shared" si="1"/>
        <v>71833</v>
      </c>
      <c r="CP5" s="56">
        <f t="shared" si="1"/>
        <v>72198</v>
      </c>
      <c r="CQ5" s="56">
        <f t="shared" si="1"/>
        <v>72563</v>
      </c>
      <c r="CR5" s="56">
        <f t="shared" si="1"/>
        <v>72928</v>
      </c>
      <c r="CS5" s="56">
        <f t="shared" si="1"/>
        <v>73293</v>
      </c>
      <c r="CT5" s="56">
        <f t="shared" si="1"/>
        <v>73658</v>
      </c>
      <c r="CU5" s="56">
        <f t="shared" si="1"/>
        <v>74023</v>
      </c>
      <c r="CV5" s="56">
        <f t="shared" si="1"/>
        <v>74388</v>
      </c>
      <c r="CW5" s="56">
        <f t="shared" si="1"/>
        <v>74754</v>
      </c>
      <c r="CX5" s="56">
        <f t="shared" si="1"/>
        <v>75119</v>
      </c>
      <c r="CY5" s="56">
        <f t="shared" si="1"/>
        <v>75484</v>
      </c>
      <c r="CZ5" s="56">
        <f t="shared" si="1"/>
        <v>75849</v>
      </c>
      <c r="DA5" s="56">
        <f t="shared" si="1"/>
        <v>76215</v>
      </c>
      <c r="DB5" s="56">
        <f t="shared" si="1"/>
        <v>76580</v>
      </c>
      <c r="DC5" s="56">
        <f t="shared" si="1"/>
        <v>76945</v>
      </c>
      <c r="DD5" s="56">
        <f t="shared" si="1"/>
        <v>77310</v>
      </c>
      <c r="DE5" s="56">
        <f t="shared" si="1"/>
        <v>77676</v>
      </c>
      <c r="DF5" s="56">
        <f t="shared" si="1"/>
        <v>78041</v>
      </c>
      <c r="DG5" s="56">
        <f t="shared" si="1"/>
        <v>78406</v>
      </c>
      <c r="DH5" s="56">
        <f t="shared" si="1"/>
        <v>78771</v>
      </c>
      <c r="DI5" s="56">
        <f t="shared" si="1"/>
        <v>79137</v>
      </c>
      <c r="DJ5" s="56">
        <f t="shared" si="1"/>
        <v>79502</v>
      </c>
      <c r="DK5" s="56">
        <f t="shared" si="1"/>
        <v>79867</v>
      </c>
      <c r="DL5" s="56">
        <f t="shared" si="1"/>
        <v>80232</v>
      </c>
      <c r="DM5" s="56">
        <f t="shared" si="1"/>
        <v>80598</v>
      </c>
      <c r="DN5" s="56">
        <f t="shared" si="1"/>
        <v>80963</v>
      </c>
      <c r="DO5" s="56">
        <f t="shared" si="1"/>
        <v>81328</v>
      </c>
      <c r="DP5" s="56">
        <f t="shared" si="1"/>
        <v>81693</v>
      </c>
      <c r="DQ5" s="56">
        <f t="shared" si="1"/>
        <v>82059</v>
      </c>
      <c r="DR5" s="56">
        <f t="shared" si="1"/>
        <v>82424</v>
      </c>
      <c r="DS5" s="56">
        <f t="shared" si="1"/>
        <v>82789</v>
      </c>
      <c r="DT5" s="56">
        <f t="shared" si="1"/>
        <v>83154</v>
      </c>
      <c r="DU5" s="56">
        <f t="shared" si="1"/>
        <v>83520</v>
      </c>
      <c r="DV5" s="56">
        <f t="shared" si="1"/>
        <v>83885</v>
      </c>
      <c r="DW5" s="56">
        <f t="shared" si="1"/>
        <v>84250</v>
      </c>
      <c r="DX5" s="56">
        <f t="shared" si="1"/>
        <v>84615</v>
      </c>
      <c r="DY5" s="56">
        <f t="shared" si="1"/>
        <v>84981</v>
      </c>
      <c r="DZ5" s="56">
        <f t="shared" si="1"/>
        <v>85346</v>
      </c>
      <c r="EA5" s="56">
        <f t="shared" si="1"/>
        <v>85711</v>
      </c>
      <c r="EB5" s="56">
        <f t="shared" si="1"/>
        <v>86076</v>
      </c>
      <c r="EC5" s="56">
        <f t="shared" si="1"/>
        <v>86442</v>
      </c>
      <c r="ED5" s="56">
        <f t="shared" si="1"/>
        <v>86807</v>
      </c>
      <c r="EE5" s="56">
        <f t="shared" si="1"/>
        <v>87172</v>
      </c>
      <c r="EF5" s="56">
        <f t="shared" si="1"/>
        <v>87537</v>
      </c>
      <c r="EG5" s="56">
        <f t="shared" si="1"/>
        <v>87903</v>
      </c>
      <c r="EH5" s="56">
        <f t="shared" si="1"/>
        <v>88268</v>
      </c>
      <c r="EI5" s="56">
        <f t="shared" si="1"/>
        <v>88633</v>
      </c>
      <c r="EJ5" s="56">
        <f t="shared" si="1"/>
        <v>88998</v>
      </c>
      <c r="EK5" s="56">
        <f t="shared" si="1"/>
        <v>89364</v>
      </c>
      <c r="EL5" s="56">
        <f t="shared" si="1"/>
        <v>89729</v>
      </c>
      <c r="EM5" s="56">
        <f t="shared" si="1"/>
        <v>90094</v>
      </c>
      <c r="EN5" s="56">
        <f t="shared" ref="EN5:GY5" si="2">DATE(YEAR(EM5)+1,MONTH(EM5),DAY(EM5))</f>
        <v>90459</v>
      </c>
      <c r="EO5" s="56">
        <f t="shared" si="2"/>
        <v>90825</v>
      </c>
      <c r="EP5" s="56">
        <f t="shared" si="2"/>
        <v>91190</v>
      </c>
      <c r="EQ5" s="56">
        <f t="shared" si="2"/>
        <v>91555</v>
      </c>
      <c r="ER5" s="56">
        <f t="shared" si="2"/>
        <v>91920</v>
      </c>
      <c r="ES5" s="56">
        <f t="shared" si="2"/>
        <v>92286</v>
      </c>
      <c r="ET5" s="56">
        <f t="shared" si="2"/>
        <v>92651</v>
      </c>
      <c r="EU5" s="56">
        <f t="shared" si="2"/>
        <v>93016</v>
      </c>
      <c r="EV5" s="56">
        <f t="shared" si="2"/>
        <v>93381</v>
      </c>
      <c r="EW5" s="56">
        <f t="shared" si="2"/>
        <v>93747</v>
      </c>
      <c r="EX5" s="56">
        <f t="shared" si="2"/>
        <v>94112</v>
      </c>
      <c r="EY5" s="56">
        <f t="shared" si="2"/>
        <v>94477</v>
      </c>
      <c r="EZ5" s="56">
        <f t="shared" si="2"/>
        <v>94842</v>
      </c>
      <c r="FA5" s="56">
        <f t="shared" si="2"/>
        <v>95208</v>
      </c>
      <c r="FB5" s="56">
        <f t="shared" si="2"/>
        <v>95573</v>
      </c>
      <c r="FC5" s="56">
        <f t="shared" si="2"/>
        <v>95938</v>
      </c>
      <c r="FD5" s="56">
        <f t="shared" si="2"/>
        <v>96303</v>
      </c>
      <c r="FE5" s="56">
        <f t="shared" si="2"/>
        <v>96669</v>
      </c>
      <c r="FF5" s="56">
        <f t="shared" si="2"/>
        <v>97034</v>
      </c>
      <c r="FG5" s="56">
        <f t="shared" si="2"/>
        <v>97399</v>
      </c>
      <c r="FH5" s="56">
        <f t="shared" si="2"/>
        <v>97764</v>
      </c>
      <c r="FI5" s="56">
        <f t="shared" si="2"/>
        <v>98130</v>
      </c>
      <c r="FJ5" s="56">
        <f t="shared" si="2"/>
        <v>98495</v>
      </c>
      <c r="FK5" s="56">
        <f t="shared" si="2"/>
        <v>98860</v>
      </c>
      <c r="FL5" s="56">
        <f t="shared" si="2"/>
        <v>99225</v>
      </c>
      <c r="FM5" s="56">
        <f t="shared" si="2"/>
        <v>99591</v>
      </c>
      <c r="FN5" s="56">
        <f t="shared" si="2"/>
        <v>99956</v>
      </c>
      <c r="FO5" s="56">
        <f t="shared" si="2"/>
        <v>100321</v>
      </c>
      <c r="FP5" s="56">
        <f t="shared" si="2"/>
        <v>100686</v>
      </c>
      <c r="FQ5" s="56">
        <f t="shared" si="2"/>
        <v>101052</v>
      </c>
      <c r="FR5" s="56">
        <f t="shared" si="2"/>
        <v>101417</v>
      </c>
      <c r="FS5" s="56">
        <f t="shared" si="2"/>
        <v>101782</v>
      </c>
      <c r="FT5" s="56">
        <f t="shared" si="2"/>
        <v>102147</v>
      </c>
      <c r="FU5" s="56">
        <f t="shared" si="2"/>
        <v>102513</v>
      </c>
      <c r="FV5" s="56">
        <f t="shared" si="2"/>
        <v>102878</v>
      </c>
      <c r="FW5" s="56">
        <f t="shared" si="2"/>
        <v>103243</v>
      </c>
      <c r="FX5" s="56">
        <f t="shared" si="2"/>
        <v>103608</v>
      </c>
      <c r="FY5" s="56">
        <f t="shared" si="2"/>
        <v>103974</v>
      </c>
      <c r="FZ5" s="56">
        <f t="shared" si="2"/>
        <v>104339</v>
      </c>
      <c r="GA5" s="56">
        <f t="shared" si="2"/>
        <v>104704</v>
      </c>
      <c r="GB5" s="56">
        <f t="shared" si="2"/>
        <v>105069</v>
      </c>
      <c r="GC5" s="56">
        <f t="shared" si="2"/>
        <v>105435</v>
      </c>
      <c r="GD5" s="56">
        <f t="shared" si="2"/>
        <v>105800</v>
      </c>
      <c r="GE5" s="56">
        <f t="shared" si="2"/>
        <v>106165</v>
      </c>
      <c r="GF5" s="56">
        <f t="shared" si="2"/>
        <v>106530</v>
      </c>
      <c r="GG5" s="56">
        <f t="shared" si="2"/>
        <v>106896</v>
      </c>
      <c r="GH5" s="56">
        <f t="shared" si="2"/>
        <v>107261</v>
      </c>
      <c r="GI5" s="56">
        <f t="shared" si="2"/>
        <v>107626</v>
      </c>
      <c r="GJ5" s="56">
        <f t="shared" si="2"/>
        <v>107991</v>
      </c>
      <c r="GK5" s="56">
        <f t="shared" si="2"/>
        <v>108357</v>
      </c>
      <c r="GL5" s="56">
        <f t="shared" si="2"/>
        <v>108722</v>
      </c>
      <c r="GM5" s="56">
        <f t="shared" si="2"/>
        <v>109087</v>
      </c>
      <c r="GN5" s="56">
        <f t="shared" si="2"/>
        <v>109452</v>
      </c>
      <c r="GO5" s="56">
        <f t="shared" si="2"/>
        <v>109817</v>
      </c>
      <c r="GP5" s="56">
        <f t="shared" si="2"/>
        <v>110182</v>
      </c>
      <c r="GQ5" s="56">
        <f t="shared" si="2"/>
        <v>110547</v>
      </c>
      <c r="GR5" s="56">
        <f t="shared" si="2"/>
        <v>110912</v>
      </c>
      <c r="GS5" s="56">
        <f t="shared" si="2"/>
        <v>111278</v>
      </c>
      <c r="GT5" s="56">
        <f t="shared" si="2"/>
        <v>111643</v>
      </c>
      <c r="GU5" s="56">
        <f t="shared" si="2"/>
        <v>112008</v>
      </c>
      <c r="GV5" s="56">
        <f t="shared" si="2"/>
        <v>112373</v>
      </c>
      <c r="GW5" s="56">
        <f t="shared" si="2"/>
        <v>112739</v>
      </c>
      <c r="GX5" s="56">
        <f t="shared" si="2"/>
        <v>113104</v>
      </c>
      <c r="GY5" s="56">
        <f t="shared" si="2"/>
        <v>113469</v>
      </c>
      <c r="GZ5" s="56">
        <f t="shared" ref="GZ5:HF5" si="3">DATE(YEAR(GY5)+1,MONTH(GY5),DAY(GY5))</f>
        <v>113834</v>
      </c>
      <c r="HA5" s="56">
        <f t="shared" si="3"/>
        <v>114200</v>
      </c>
      <c r="HB5" s="56">
        <f t="shared" si="3"/>
        <v>114565</v>
      </c>
      <c r="HC5" s="56">
        <f t="shared" si="3"/>
        <v>114930</v>
      </c>
      <c r="HD5" s="56">
        <f t="shared" si="3"/>
        <v>115295</v>
      </c>
      <c r="HE5" s="56">
        <f t="shared" si="3"/>
        <v>115661</v>
      </c>
      <c r="HF5" s="56">
        <f t="shared" si="3"/>
        <v>116026</v>
      </c>
    </row>
    <row r="6" spans="1:214" x14ac:dyDescent="0.3">
      <c r="A6" s="57" t="str">
        <f>'JMC-3 No 0.5 g'!A5</f>
        <v>ALLETE, Inc.</v>
      </c>
      <c r="B6" s="16" t="str">
        <f>'JMC-3 No 0.5 g'!B5</f>
        <v>ALE</v>
      </c>
      <c r="C6" s="16">
        <f>'JMC-3 No 0.5 g'!C5</f>
        <v>2.2400000000000002</v>
      </c>
      <c r="D6" s="16">
        <f>'JMC-3 No 0.5 g'!D5</f>
        <v>72.786111111111111</v>
      </c>
      <c r="E6" s="17">
        <f>'JMC-3 No 0.5 g'!K5</f>
        <v>5.7749999999999996E-2</v>
      </c>
      <c r="F6" s="17">
        <f t="shared" ref="F6:J15" si="4">E6-($E6-$K6)/6</f>
        <v>5.5368666666666663E-2</v>
      </c>
      <c r="G6" s="17">
        <f t="shared" si="4"/>
        <v>5.2987333333333331E-2</v>
      </c>
      <c r="H6" s="17">
        <f t="shared" si="4"/>
        <v>5.0605999999999998E-2</v>
      </c>
      <c r="I6" s="17">
        <f t="shared" si="4"/>
        <v>4.8224666666666666E-2</v>
      </c>
      <c r="J6" s="17">
        <f t="shared" si="4"/>
        <v>4.5843333333333333E-2</v>
      </c>
      <c r="K6" s="17">
        <f>(2.1%*(1+2.2%)+2.2%)</f>
        <v>4.3462000000000001E-2</v>
      </c>
      <c r="L6" s="17">
        <f t="shared" ref="L6:L15" si="5">IFERROR(XIRR($N6:$HF6,$N$5:$HF$5),"")</f>
        <v>7.8554978966712943E-2</v>
      </c>
      <c r="M6" s="14"/>
      <c r="N6" s="58">
        <f t="shared" ref="N6:N15" si="6">-D6</f>
        <v>-72.786111111111111</v>
      </c>
      <c r="O6" s="58">
        <f t="shared" ref="O6:O15" si="7">$C6*(1+$E6)</f>
        <v>2.3693600000000004</v>
      </c>
      <c r="P6" s="58">
        <f t="shared" ref="P6:S15" si="8">O6*(1+$E6)</f>
        <v>2.5061905400000004</v>
      </c>
      <c r="Q6" s="59">
        <f t="shared" si="8"/>
        <v>2.6509230436850002</v>
      </c>
      <c r="R6" s="59">
        <f t="shared" si="8"/>
        <v>2.8040138494578088</v>
      </c>
      <c r="S6" s="59">
        <f t="shared" si="8"/>
        <v>2.9659456492639973</v>
      </c>
      <c r="T6" s="59">
        <f t="shared" ref="T6:X15" si="9">S6*(1+F6)</f>
        <v>3.1301661052695455</v>
      </c>
      <c r="U6" s="59">
        <f t="shared" si="9"/>
        <v>3.2960252600781645</v>
      </c>
      <c r="V6" s="59">
        <f t="shared" si="9"/>
        <v>3.4628239143896797</v>
      </c>
      <c r="W6" s="59">
        <f t="shared" si="9"/>
        <v>3.6298174433864836</v>
      </c>
      <c r="X6" s="59">
        <f t="shared" si="9"/>
        <v>3.7962203743827976</v>
      </c>
      <c r="Y6" s="59">
        <f t="shared" ref="Y6:AN15" si="10">X6*(1+$K6)</f>
        <v>3.9612117042942221</v>
      </c>
      <c r="Z6" s="59">
        <f t="shared" si="10"/>
        <v>4.1333738873862576</v>
      </c>
      <c r="AA6" s="59">
        <f t="shared" si="10"/>
        <v>4.3130185832798382</v>
      </c>
      <c r="AB6" s="59">
        <f t="shared" si="10"/>
        <v>4.5004709969463459</v>
      </c>
      <c r="AC6" s="59">
        <f t="shared" si="10"/>
        <v>4.6960704674156277</v>
      </c>
      <c r="AD6" s="59">
        <f t="shared" si="10"/>
        <v>4.9001710820704449</v>
      </c>
      <c r="AE6" s="59">
        <f t="shared" si="10"/>
        <v>5.1131423176393902</v>
      </c>
      <c r="AF6" s="59">
        <f t="shared" si="10"/>
        <v>5.3353697090486332</v>
      </c>
      <c r="AG6" s="59">
        <f t="shared" si="10"/>
        <v>5.5672555473433043</v>
      </c>
      <c r="AH6" s="59">
        <f t="shared" si="10"/>
        <v>5.8092196079419383</v>
      </c>
      <c r="AI6" s="59">
        <f t="shared" si="10"/>
        <v>6.0616999105423099</v>
      </c>
      <c r="AJ6" s="59">
        <f t="shared" si="10"/>
        <v>6.3251535120542988</v>
      </c>
      <c r="AK6" s="59">
        <f t="shared" si="10"/>
        <v>6.6000573339952018</v>
      </c>
      <c r="AL6" s="59">
        <f t="shared" si="10"/>
        <v>6.8869090258453003</v>
      </c>
      <c r="AM6" s="59">
        <f t="shared" si="10"/>
        <v>7.1862278659265879</v>
      </c>
      <c r="AN6" s="59">
        <f t="shared" si="10"/>
        <v>7.4985557014354889</v>
      </c>
      <c r="AO6" s="59">
        <f t="shared" ref="AO6:BD15" si="11">AN6*(1+$K6)</f>
        <v>7.8244579293312775</v>
      </c>
      <c r="AP6" s="59">
        <f t="shared" si="11"/>
        <v>8.1645245198558722</v>
      </c>
      <c r="AQ6" s="59">
        <f t="shared" si="11"/>
        <v>8.5193710845378465</v>
      </c>
      <c r="AR6" s="59">
        <f t="shared" si="11"/>
        <v>8.8896399906140289</v>
      </c>
      <c r="AS6" s="59">
        <f t="shared" si="11"/>
        <v>9.2760015238860944</v>
      </c>
      <c r="AT6" s="59">
        <f t="shared" si="11"/>
        <v>9.6791551021172317</v>
      </c>
      <c r="AU6" s="59">
        <f t="shared" si="11"/>
        <v>10.099830541165449</v>
      </c>
      <c r="AV6" s="59">
        <f t="shared" si="11"/>
        <v>10.53878937614558</v>
      </c>
      <c r="AW6" s="59">
        <f t="shared" si="11"/>
        <v>10.996826240011618</v>
      </c>
      <c r="AX6" s="59">
        <f t="shared" si="11"/>
        <v>11.474770302055003</v>
      </c>
      <c r="AY6" s="59">
        <f t="shared" si="11"/>
        <v>11.973486768922916</v>
      </c>
      <c r="AZ6" s="59">
        <f t="shared" si="11"/>
        <v>12.493878450873842</v>
      </c>
      <c r="BA6" s="59">
        <f t="shared" si="11"/>
        <v>13.036887396105719</v>
      </c>
      <c r="BB6" s="59">
        <f t="shared" si="11"/>
        <v>13.603496596115264</v>
      </c>
      <c r="BC6" s="59">
        <f t="shared" si="11"/>
        <v>14.194731765175623</v>
      </c>
      <c r="BD6" s="59">
        <f t="shared" si="11"/>
        <v>14.811663197153685</v>
      </c>
      <c r="BE6" s="59">
        <f t="shared" ref="BE6:BT15" si="12">BD6*(1+$K6)</f>
        <v>15.455407703028376</v>
      </c>
      <c r="BF6" s="59">
        <f t="shared" si="12"/>
        <v>16.127130632617394</v>
      </c>
      <c r="BG6" s="59">
        <f t="shared" si="12"/>
        <v>16.828047984172208</v>
      </c>
      <c r="BH6" s="59">
        <f t="shared" si="12"/>
        <v>17.559428605660298</v>
      </c>
      <c r="BI6" s="59">
        <f t="shared" si="12"/>
        <v>18.322596491719505</v>
      </c>
      <c r="BJ6" s="59">
        <f t="shared" si="12"/>
        <v>19.118933180442617</v>
      </c>
      <c r="BK6" s="59">
        <f t="shared" si="12"/>
        <v>19.949880254331013</v>
      </c>
      <c r="BL6" s="59">
        <f t="shared" si="12"/>
        <v>20.816941949944745</v>
      </c>
      <c r="BM6" s="59">
        <f t="shared" si="12"/>
        <v>21.721687880973242</v>
      </c>
      <c r="BN6" s="59">
        <f t="shared" si="12"/>
        <v>22.6657558796561</v>
      </c>
      <c r="BO6" s="59">
        <f t="shared" si="12"/>
        <v>23.650854961697711</v>
      </c>
      <c r="BP6" s="59">
        <f t="shared" si="12"/>
        <v>24.678768420043014</v>
      </c>
      <c r="BQ6" s="59">
        <f t="shared" si="12"/>
        <v>25.751357053114919</v>
      </c>
      <c r="BR6" s="59">
        <f t="shared" si="12"/>
        <v>26.870562533357397</v>
      </c>
      <c r="BS6" s="59">
        <f t="shared" si="12"/>
        <v>28.038410922182173</v>
      </c>
      <c r="BT6" s="59">
        <f t="shared" si="12"/>
        <v>29.257016337682053</v>
      </c>
      <c r="BU6" s="59">
        <f t="shared" ref="BU6:CJ15" si="13">BT6*(1+$K6)</f>
        <v>30.528584781750386</v>
      </c>
      <c r="BV6" s="59">
        <f t="shared" si="13"/>
        <v>31.855418133534819</v>
      </c>
      <c r="BW6" s="59">
        <f t="shared" si="13"/>
        <v>33.239918316454506</v>
      </c>
      <c r="BX6" s="59">
        <f t="shared" si="13"/>
        <v>34.68459164632425</v>
      </c>
      <c r="BY6" s="59">
        <f t="shared" si="13"/>
        <v>36.19205336845679</v>
      </c>
      <c r="BZ6" s="59">
        <f t="shared" si="13"/>
        <v>37.765032391956652</v>
      </c>
      <c r="CA6" s="59">
        <f t="shared" si="13"/>
        <v>39.406376229775866</v>
      </c>
      <c r="CB6" s="59">
        <f t="shared" si="13"/>
        <v>41.119056153474382</v>
      </c>
      <c r="CC6" s="59">
        <f t="shared" si="13"/>
        <v>42.906172572016679</v>
      </c>
      <c r="CD6" s="59">
        <f t="shared" si="13"/>
        <v>44.770960644341663</v>
      </c>
      <c r="CE6" s="59">
        <f t="shared" si="13"/>
        <v>46.716796135866034</v>
      </c>
      <c r="CF6" s="59">
        <f t="shared" si="13"/>
        <v>48.747201529523039</v>
      </c>
      <c r="CG6" s="59">
        <f t="shared" si="13"/>
        <v>50.865852402399163</v>
      </c>
      <c r="CH6" s="59">
        <f t="shared" si="13"/>
        <v>53.07658407951223</v>
      </c>
      <c r="CI6" s="59">
        <f t="shared" si="13"/>
        <v>55.383398576775981</v>
      </c>
      <c r="CJ6" s="59">
        <f t="shared" si="13"/>
        <v>57.790471845719814</v>
      </c>
      <c r="CK6" s="59">
        <f t="shared" ref="CK6:CZ15" si="14">CJ6*(1+$K6)</f>
        <v>60.30216133307848</v>
      </c>
      <c r="CL6" s="59">
        <f t="shared" si="14"/>
        <v>62.923013868936728</v>
      </c>
      <c r="CM6" s="59">
        <f t="shared" si="14"/>
        <v>65.657773897708452</v>
      </c>
      <c r="CN6" s="59">
        <f t="shared" si="14"/>
        <v>68.511392066850647</v>
      </c>
      <c r="CO6" s="59">
        <f t="shared" si="14"/>
        <v>71.489034188860103</v>
      </c>
      <c r="CP6" s="59">
        <f t="shared" si="14"/>
        <v>74.596090592776335</v>
      </c>
      <c r="CQ6" s="59">
        <f t="shared" si="14"/>
        <v>77.838185882119575</v>
      </c>
      <c r="CR6" s="59">
        <f t="shared" si="14"/>
        <v>81.221189116928244</v>
      </c>
      <c r="CS6" s="59">
        <f t="shared" si="14"/>
        <v>84.751224438328165</v>
      </c>
      <c r="CT6" s="59">
        <f t="shared" si="14"/>
        <v>88.434682154866778</v>
      </c>
      <c r="CU6" s="59">
        <f t="shared" si="14"/>
        <v>92.278230310681593</v>
      </c>
      <c r="CV6" s="59">
        <f t="shared" si="14"/>
        <v>96.288826756444422</v>
      </c>
      <c r="CW6" s="59">
        <f t="shared" si="14"/>
        <v>100.473731744933</v>
      </c>
      <c r="CX6" s="59">
        <f t="shared" si="14"/>
        <v>104.84052107403127</v>
      </c>
      <c r="CY6" s="59">
        <f t="shared" si="14"/>
        <v>109.39709980095081</v>
      </c>
      <c r="CZ6" s="59">
        <f t="shared" si="14"/>
        <v>114.15171655249972</v>
      </c>
      <c r="DA6" s="59">
        <f t="shared" ref="DA6:DP15" si="15">CZ6*(1+$K6)</f>
        <v>119.11297845730445</v>
      </c>
      <c r="DB6" s="59">
        <f t="shared" si="15"/>
        <v>124.28986672701581</v>
      </c>
      <c r="DC6" s="59">
        <f t="shared" si="15"/>
        <v>129.69175291470535</v>
      </c>
      <c r="DD6" s="59">
        <f t="shared" si="15"/>
        <v>135.32841587988426</v>
      </c>
      <c r="DE6" s="59">
        <f t="shared" si="15"/>
        <v>141.21005949085577</v>
      </c>
      <c r="DF6" s="59">
        <f t="shared" si="15"/>
        <v>147.34733109644733</v>
      </c>
      <c r="DG6" s="59">
        <f t="shared" si="15"/>
        <v>153.75134080056111</v>
      </c>
      <c r="DH6" s="59">
        <f t="shared" si="15"/>
        <v>160.43368157443507</v>
      </c>
      <c r="DI6" s="59">
        <f t="shared" si="15"/>
        <v>167.40645024302316</v>
      </c>
      <c r="DJ6" s="59">
        <f t="shared" si="15"/>
        <v>174.68226938348542</v>
      </c>
      <c r="DK6" s="59">
        <f t="shared" si="15"/>
        <v>182.27431017543043</v>
      </c>
      <c r="DL6" s="59">
        <f t="shared" si="15"/>
        <v>190.19631624427495</v>
      </c>
      <c r="DM6" s="59">
        <f t="shared" si="15"/>
        <v>198.4626285408836</v>
      </c>
      <c r="DN6" s="59">
        <f t="shared" si="15"/>
        <v>207.08821130252747</v>
      </c>
      <c r="DO6" s="59">
        <f t="shared" si="15"/>
        <v>216.0886791421579</v>
      </c>
      <c r="DP6" s="59">
        <f t="shared" si="15"/>
        <v>225.48032531503435</v>
      </c>
      <c r="DQ6" s="59">
        <f t="shared" ref="DQ6:EF15" si="16">DP6*(1+$K6)</f>
        <v>235.28015121387634</v>
      </c>
      <c r="DR6" s="59">
        <f t="shared" si="16"/>
        <v>245.5058971459338</v>
      </c>
      <c r="DS6" s="59">
        <f t="shared" si="16"/>
        <v>256.17607444769033</v>
      </c>
      <c r="DT6" s="59">
        <f t="shared" si="16"/>
        <v>267.30999899533583</v>
      </c>
      <c r="DU6" s="59">
        <f t="shared" si="16"/>
        <v>278.92782617167109</v>
      </c>
      <c r="DV6" s="59">
        <f t="shared" si="16"/>
        <v>291.05058735274423</v>
      </c>
      <c r="DW6" s="59">
        <f t="shared" si="16"/>
        <v>303.70022798026918</v>
      </c>
      <c r="DX6" s="59">
        <f t="shared" si="16"/>
        <v>316.89964728874759</v>
      </c>
      <c r="DY6" s="59">
        <f t="shared" si="16"/>
        <v>330.67273975921108</v>
      </c>
      <c r="DZ6" s="59">
        <f t="shared" si="16"/>
        <v>345.04443837462588</v>
      </c>
      <c r="EA6" s="59">
        <f t="shared" si="16"/>
        <v>360.04075975526382</v>
      </c>
      <c r="EB6" s="59">
        <f t="shared" si="16"/>
        <v>375.68885125574707</v>
      </c>
      <c r="EC6" s="59">
        <f t="shared" si="16"/>
        <v>392.01704010902432</v>
      </c>
      <c r="ED6" s="59">
        <f t="shared" si="16"/>
        <v>409.05488470624272</v>
      </c>
      <c r="EE6" s="59">
        <f t="shared" si="16"/>
        <v>426.83322810534537</v>
      </c>
      <c r="EF6" s="59">
        <f t="shared" si="16"/>
        <v>445.38425386525984</v>
      </c>
      <c r="EG6" s="59">
        <f t="shared" ref="EG6:EV15" si="17">EF6*(1+$K6)</f>
        <v>464.74154430675173</v>
      </c>
      <c r="EH6" s="59">
        <f t="shared" si="17"/>
        <v>484.94014130541171</v>
      </c>
      <c r="EI6" s="59">
        <f t="shared" si="17"/>
        <v>506.01660972682748</v>
      </c>
      <c r="EJ6" s="59">
        <f t="shared" si="17"/>
        <v>528.00910361877482</v>
      </c>
      <c r="EK6" s="59">
        <f t="shared" si="17"/>
        <v>550.957435280254</v>
      </c>
      <c r="EL6" s="59">
        <f t="shared" si="17"/>
        <v>574.90314733240439</v>
      </c>
      <c r="EM6" s="59">
        <f t="shared" si="17"/>
        <v>599.88958792176527</v>
      </c>
      <c r="EN6" s="59">
        <f t="shared" si="17"/>
        <v>625.96198919202095</v>
      </c>
      <c r="EO6" s="59">
        <f t="shared" si="17"/>
        <v>653.16754916628452</v>
      </c>
      <c r="EP6" s="59">
        <f t="shared" si="17"/>
        <v>681.55551718814945</v>
      </c>
      <c r="EQ6" s="59">
        <f t="shared" si="17"/>
        <v>711.17728307618074</v>
      </c>
      <c r="ER6" s="59">
        <f t="shared" si="17"/>
        <v>742.08647015323766</v>
      </c>
      <c r="ES6" s="59">
        <f t="shared" si="17"/>
        <v>774.33903231903764</v>
      </c>
      <c r="ET6" s="59">
        <f t="shared" si="17"/>
        <v>807.99335534168756</v>
      </c>
      <c r="EU6" s="59">
        <f t="shared" si="17"/>
        <v>843.11036255154795</v>
      </c>
      <c r="EV6" s="59">
        <f t="shared" si="17"/>
        <v>879.75362512876325</v>
      </c>
      <c r="EW6" s="59">
        <f t="shared" ref="EW6:FL15" si="18">EV6*(1+$K6)</f>
        <v>917.98947718410943</v>
      </c>
      <c r="EX6" s="59">
        <f t="shared" si="18"/>
        <v>957.88713584148513</v>
      </c>
      <c r="EY6" s="59">
        <f t="shared" si="18"/>
        <v>999.51882653942766</v>
      </c>
      <c r="EZ6" s="59">
        <f t="shared" si="18"/>
        <v>1042.9599137784842</v>
      </c>
      <c r="FA6" s="59">
        <f t="shared" si="18"/>
        <v>1088.2890375511245</v>
      </c>
      <c r="FB6" s="59">
        <f t="shared" si="18"/>
        <v>1135.5882557011714</v>
      </c>
      <c r="FC6" s="59">
        <f t="shared" si="18"/>
        <v>1184.9431924704556</v>
      </c>
      <c r="FD6" s="59">
        <f t="shared" si="18"/>
        <v>1236.4431935016064</v>
      </c>
      <c r="FE6" s="59">
        <f t="shared" si="18"/>
        <v>1290.1814875775731</v>
      </c>
      <c r="FF6" s="59">
        <f t="shared" si="18"/>
        <v>1346.2553553906694</v>
      </c>
      <c r="FG6" s="59">
        <f t="shared" si="18"/>
        <v>1404.7663056466586</v>
      </c>
      <c r="FH6" s="59">
        <f t="shared" si="18"/>
        <v>1465.8202588226734</v>
      </c>
      <c r="FI6" s="59">
        <f t="shared" si="18"/>
        <v>1529.5277389116243</v>
      </c>
      <c r="FJ6" s="59">
        <f t="shared" si="18"/>
        <v>1596.0040735002012</v>
      </c>
      <c r="FK6" s="59">
        <f t="shared" si="18"/>
        <v>1665.3696025426668</v>
      </c>
      <c r="FL6" s="59">
        <f t="shared" si="18"/>
        <v>1737.749896208376</v>
      </c>
      <c r="FM6" s="59">
        <f t="shared" ref="FM6:GB15" si="19">FL6*(1+$K6)</f>
        <v>1813.2759821973841</v>
      </c>
      <c r="FN6" s="59">
        <f t="shared" si="19"/>
        <v>1892.0845829356467</v>
      </c>
      <c r="FO6" s="59">
        <f t="shared" si="19"/>
        <v>1974.3183630791955</v>
      </c>
      <c r="FP6" s="59">
        <f t="shared" si="19"/>
        <v>2060.1261877753432</v>
      </c>
      <c r="FQ6" s="59">
        <f t="shared" si="19"/>
        <v>2149.6633921484349</v>
      </c>
      <c r="FR6" s="59">
        <f t="shared" si="19"/>
        <v>2243.0920624979899</v>
      </c>
      <c r="FS6" s="59">
        <f t="shared" si="19"/>
        <v>2340.5813297182772</v>
      </c>
      <c r="FT6" s="59">
        <f t="shared" si="19"/>
        <v>2442.3076754704925</v>
      </c>
      <c r="FU6" s="59">
        <f t="shared" si="19"/>
        <v>2548.455251661791</v>
      </c>
      <c r="FV6" s="59">
        <f t="shared" si="19"/>
        <v>2659.2162138095155</v>
      </c>
      <c r="FW6" s="59">
        <f t="shared" si="19"/>
        <v>2774.7910688941042</v>
      </c>
      <c r="FX6" s="59">
        <f t="shared" si="19"/>
        <v>2895.3890383303797</v>
      </c>
      <c r="FY6" s="59">
        <f t="shared" si="19"/>
        <v>3021.2284367142943</v>
      </c>
      <c r="FZ6" s="59">
        <f t="shared" si="19"/>
        <v>3152.5370670307707</v>
      </c>
      <c r="GA6" s="59">
        <f t="shared" si="19"/>
        <v>3289.5526330380617</v>
      </c>
      <c r="GB6" s="59">
        <f t="shared" si="19"/>
        <v>3432.5231695751618</v>
      </c>
      <c r="GC6" s="59">
        <f t="shared" ref="GC6:GR15" si="20">GB6*(1+$K6)</f>
        <v>3581.7074915712369</v>
      </c>
      <c r="GD6" s="59">
        <f t="shared" si="20"/>
        <v>3737.3756625699057</v>
      </c>
      <c r="GE6" s="59">
        <f t="shared" si="20"/>
        <v>3899.8094836165187</v>
      </c>
      <c r="GF6" s="59">
        <f t="shared" si="20"/>
        <v>4069.3030033934592</v>
      </c>
      <c r="GG6" s="59">
        <f t="shared" si="20"/>
        <v>4246.163050526945</v>
      </c>
      <c r="GH6" s="59">
        <f t="shared" si="20"/>
        <v>4430.7097890289469</v>
      </c>
      <c r="GI6" s="59">
        <f t="shared" si="20"/>
        <v>4623.2772978797229</v>
      </c>
      <c r="GJ6" s="59">
        <f t="shared" si="20"/>
        <v>4824.2141758001708</v>
      </c>
      <c r="GK6" s="59">
        <f t="shared" si="20"/>
        <v>5033.8841723087971</v>
      </c>
      <c r="GL6" s="59">
        <f t="shared" si="20"/>
        <v>5252.6668462056814</v>
      </c>
      <c r="GM6" s="59">
        <f t="shared" si="20"/>
        <v>5480.9582526754721</v>
      </c>
      <c r="GN6" s="59">
        <f t="shared" si="20"/>
        <v>5719.1716602532524</v>
      </c>
      <c r="GO6" s="59">
        <f t="shared" si="20"/>
        <v>5967.7382989511789</v>
      </c>
      <c r="GP6" s="59">
        <f t="shared" si="20"/>
        <v>6227.1081409001945</v>
      </c>
      <c r="GQ6" s="59">
        <f t="shared" si="20"/>
        <v>6497.7507149199982</v>
      </c>
      <c r="GR6" s="59">
        <f t="shared" si="20"/>
        <v>6780.1559564918507</v>
      </c>
      <c r="GS6" s="59">
        <f t="shared" ref="GS6:HF15" si="21">GR6*(1+$K6)</f>
        <v>7074.8350946728988</v>
      </c>
      <c r="GT6" s="59">
        <f t="shared" si="21"/>
        <v>7382.3215775575718</v>
      </c>
      <c r="GU6" s="59">
        <f t="shared" si="21"/>
        <v>7703.172037961378</v>
      </c>
      <c r="GV6" s="59">
        <f t="shared" si="21"/>
        <v>8037.9673010752549</v>
      </c>
      <c r="GW6" s="59">
        <f t="shared" si="21"/>
        <v>8387.3134359145861</v>
      </c>
      <c r="GX6" s="59">
        <f t="shared" si="21"/>
        <v>8751.842852466305</v>
      </c>
      <c r="GY6" s="59">
        <f t="shared" si="21"/>
        <v>9132.2154465201947</v>
      </c>
      <c r="GZ6" s="59">
        <f t="shared" si="21"/>
        <v>9529.1197942568542</v>
      </c>
      <c r="HA6" s="59">
        <f t="shared" si="21"/>
        <v>9943.2743987548438</v>
      </c>
      <c r="HB6" s="59">
        <f t="shared" si="21"/>
        <v>10375.428990673525</v>
      </c>
      <c r="HC6" s="59">
        <f t="shared" si="21"/>
        <v>10826.365885466177</v>
      </c>
      <c r="HD6" s="59">
        <f t="shared" si="21"/>
        <v>11296.901399580307</v>
      </c>
      <c r="HE6" s="59">
        <f t="shared" si="21"/>
        <v>11787.887328208864</v>
      </c>
      <c r="HF6" s="59">
        <f t="shared" si="21"/>
        <v>12300.212487267476</v>
      </c>
    </row>
    <row r="7" spans="1:214" x14ac:dyDescent="0.3">
      <c r="A7" s="57" t="str">
        <f>'JMC-3 No 0.5 g'!A6</f>
        <v>Alliant Energy Corporation</v>
      </c>
      <c r="B7" s="16" t="str">
        <f>'JMC-3 No 0.5 g'!B6</f>
        <v>LNT</v>
      </c>
      <c r="C7" s="16">
        <f>'JMC-3 No 0.5 g'!C6</f>
        <v>1.34</v>
      </c>
      <c r="D7" s="16">
        <f>'JMC-3 No 0.5 g'!D6</f>
        <v>40.89233333333334</v>
      </c>
      <c r="E7" s="17">
        <f>'JMC-3 No 0.5 g'!K6</f>
        <v>5.8124999999999996E-2</v>
      </c>
      <c r="F7" s="17">
        <f t="shared" si="4"/>
        <v>5.5681166666666664E-2</v>
      </c>
      <c r="G7" s="17">
        <f t="shared" si="4"/>
        <v>5.3237333333333331E-2</v>
      </c>
      <c r="H7" s="17">
        <f t="shared" si="4"/>
        <v>5.0793499999999998E-2</v>
      </c>
      <c r="I7" s="17">
        <f t="shared" si="4"/>
        <v>4.8349666666666666E-2</v>
      </c>
      <c r="J7" s="17">
        <f t="shared" si="4"/>
        <v>4.5905833333333333E-2</v>
      </c>
      <c r="K7" s="17">
        <f t="shared" ref="K7:K15" si="22">(2.1%*(1+2.2%)+2.2%)</f>
        <v>4.3462000000000001E-2</v>
      </c>
      <c r="L7" s="17">
        <f t="shared" si="5"/>
        <v>8.0913737416267409E-2</v>
      </c>
      <c r="M7" s="14"/>
      <c r="N7" s="58">
        <f t="shared" si="6"/>
        <v>-40.89233333333334</v>
      </c>
      <c r="O7" s="58">
        <f t="shared" si="7"/>
        <v>1.4178875</v>
      </c>
      <c r="P7" s="58">
        <f t="shared" si="8"/>
        <v>1.5003022109374999</v>
      </c>
      <c r="Q7" s="59">
        <f t="shared" si="8"/>
        <v>1.5875072769482421</v>
      </c>
      <c r="R7" s="59">
        <f t="shared" si="8"/>
        <v>1.6797811374208587</v>
      </c>
      <c r="S7" s="59">
        <f t="shared" si="8"/>
        <v>1.7774184160334461</v>
      </c>
      <c r="T7" s="59">
        <f t="shared" si="9"/>
        <v>1.8763871470930069</v>
      </c>
      <c r="U7" s="59">
        <f t="shared" si="9"/>
        <v>1.9762809951051796</v>
      </c>
      <c r="V7" s="59">
        <f t="shared" si="9"/>
        <v>2.0766632238300544</v>
      </c>
      <c r="W7" s="59">
        <f t="shared" si="9"/>
        <v>2.177069198481163</v>
      </c>
      <c r="X7" s="59">
        <f t="shared" si="9"/>
        <v>2.2770093742617727</v>
      </c>
      <c r="Y7" s="59">
        <f t="shared" si="10"/>
        <v>2.3759727556859378</v>
      </c>
      <c r="Z7" s="59">
        <f t="shared" si="10"/>
        <v>2.4792372835935597</v>
      </c>
      <c r="AA7" s="59">
        <f t="shared" si="10"/>
        <v>2.5869898944131027</v>
      </c>
      <c r="AB7" s="59">
        <f t="shared" si="10"/>
        <v>2.6994256492040845</v>
      </c>
      <c r="AC7" s="59">
        <f t="shared" si="10"/>
        <v>2.8167480867697923</v>
      </c>
      <c r="AD7" s="59">
        <f t="shared" si="10"/>
        <v>2.9391695921169805</v>
      </c>
      <c r="AE7" s="59">
        <f t="shared" si="10"/>
        <v>3.0669117809295683</v>
      </c>
      <c r="AF7" s="59">
        <f t="shared" si="10"/>
        <v>3.2002059007523287</v>
      </c>
      <c r="AG7" s="59">
        <f t="shared" si="10"/>
        <v>3.3392932496108259</v>
      </c>
      <c r="AH7" s="59">
        <f t="shared" si="10"/>
        <v>3.4844256128254112</v>
      </c>
      <c r="AI7" s="59">
        <f t="shared" si="10"/>
        <v>3.6358657188100287</v>
      </c>
      <c r="AJ7" s="59">
        <f t="shared" si="10"/>
        <v>3.7938877146809498</v>
      </c>
      <c r="AK7" s="59">
        <f t="shared" si="10"/>
        <v>3.9587776625364128</v>
      </c>
      <c r="AL7" s="59">
        <f t="shared" si="10"/>
        <v>4.1308340573055702</v>
      </c>
      <c r="AM7" s="59">
        <f t="shared" si="10"/>
        <v>4.3103683671041848</v>
      </c>
      <c r="AN7" s="59">
        <f t="shared" si="10"/>
        <v>4.4977055970752664</v>
      </c>
      <c r="AO7" s="59">
        <f t="shared" si="11"/>
        <v>4.6931848777353515</v>
      </c>
      <c r="AP7" s="59">
        <f t="shared" si="11"/>
        <v>4.8971600788914849</v>
      </c>
      <c r="AQ7" s="59">
        <f t="shared" si="11"/>
        <v>5.1100004502402658</v>
      </c>
      <c r="AR7" s="59">
        <f t="shared" si="11"/>
        <v>5.3320912898086075</v>
      </c>
      <c r="AS7" s="59">
        <f t="shared" si="11"/>
        <v>5.5638346414462685</v>
      </c>
      <c r="AT7" s="59">
        <f t="shared" si="11"/>
        <v>5.8056500226328058</v>
      </c>
      <c r="AU7" s="59">
        <f t="shared" si="11"/>
        <v>6.0579751839164722</v>
      </c>
      <c r="AV7" s="59">
        <f t="shared" si="11"/>
        <v>6.3212669013598495</v>
      </c>
      <c r="AW7" s="59">
        <f t="shared" si="11"/>
        <v>6.5960018034267502</v>
      </c>
      <c r="AX7" s="59">
        <f t="shared" si="11"/>
        <v>6.882677233807283</v>
      </c>
      <c r="AY7" s="59">
        <f t="shared" si="11"/>
        <v>7.1818121517430145</v>
      </c>
      <c r="AZ7" s="59">
        <f t="shared" si="11"/>
        <v>7.4939480714820688</v>
      </c>
      <c r="BA7" s="59">
        <f t="shared" si="11"/>
        <v>7.8196500425648212</v>
      </c>
      <c r="BB7" s="59">
        <f t="shared" si="11"/>
        <v>8.1595076727147724</v>
      </c>
      <c r="BC7" s="59">
        <f t="shared" si="11"/>
        <v>8.5141361951863015</v>
      </c>
      <c r="BD7" s="59">
        <f t="shared" si="11"/>
        <v>8.8841775825014881</v>
      </c>
      <c r="BE7" s="59">
        <f t="shared" si="12"/>
        <v>9.2703017085921662</v>
      </c>
      <c r="BF7" s="59">
        <f t="shared" si="12"/>
        <v>9.6732075614509974</v>
      </c>
      <c r="BG7" s="59">
        <f t="shared" si="12"/>
        <v>10.09362450848678</v>
      </c>
      <c r="BH7" s="59">
        <f t="shared" si="12"/>
        <v>10.532313616874632</v>
      </c>
      <c r="BI7" s="59">
        <f t="shared" si="12"/>
        <v>10.990069031291236</v>
      </c>
      <c r="BJ7" s="59">
        <f t="shared" si="12"/>
        <v>11.467719411529215</v>
      </c>
      <c r="BK7" s="59">
        <f t="shared" si="12"/>
        <v>11.966129432593096</v>
      </c>
      <c r="BL7" s="59">
        <f t="shared" si="12"/>
        <v>12.486201349992456</v>
      </c>
      <c r="BM7" s="59">
        <f t="shared" si="12"/>
        <v>13.028876633065826</v>
      </c>
      <c r="BN7" s="59">
        <f t="shared" si="12"/>
        <v>13.595137669292132</v>
      </c>
      <c r="BO7" s="59">
        <f t="shared" si="12"/>
        <v>14.186009542674906</v>
      </c>
      <c r="BP7" s="59">
        <f t="shared" si="12"/>
        <v>14.802561889418641</v>
      </c>
      <c r="BQ7" s="59">
        <f t="shared" si="12"/>
        <v>15.445910834256551</v>
      </c>
      <c r="BR7" s="59">
        <f t="shared" si="12"/>
        <v>16.117221010935008</v>
      </c>
      <c r="BS7" s="59">
        <f t="shared" si="12"/>
        <v>16.817707670512263</v>
      </c>
      <c r="BT7" s="59">
        <f t="shared" si="12"/>
        <v>17.548638881288063</v>
      </c>
      <c r="BU7" s="59">
        <f t="shared" si="13"/>
        <v>18.311337824346602</v>
      </c>
      <c r="BV7" s="59">
        <f t="shared" si="13"/>
        <v>19.107185188868353</v>
      </c>
      <c r="BW7" s="59">
        <f t="shared" si="13"/>
        <v>19.937621671546946</v>
      </c>
      <c r="BX7" s="59">
        <f t="shared" si="13"/>
        <v>20.804150584635718</v>
      </c>
      <c r="BY7" s="59">
        <f t="shared" si="13"/>
        <v>21.708340577345155</v>
      </c>
      <c r="BZ7" s="59">
        <f t="shared" si="13"/>
        <v>22.651828475517728</v>
      </c>
      <c r="CA7" s="59">
        <f t="shared" si="13"/>
        <v>23.636322244720677</v>
      </c>
      <c r="CB7" s="59">
        <f t="shared" si="13"/>
        <v>24.663604082120724</v>
      </c>
      <c r="CC7" s="59">
        <f t="shared" si="13"/>
        <v>25.735533642737852</v>
      </c>
      <c r="CD7" s="59">
        <f t="shared" si="13"/>
        <v>26.854051405918522</v>
      </c>
      <c r="CE7" s="59">
        <f t="shared" si="13"/>
        <v>28.021182188122548</v>
      </c>
      <c r="CF7" s="59">
        <f t="shared" si="13"/>
        <v>29.239038808382727</v>
      </c>
      <c r="CG7" s="59">
        <f t="shared" si="13"/>
        <v>30.509825913072653</v>
      </c>
      <c r="CH7" s="59">
        <f t="shared" si="13"/>
        <v>31.835843966906612</v>
      </c>
      <c r="CI7" s="59">
        <f t="shared" si="13"/>
        <v>33.219493417396301</v>
      </c>
      <c r="CJ7" s="59">
        <f t="shared" si="13"/>
        <v>34.663279040303173</v>
      </c>
      <c r="CK7" s="59">
        <f t="shared" si="14"/>
        <v>36.169814473952826</v>
      </c>
      <c r="CL7" s="59">
        <f t="shared" si="14"/>
        <v>37.74182695061976</v>
      </c>
      <c r="CM7" s="59">
        <f t="shared" si="14"/>
        <v>39.382162233547589</v>
      </c>
      <c r="CN7" s="59">
        <f t="shared" si="14"/>
        <v>41.093789768542031</v>
      </c>
      <c r="CO7" s="59">
        <f t="shared" si="14"/>
        <v>42.879808059462398</v>
      </c>
      <c r="CP7" s="59">
        <f t="shared" si="14"/>
        <v>44.743450277342745</v>
      </c>
      <c r="CQ7" s="59">
        <f t="shared" si="14"/>
        <v>46.68809011329661</v>
      </c>
      <c r="CR7" s="59">
        <f t="shared" si="14"/>
        <v>48.717247885800703</v>
      </c>
      <c r="CS7" s="59">
        <f t="shared" si="14"/>
        <v>50.834596913413364</v>
      </c>
      <c r="CT7" s="59">
        <f t="shared" si="14"/>
        <v>53.043970164464127</v>
      </c>
      <c r="CU7" s="59">
        <f t="shared" si="14"/>
        <v>55.349367195752059</v>
      </c>
      <c r="CV7" s="59">
        <f t="shared" si="14"/>
        <v>57.754961392813826</v>
      </c>
      <c r="CW7" s="59">
        <f t="shared" si="14"/>
        <v>60.265107524868291</v>
      </c>
      <c r="CX7" s="59">
        <f t="shared" si="14"/>
        <v>62.884349628114109</v>
      </c>
      <c r="CY7" s="59">
        <f t="shared" si="14"/>
        <v>65.617429231651201</v>
      </c>
      <c r="CZ7" s="59">
        <f t="shared" si="14"/>
        <v>68.469293940917211</v>
      </c>
      <c r="DA7" s="59">
        <f t="shared" si="15"/>
        <v>71.445106394177344</v>
      </c>
      <c r="DB7" s="59">
        <f t="shared" si="15"/>
        <v>74.550253608281068</v>
      </c>
      <c r="DC7" s="59">
        <f t="shared" si="15"/>
        <v>77.790356730604174</v>
      </c>
      <c r="DD7" s="59">
        <f t="shared" si="15"/>
        <v>81.17128121482969</v>
      </c>
      <c r="DE7" s="59">
        <f t="shared" si="15"/>
        <v>84.699147438988604</v>
      </c>
      <c r="DF7" s="59">
        <f t="shared" si="15"/>
        <v>88.380341784981923</v>
      </c>
      <c r="DG7" s="59">
        <f t="shared" si="15"/>
        <v>92.221528199640801</v>
      </c>
      <c r="DH7" s="59">
        <f t="shared" si="15"/>
        <v>96.229660258253574</v>
      </c>
      <c r="DI7" s="59">
        <f t="shared" si="15"/>
        <v>100.41199375239778</v>
      </c>
      <c r="DJ7" s="59">
        <f t="shared" si="15"/>
        <v>104.77609982486447</v>
      </c>
      <c r="DK7" s="59">
        <f t="shared" si="15"/>
        <v>109.32987867545272</v>
      </c>
      <c r="DL7" s="59">
        <f t="shared" si="15"/>
        <v>114.08157386244524</v>
      </c>
      <c r="DM7" s="59">
        <f t="shared" si="15"/>
        <v>119.03978722565482</v>
      </c>
      <c r="DN7" s="59">
        <f t="shared" si="15"/>
        <v>124.21349445805622</v>
      </c>
      <c r="DO7" s="59">
        <f t="shared" si="15"/>
        <v>129.61206135419224</v>
      </c>
      <c r="DP7" s="59">
        <f t="shared" si="15"/>
        <v>135.24526076476812</v>
      </c>
      <c r="DQ7" s="59">
        <f t="shared" si="16"/>
        <v>141.12329028812647</v>
      </c>
      <c r="DR7" s="59">
        <f t="shared" si="16"/>
        <v>147.25679073062901</v>
      </c>
      <c r="DS7" s="59">
        <f t="shared" si="16"/>
        <v>153.6568653693636</v>
      </c>
      <c r="DT7" s="59">
        <f t="shared" si="16"/>
        <v>160.33510005204687</v>
      </c>
      <c r="DU7" s="59">
        <f t="shared" si="16"/>
        <v>167.30358417050891</v>
      </c>
      <c r="DV7" s="59">
        <f t="shared" si="16"/>
        <v>174.57493254572756</v>
      </c>
      <c r="DW7" s="59">
        <f t="shared" si="16"/>
        <v>182.16230826402995</v>
      </c>
      <c r="DX7" s="59">
        <f t="shared" si="16"/>
        <v>190.0794465058012</v>
      </c>
      <c r="DY7" s="59">
        <f t="shared" si="16"/>
        <v>198.3406794098363</v>
      </c>
      <c r="DZ7" s="59">
        <f t="shared" si="16"/>
        <v>206.96096201834658</v>
      </c>
      <c r="EA7" s="59">
        <f t="shared" si="16"/>
        <v>215.95589934958792</v>
      </c>
      <c r="EB7" s="59">
        <f t="shared" si="16"/>
        <v>225.34177464711968</v>
      </c>
      <c r="EC7" s="59">
        <f t="shared" si="16"/>
        <v>235.13557885683278</v>
      </c>
      <c r="ED7" s="59">
        <f t="shared" si="16"/>
        <v>245.35504138510842</v>
      </c>
      <c r="EE7" s="59">
        <f t="shared" si="16"/>
        <v>256.01866219378797</v>
      </c>
      <c r="EF7" s="59">
        <f t="shared" si="16"/>
        <v>267.14574529005438</v>
      </c>
      <c r="EG7" s="59">
        <f t="shared" si="17"/>
        <v>278.75643367185069</v>
      </c>
      <c r="EH7" s="59">
        <f t="shared" si="17"/>
        <v>290.87174579209665</v>
      </c>
      <c r="EI7" s="59">
        <f t="shared" si="17"/>
        <v>303.51361360771273</v>
      </c>
      <c r="EJ7" s="59">
        <f t="shared" si="17"/>
        <v>316.7049222823311</v>
      </c>
      <c r="EK7" s="59">
        <f t="shared" si="17"/>
        <v>330.46955161456572</v>
      </c>
      <c r="EL7" s="59">
        <f t="shared" si="17"/>
        <v>344.83241926683792</v>
      </c>
      <c r="EM7" s="59">
        <f t="shared" si="17"/>
        <v>359.81952587301316</v>
      </c>
      <c r="EN7" s="59">
        <f t="shared" si="17"/>
        <v>375.458002106506</v>
      </c>
      <c r="EO7" s="59">
        <f t="shared" si="17"/>
        <v>391.77615779405892</v>
      </c>
      <c r="EP7" s="59">
        <f t="shared" si="17"/>
        <v>408.80353316410424</v>
      </c>
      <c r="EQ7" s="59">
        <f t="shared" si="17"/>
        <v>426.57095232248247</v>
      </c>
      <c r="ER7" s="59">
        <f t="shared" si="17"/>
        <v>445.11057905232218</v>
      </c>
      <c r="ES7" s="59">
        <f t="shared" si="17"/>
        <v>464.45597503909414</v>
      </c>
      <c r="ET7" s="59">
        <f t="shared" si="17"/>
        <v>484.6421606262432</v>
      </c>
      <c r="EU7" s="59">
        <f t="shared" si="17"/>
        <v>505.70567821138093</v>
      </c>
      <c r="EV7" s="59">
        <f t="shared" si="17"/>
        <v>527.6846583978039</v>
      </c>
      <c r="EW7" s="59">
        <f t="shared" si="18"/>
        <v>550.61888902108922</v>
      </c>
      <c r="EX7" s="59">
        <f t="shared" si="18"/>
        <v>574.54988717572371</v>
      </c>
      <c r="EY7" s="59">
        <f t="shared" si="18"/>
        <v>599.52097437215491</v>
      </c>
      <c r="EZ7" s="59">
        <f t="shared" si="18"/>
        <v>625.57735496031739</v>
      </c>
      <c r="FA7" s="59">
        <f t="shared" si="18"/>
        <v>652.76619796160264</v>
      </c>
      <c r="FB7" s="59">
        <f t="shared" si="18"/>
        <v>681.13672245740975</v>
      </c>
      <c r="FC7" s="59">
        <f t="shared" si="18"/>
        <v>710.74028668885364</v>
      </c>
      <c r="FD7" s="59">
        <f t="shared" si="18"/>
        <v>741.63048102892458</v>
      </c>
      <c r="FE7" s="59">
        <f t="shared" si="18"/>
        <v>773.86322499540358</v>
      </c>
      <c r="FF7" s="59">
        <f t="shared" si="18"/>
        <v>807.49686848015369</v>
      </c>
      <c r="FG7" s="59">
        <f t="shared" si="18"/>
        <v>842.5922973780381</v>
      </c>
      <c r="FH7" s="59">
        <f t="shared" si="18"/>
        <v>879.21304380668232</v>
      </c>
      <c r="FI7" s="59">
        <f t="shared" si="18"/>
        <v>917.42540111660821</v>
      </c>
      <c r="FJ7" s="59">
        <f t="shared" si="18"/>
        <v>957.29854389993818</v>
      </c>
      <c r="FK7" s="59">
        <f t="shared" si="18"/>
        <v>998.90465321491718</v>
      </c>
      <c r="FL7" s="59">
        <f t="shared" si="18"/>
        <v>1042.3190472529438</v>
      </c>
      <c r="FM7" s="59">
        <f t="shared" si="19"/>
        <v>1087.6203176846511</v>
      </c>
      <c r="FN7" s="59">
        <f t="shared" si="19"/>
        <v>1134.8904719318614</v>
      </c>
      <c r="FO7" s="59">
        <f t="shared" si="19"/>
        <v>1184.2150816229639</v>
      </c>
      <c r="FP7" s="59">
        <f t="shared" si="19"/>
        <v>1235.683437500461</v>
      </c>
      <c r="FQ7" s="59">
        <f t="shared" si="19"/>
        <v>1289.3887110611058</v>
      </c>
      <c r="FR7" s="59">
        <f t="shared" si="19"/>
        <v>1345.4281232212434</v>
      </c>
      <c r="FS7" s="59">
        <f t="shared" si="19"/>
        <v>1403.9031203126849</v>
      </c>
      <c r="FT7" s="59">
        <f t="shared" si="19"/>
        <v>1464.9195577277146</v>
      </c>
      <c r="FU7" s="59">
        <f t="shared" si="19"/>
        <v>1528.5878915456765</v>
      </c>
      <c r="FV7" s="59">
        <f t="shared" si="19"/>
        <v>1595.0233784880345</v>
      </c>
      <c r="FW7" s="59">
        <f t="shared" si="19"/>
        <v>1664.3462845638812</v>
      </c>
      <c r="FX7" s="59">
        <f t="shared" si="19"/>
        <v>1736.6821027835965</v>
      </c>
      <c r="FY7" s="59">
        <f t="shared" si="19"/>
        <v>1812.1617803347769</v>
      </c>
      <c r="FZ7" s="59">
        <f t="shared" si="19"/>
        <v>1890.9219556316868</v>
      </c>
      <c r="GA7" s="59">
        <f t="shared" si="19"/>
        <v>1973.1052056673509</v>
      </c>
      <c r="GB7" s="59">
        <f t="shared" si="19"/>
        <v>2058.860304116065</v>
      </c>
      <c r="GC7" s="59">
        <f t="shared" si="20"/>
        <v>2148.342490653557</v>
      </c>
      <c r="GD7" s="59">
        <f t="shared" si="20"/>
        <v>2241.7137519823418</v>
      </c>
      <c r="GE7" s="59">
        <f t="shared" si="20"/>
        <v>2339.1431150709982</v>
      </c>
      <c r="GF7" s="59">
        <f t="shared" si="20"/>
        <v>2440.8069531382134</v>
      </c>
      <c r="GG7" s="59">
        <f t="shared" si="20"/>
        <v>2546.8893049355061</v>
      </c>
      <c r="GH7" s="59">
        <f t="shared" si="20"/>
        <v>2657.5822079066129</v>
      </c>
      <c r="GI7" s="59">
        <f t="shared" si="20"/>
        <v>2773.0860458266498</v>
      </c>
      <c r="GJ7" s="59">
        <f t="shared" si="20"/>
        <v>2893.6099115503671</v>
      </c>
      <c r="GK7" s="59">
        <f t="shared" si="20"/>
        <v>3019.3719855261688</v>
      </c>
      <c r="GL7" s="59">
        <f t="shared" si="20"/>
        <v>3150.5999307611069</v>
      </c>
      <c r="GM7" s="59">
        <f t="shared" si="20"/>
        <v>3287.5313049518459</v>
      </c>
      <c r="GN7" s="59">
        <f t="shared" si="20"/>
        <v>3430.4139905276625</v>
      </c>
      <c r="GO7" s="59">
        <f t="shared" si="20"/>
        <v>3579.5066433839752</v>
      </c>
      <c r="GP7" s="59">
        <f t="shared" si="20"/>
        <v>3735.0791611187292</v>
      </c>
      <c r="GQ7" s="59">
        <f t="shared" si="20"/>
        <v>3897.413171619271</v>
      </c>
      <c r="GR7" s="59">
        <f t="shared" si="20"/>
        <v>4066.8025428841875</v>
      </c>
      <c r="GS7" s="59">
        <f t="shared" si="21"/>
        <v>4243.5539150030199</v>
      </c>
      <c r="GT7" s="59">
        <f t="shared" si="21"/>
        <v>4427.9872552568804</v>
      </c>
      <c r="GU7" s="59">
        <f t="shared" si="21"/>
        <v>4620.4364373448543</v>
      </c>
      <c r="GV7" s="59">
        <f t="shared" si="21"/>
        <v>4821.249845784736</v>
      </c>
      <c r="GW7" s="59">
        <f t="shared" si="21"/>
        <v>5030.7910065822316</v>
      </c>
      <c r="GX7" s="59">
        <f t="shared" si="21"/>
        <v>5249.4392453103083</v>
      </c>
      <c r="GY7" s="59">
        <f t="shared" si="21"/>
        <v>5477.5903737899844</v>
      </c>
      <c r="GZ7" s="59">
        <f t="shared" si="21"/>
        <v>5715.6574066156445</v>
      </c>
      <c r="HA7" s="59">
        <f t="shared" si="21"/>
        <v>5964.0713088219727</v>
      </c>
      <c r="HB7" s="59">
        <f t="shared" si="21"/>
        <v>6223.281776045993</v>
      </c>
      <c r="HC7" s="59">
        <f t="shared" si="21"/>
        <v>6493.7580485965036</v>
      </c>
      <c r="HD7" s="59">
        <f t="shared" si="21"/>
        <v>6775.9897609046038</v>
      </c>
      <c r="HE7" s="59">
        <f t="shared" si="21"/>
        <v>7070.4878278930391</v>
      </c>
      <c r="HF7" s="59">
        <f t="shared" si="21"/>
        <v>7377.785369868926</v>
      </c>
    </row>
    <row r="8" spans="1:214" x14ac:dyDescent="0.3">
      <c r="A8" s="57" t="str">
        <f>'JMC-3 No 0.5 g'!A7</f>
        <v>American Electric Power Company, Inc.</v>
      </c>
      <c r="B8" s="16" t="str">
        <f>'JMC-3 No 0.5 g'!B7</f>
        <v>AEP</v>
      </c>
      <c r="C8" s="16">
        <f>'JMC-3 No 0.5 g'!C7</f>
        <v>2.48</v>
      </c>
      <c r="D8" s="16">
        <f>'JMC-3 No 0.5 g'!D7</f>
        <v>70.079111111111132</v>
      </c>
      <c r="E8" s="17">
        <f>'JMC-3 No 0.5 g'!K7</f>
        <v>5.3275000000000003E-2</v>
      </c>
      <c r="F8" s="17">
        <f t="shared" si="4"/>
        <v>5.1639500000000005E-2</v>
      </c>
      <c r="G8" s="17">
        <f t="shared" si="4"/>
        <v>5.0004000000000007E-2</v>
      </c>
      <c r="H8" s="17">
        <f t="shared" si="4"/>
        <v>4.8368500000000009E-2</v>
      </c>
      <c r="I8" s="17">
        <f t="shared" si="4"/>
        <v>4.6733000000000011E-2</v>
      </c>
      <c r="J8" s="17">
        <f t="shared" si="4"/>
        <v>4.5097500000000013E-2</v>
      </c>
      <c r="K8" s="17">
        <f t="shared" si="22"/>
        <v>4.3462000000000001E-2</v>
      </c>
      <c r="L8" s="17">
        <f t="shared" si="5"/>
        <v>8.2678076624870311E-2</v>
      </c>
      <c r="M8" s="14"/>
      <c r="N8" s="58">
        <f t="shared" si="6"/>
        <v>-70.079111111111132</v>
      </c>
      <c r="O8" s="58">
        <f t="shared" si="7"/>
        <v>2.6121219999999998</v>
      </c>
      <c r="P8" s="58">
        <f t="shared" si="8"/>
        <v>2.7512827995499998</v>
      </c>
      <c r="Q8" s="59">
        <f t="shared" si="8"/>
        <v>2.8978573906960259</v>
      </c>
      <c r="R8" s="59">
        <f t="shared" si="8"/>
        <v>3.0522407431853567</v>
      </c>
      <c r="S8" s="59">
        <f t="shared" si="8"/>
        <v>3.2148488687785566</v>
      </c>
      <c r="T8" s="59">
        <f t="shared" si="9"/>
        <v>3.3808620569378469</v>
      </c>
      <c r="U8" s="59">
        <f t="shared" si="9"/>
        <v>3.549918683232967</v>
      </c>
      <c r="V8" s="59">
        <f t="shared" si="9"/>
        <v>3.7216229250629209</v>
      </c>
      <c r="W8" s="59">
        <f t="shared" si="9"/>
        <v>3.8955455292198859</v>
      </c>
      <c r="X8" s="59">
        <f t="shared" si="9"/>
        <v>4.0712248937238797</v>
      </c>
      <c r="Y8" s="59">
        <f t="shared" si="10"/>
        <v>4.2481684700549067</v>
      </c>
      <c r="Z8" s="59">
        <f t="shared" si="10"/>
        <v>4.4328023681004325</v>
      </c>
      <c r="AA8" s="59">
        <f t="shared" si="10"/>
        <v>4.625460824622813</v>
      </c>
      <c r="AB8" s="59">
        <f t="shared" si="10"/>
        <v>4.8264926029825697</v>
      </c>
      <c r="AC8" s="59">
        <f t="shared" si="10"/>
        <v>5.036261624493398</v>
      </c>
      <c r="AD8" s="59">
        <f t="shared" si="10"/>
        <v>5.2551476272171298</v>
      </c>
      <c r="AE8" s="59">
        <f t="shared" si="10"/>
        <v>5.4835468533912399</v>
      </c>
      <c r="AF8" s="59">
        <f t="shared" si="10"/>
        <v>5.7218727667333296</v>
      </c>
      <c r="AG8" s="59">
        <f t="shared" si="10"/>
        <v>5.9705568009210932</v>
      </c>
      <c r="AH8" s="59">
        <f t="shared" si="10"/>
        <v>6.2300491406027252</v>
      </c>
      <c r="AI8" s="59">
        <f t="shared" si="10"/>
        <v>6.5008195363516004</v>
      </c>
      <c r="AJ8" s="59">
        <f t="shared" si="10"/>
        <v>6.7833581550405126</v>
      </c>
      <c r="AK8" s="59">
        <f t="shared" si="10"/>
        <v>7.0781764671748828</v>
      </c>
      <c r="AL8" s="59">
        <f t="shared" si="10"/>
        <v>7.3858081727912364</v>
      </c>
      <c r="AM8" s="59">
        <f t="shared" si="10"/>
        <v>7.7068101675970881</v>
      </c>
      <c r="AN8" s="59">
        <f t="shared" si="10"/>
        <v>8.0417635511011927</v>
      </c>
      <c r="AO8" s="59">
        <f t="shared" si="11"/>
        <v>8.3912746785591512</v>
      </c>
      <c r="AP8" s="59">
        <f t="shared" si="11"/>
        <v>8.7559762586386878</v>
      </c>
      <c r="AQ8" s="59">
        <f t="shared" si="11"/>
        <v>9.1365284987916411</v>
      </c>
      <c r="AR8" s="59">
        <f t="shared" si="11"/>
        <v>9.5336203004061222</v>
      </c>
      <c r="AS8" s="59">
        <f t="shared" si="11"/>
        <v>9.9479705059023722</v>
      </c>
      <c r="AT8" s="59">
        <f t="shared" si="11"/>
        <v>10.3803292000299</v>
      </c>
      <c r="AU8" s="59">
        <f t="shared" si="11"/>
        <v>10.831479067721599</v>
      </c>
      <c r="AV8" s="59">
        <f t="shared" si="11"/>
        <v>11.302236810962913</v>
      </c>
      <c r="AW8" s="59">
        <f t="shared" si="11"/>
        <v>11.793454627240981</v>
      </c>
      <c r="AX8" s="59">
        <f t="shared" si="11"/>
        <v>12.306021752250128</v>
      </c>
      <c r="AY8" s="59">
        <f t="shared" si="11"/>
        <v>12.840866069646422</v>
      </c>
      <c r="AZ8" s="59">
        <f t="shared" si="11"/>
        <v>13.398955790765394</v>
      </c>
      <c r="BA8" s="59">
        <f t="shared" si="11"/>
        <v>13.981301207343638</v>
      </c>
      <c r="BB8" s="59">
        <f t="shared" si="11"/>
        <v>14.588956520417206</v>
      </c>
      <c r="BC8" s="59">
        <f t="shared" si="11"/>
        <v>15.223021748707577</v>
      </c>
      <c r="BD8" s="59">
        <f t="shared" si="11"/>
        <v>15.884644719949904</v>
      </c>
      <c r="BE8" s="59">
        <f t="shared" si="12"/>
        <v>16.575023148768366</v>
      </c>
      <c r="BF8" s="59">
        <f t="shared" si="12"/>
        <v>17.295406804860136</v>
      </c>
      <c r="BG8" s="59">
        <f t="shared" si="12"/>
        <v>18.047099775412963</v>
      </c>
      <c r="BH8" s="59">
        <f t="shared" si="12"/>
        <v>18.831462825851961</v>
      </c>
      <c r="BI8" s="59">
        <f t="shared" si="12"/>
        <v>19.649915863189136</v>
      </c>
      <c r="BJ8" s="59">
        <f t="shared" si="12"/>
        <v>20.503940506435061</v>
      </c>
      <c r="BK8" s="59">
        <f t="shared" si="12"/>
        <v>21.395082768725739</v>
      </c>
      <c r="BL8" s="59">
        <f t="shared" si="12"/>
        <v>22.324955856020097</v>
      </c>
      <c r="BM8" s="59">
        <f t="shared" si="12"/>
        <v>23.295243087434439</v>
      </c>
      <c r="BN8" s="59">
        <f t="shared" si="12"/>
        <v>24.307700942500514</v>
      </c>
      <c r="BO8" s="59">
        <f t="shared" si="12"/>
        <v>25.364162240863468</v>
      </c>
      <c r="BP8" s="59">
        <f t="shared" si="12"/>
        <v>26.466539460175873</v>
      </c>
      <c r="BQ8" s="59">
        <f t="shared" si="12"/>
        <v>27.616828198194035</v>
      </c>
      <c r="BR8" s="59">
        <f t="shared" si="12"/>
        <v>28.817110785343942</v>
      </c>
      <c r="BS8" s="59">
        <f t="shared" si="12"/>
        <v>30.069560054296559</v>
      </c>
      <c r="BT8" s="59">
        <f t="shared" si="12"/>
        <v>31.376443273376392</v>
      </c>
      <c r="BU8" s="59">
        <f t="shared" si="13"/>
        <v>32.740126250923872</v>
      </c>
      <c r="BV8" s="59">
        <f t="shared" si="13"/>
        <v>34.16307761804152</v>
      </c>
      <c r="BW8" s="59">
        <f t="shared" si="13"/>
        <v>35.647873297476835</v>
      </c>
      <c r="BX8" s="59">
        <f t="shared" si="13"/>
        <v>37.197201166731766</v>
      </c>
      <c r="BY8" s="59">
        <f t="shared" si="13"/>
        <v>38.813865923840261</v>
      </c>
      <c r="BZ8" s="59">
        <f t="shared" si="13"/>
        <v>40.500794164622199</v>
      </c>
      <c r="CA8" s="59">
        <f t="shared" si="13"/>
        <v>42.261039680605002</v>
      </c>
      <c r="CB8" s="59">
        <f t="shared" si="13"/>
        <v>44.097788987203451</v>
      </c>
      <c r="CC8" s="59">
        <f t="shared" si="13"/>
        <v>46.01436709216528</v>
      </c>
      <c r="CD8" s="59">
        <f t="shared" si="13"/>
        <v>48.01424351472496</v>
      </c>
      <c r="CE8" s="59">
        <f t="shared" si="13"/>
        <v>50.101038566361929</v>
      </c>
      <c r="CF8" s="59">
        <f t="shared" si="13"/>
        <v>52.278529904533144</v>
      </c>
      <c r="CG8" s="59">
        <f t="shared" si="13"/>
        <v>54.55065937124396</v>
      </c>
      <c r="CH8" s="59">
        <f t="shared" si="13"/>
        <v>56.921540128836959</v>
      </c>
      <c r="CI8" s="59">
        <f t="shared" si="13"/>
        <v>59.395464105916467</v>
      </c>
      <c r="CJ8" s="59">
        <f t="shared" si="13"/>
        <v>61.9769097668878</v>
      </c>
      <c r="CK8" s="59">
        <f t="shared" si="14"/>
        <v>64.670550219176278</v>
      </c>
      <c r="CL8" s="59">
        <f t="shared" si="14"/>
        <v>67.481261672802106</v>
      </c>
      <c r="CM8" s="59">
        <f t="shared" si="14"/>
        <v>70.414132267625419</v>
      </c>
      <c r="CN8" s="59">
        <f t="shared" si="14"/>
        <v>73.474471284240948</v>
      </c>
      <c r="CO8" s="59">
        <f t="shared" si="14"/>
        <v>76.66781875519662</v>
      </c>
      <c r="CP8" s="59">
        <f t="shared" si="14"/>
        <v>79.999955493934962</v>
      </c>
      <c r="CQ8" s="59">
        <f t="shared" si="14"/>
        <v>83.476913559612356</v>
      </c>
      <c r="CR8" s="59">
        <f t="shared" si="14"/>
        <v>87.104987176740224</v>
      </c>
      <c r="CS8" s="59">
        <f t="shared" si="14"/>
        <v>90.890744129415694</v>
      </c>
      <c r="CT8" s="59">
        <f t="shared" si="14"/>
        <v>94.841037650768342</v>
      </c>
      <c r="CU8" s="59">
        <f t="shared" si="14"/>
        <v>98.963018829146023</v>
      </c>
      <c r="CV8" s="59">
        <f t="shared" si="14"/>
        <v>103.26414955349836</v>
      </c>
      <c r="CW8" s="59">
        <f t="shared" si="14"/>
        <v>107.75221602139248</v>
      </c>
      <c r="CX8" s="59">
        <f t="shared" si="14"/>
        <v>112.43534283411424</v>
      </c>
      <c r="CY8" s="59">
        <f t="shared" si="14"/>
        <v>117.32200770437049</v>
      </c>
      <c r="CZ8" s="59">
        <f t="shared" si="14"/>
        <v>122.42105680321782</v>
      </c>
      <c r="DA8" s="59">
        <f t="shared" si="15"/>
        <v>127.74172077399926</v>
      </c>
      <c r="DB8" s="59">
        <f t="shared" si="15"/>
        <v>133.29363144227881</v>
      </c>
      <c r="DC8" s="59">
        <f t="shared" si="15"/>
        <v>139.08683925202311</v>
      </c>
      <c r="DD8" s="59">
        <f t="shared" si="15"/>
        <v>145.13183145959454</v>
      </c>
      <c r="DE8" s="59">
        <f t="shared" si="15"/>
        <v>151.43955111849141</v>
      </c>
      <c r="DF8" s="59">
        <f t="shared" si="15"/>
        <v>158.02141688920327</v>
      </c>
      <c r="DG8" s="59">
        <f t="shared" si="15"/>
        <v>164.8893437100418</v>
      </c>
      <c r="DH8" s="59">
        <f t="shared" si="15"/>
        <v>172.05576436636761</v>
      </c>
      <c r="DI8" s="59">
        <f t="shared" si="15"/>
        <v>179.53365199725866</v>
      </c>
      <c r="DJ8" s="59">
        <f t="shared" si="15"/>
        <v>187.3365435803635</v>
      </c>
      <c r="DK8" s="59">
        <f t="shared" si="15"/>
        <v>195.47856443745323</v>
      </c>
      <c r="DL8" s="59">
        <f t="shared" si="15"/>
        <v>203.97445380503379</v>
      </c>
      <c r="DM8" s="59">
        <f t="shared" si="15"/>
        <v>212.83959151630813</v>
      </c>
      <c r="DN8" s="59">
        <f t="shared" si="15"/>
        <v>222.09002584278988</v>
      </c>
      <c r="DO8" s="59">
        <f t="shared" si="15"/>
        <v>231.74250254596919</v>
      </c>
      <c r="DP8" s="59">
        <f t="shared" si="15"/>
        <v>241.81449519162209</v>
      </c>
      <c r="DQ8" s="59">
        <f t="shared" si="16"/>
        <v>252.32423678164034</v>
      </c>
      <c r="DR8" s="59">
        <f t="shared" si="16"/>
        <v>263.29075276064395</v>
      </c>
      <c r="DS8" s="59">
        <f t="shared" si="16"/>
        <v>274.73389545712701</v>
      </c>
      <c r="DT8" s="59">
        <f t="shared" si="16"/>
        <v>286.67438002148464</v>
      </c>
      <c r="DU8" s="59">
        <f t="shared" si="16"/>
        <v>299.1338219259784</v>
      </c>
      <c r="DV8" s="59">
        <f t="shared" si="16"/>
        <v>312.13477609452525</v>
      </c>
      <c r="DW8" s="59">
        <f t="shared" si="16"/>
        <v>325.70077773314546</v>
      </c>
      <c r="DX8" s="59">
        <f t="shared" si="16"/>
        <v>339.8563849349834</v>
      </c>
      <c r="DY8" s="59">
        <f t="shared" si="16"/>
        <v>354.62722313702761</v>
      </c>
      <c r="DZ8" s="59">
        <f t="shared" si="16"/>
        <v>370.04003150900905</v>
      </c>
      <c r="EA8" s="59">
        <f t="shared" si="16"/>
        <v>386.12271135845356</v>
      </c>
      <c r="EB8" s="59">
        <f t="shared" si="16"/>
        <v>402.90437663951462</v>
      </c>
      <c r="EC8" s="59">
        <f t="shared" si="16"/>
        <v>420.41540665702115</v>
      </c>
      <c r="ED8" s="59">
        <f t="shared" si="16"/>
        <v>438.68750106114857</v>
      </c>
      <c r="EE8" s="59">
        <f t="shared" si="16"/>
        <v>457.75373723226818</v>
      </c>
      <c r="EF8" s="59">
        <f t="shared" si="16"/>
        <v>477.64863015985696</v>
      </c>
      <c r="EG8" s="59">
        <f t="shared" si="17"/>
        <v>498.40819492386464</v>
      </c>
      <c r="EH8" s="59">
        <f t="shared" si="17"/>
        <v>520.07001189164555</v>
      </c>
      <c r="EI8" s="59">
        <f t="shared" si="17"/>
        <v>542.6732947484802</v>
      </c>
      <c r="EJ8" s="59">
        <f t="shared" si="17"/>
        <v>566.25896148483855</v>
      </c>
      <c r="EK8" s="59">
        <f t="shared" si="17"/>
        <v>590.86970846889255</v>
      </c>
      <c r="EL8" s="59">
        <f t="shared" si="17"/>
        <v>616.55008773836755</v>
      </c>
      <c r="EM8" s="59">
        <f t="shared" si="17"/>
        <v>643.34658765165238</v>
      </c>
      <c r="EN8" s="59">
        <f t="shared" si="17"/>
        <v>671.30771704416838</v>
      </c>
      <c r="EO8" s="59">
        <f t="shared" si="17"/>
        <v>700.48409304234201</v>
      </c>
      <c r="EP8" s="59">
        <f t="shared" si="17"/>
        <v>730.9285326941482</v>
      </c>
      <c r="EQ8" s="59">
        <f t="shared" si="17"/>
        <v>762.69614858210116</v>
      </c>
      <c r="ER8" s="59">
        <f t="shared" si="17"/>
        <v>795.84444859177631</v>
      </c>
      <c r="ES8" s="59">
        <f t="shared" si="17"/>
        <v>830.43344001647199</v>
      </c>
      <c r="ET8" s="59">
        <f t="shared" si="17"/>
        <v>866.52573818646783</v>
      </c>
      <c r="EU8" s="59">
        <f t="shared" si="17"/>
        <v>904.18667981952797</v>
      </c>
      <c r="EV8" s="59">
        <f t="shared" si="17"/>
        <v>943.48444129784423</v>
      </c>
      <c r="EW8" s="59">
        <f t="shared" si="18"/>
        <v>984.49016208553098</v>
      </c>
      <c r="EX8" s="59">
        <f t="shared" si="18"/>
        <v>1027.2780735100923</v>
      </c>
      <c r="EY8" s="59">
        <f t="shared" si="18"/>
        <v>1071.9256331409879</v>
      </c>
      <c r="EZ8" s="59">
        <f t="shared" si="18"/>
        <v>1118.5136650085615</v>
      </c>
      <c r="FA8" s="59">
        <f t="shared" si="18"/>
        <v>1167.1265059171635</v>
      </c>
      <c r="FB8" s="59">
        <f t="shared" si="18"/>
        <v>1217.8521581173352</v>
      </c>
      <c r="FC8" s="59">
        <f t="shared" si="18"/>
        <v>1270.7824486134307</v>
      </c>
      <c r="FD8" s="59">
        <f t="shared" si="18"/>
        <v>1326.0131953950674</v>
      </c>
      <c r="FE8" s="59">
        <f t="shared" si="18"/>
        <v>1383.6443808933277</v>
      </c>
      <c r="FF8" s="59">
        <f t="shared" si="18"/>
        <v>1443.7803329757135</v>
      </c>
      <c r="FG8" s="59">
        <f t="shared" si="18"/>
        <v>1506.5299138075038</v>
      </c>
      <c r="FH8" s="59">
        <f t="shared" si="18"/>
        <v>1572.0067169214053</v>
      </c>
      <c r="FI8" s="59">
        <f t="shared" si="18"/>
        <v>1640.3292728522433</v>
      </c>
      <c r="FJ8" s="59">
        <f t="shared" si="18"/>
        <v>1711.6212637089473</v>
      </c>
      <c r="FK8" s="59">
        <f t="shared" si="18"/>
        <v>1786.0117470722653</v>
      </c>
      <c r="FL8" s="59">
        <f t="shared" si="18"/>
        <v>1863.6353896235198</v>
      </c>
      <c r="FM8" s="59">
        <f t="shared" si="19"/>
        <v>1944.632710927337</v>
      </c>
      <c r="FN8" s="59">
        <f t="shared" si="19"/>
        <v>2029.1503378096606</v>
      </c>
      <c r="FO8" s="59">
        <f t="shared" si="19"/>
        <v>2117.3412697915437</v>
      </c>
      <c r="FP8" s="59">
        <f t="shared" si="19"/>
        <v>2209.3651560592234</v>
      </c>
      <c r="FQ8" s="59">
        <f t="shared" si="19"/>
        <v>2305.3885844718693</v>
      </c>
      <c r="FR8" s="59">
        <f t="shared" si="19"/>
        <v>2405.5853831301856</v>
      </c>
      <c r="FS8" s="59">
        <f t="shared" si="19"/>
        <v>2510.1369350517894</v>
      </c>
      <c r="FT8" s="59">
        <f t="shared" si="19"/>
        <v>2619.2325065230098</v>
      </c>
      <c r="FU8" s="59">
        <f t="shared" si="19"/>
        <v>2733.0695897215123</v>
      </c>
      <c r="FV8" s="59">
        <f t="shared" si="19"/>
        <v>2851.8542602299885</v>
      </c>
      <c r="FW8" s="59">
        <f t="shared" si="19"/>
        <v>2975.8015500881038</v>
      </c>
      <c r="FX8" s="59">
        <f t="shared" si="19"/>
        <v>3105.1358370580328</v>
      </c>
      <c r="FY8" s="59">
        <f t="shared" si="19"/>
        <v>3240.0912508082488</v>
      </c>
      <c r="FZ8" s="59">
        <f t="shared" si="19"/>
        <v>3380.9120967508766</v>
      </c>
      <c r="GA8" s="59">
        <f t="shared" si="19"/>
        <v>3527.8532982998627</v>
      </c>
      <c r="GB8" s="59">
        <f t="shared" si="19"/>
        <v>3681.1808583505708</v>
      </c>
      <c r="GC8" s="59">
        <f t="shared" si="20"/>
        <v>3841.1723408162029</v>
      </c>
      <c r="GD8" s="59">
        <f t="shared" si="20"/>
        <v>4008.1173730927562</v>
      </c>
      <c r="GE8" s="59">
        <f t="shared" si="20"/>
        <v>4182.3181703621131</v>
      </c>
      <c r="GF8" s="59">
        <f t="shared" si="20"/>
        <v>4364.0900826823909</v>
      </c>
      <c r="GG8" s="59">
        <f t="shared" si="20"/>
        <v>4553.7621658559328</v>
      </c>
      <c r="GH8" s="59">
        <f t="shared" si="20"/>
        <v>4751.6777771083625</v>
      </c>
      <c r="GI8" s="59">
        <f t="shared" si="20"/>
        <v>4958.1951966570459</v>
      </c>
      <c r="GJ8" s="59">
        <f t="shared" si="20"/>
        <v>5173.6882762941541</v>
      </c>
      <c r="GK8" s="59">
        <f t="shared" si="20"/>
        <v>5398.5471161584501</v>
      </c>
      <c r="GL8" s="59">
        <f t="shared" si="20"/>
        <v>5633.1787709209284</v>
      </c>
      <c r="GM8" s="59">
        <f t="shared" si="20"/>
        <v>5878.0079866626929</v>
      </c>
      <c r="GN8" s="59">
        <f t="shared" si="20"/>
        <v>6133.4779697790264</v>
      </c>
      <c r="GO8" s="59">
        <f t="shared" si="20"/>
        <v>6400.0511893015619</v>
      </c>
      <c r="GP8" s="59">
        <f t="shared" si="20"/>
        <v>6678.2102140909856</v>
      </c>
      <c r="GQ8" s="59">
        <f t="shared" si="20"/>
        <v>6968.4585864158071</v>
      </c>
      <c r="GR8" s="59">
        <f t="shared" si="20"/>
        <v>7271.3217334986102</v>
      </c>
      <c r="GS8" s="59">
        <f t="shared" si="21"/>
        <v>7587.3479186799259</v>
      </c>
      <c r="GT8" s="59">
        <f t="shared" si="21"/>
        <v>7917.109233921592</v>
      </c>
      <c r="GU8" s="59">
        <f t="shared" si="21"/>
        <v>8261.2026354462905</v>
      </c>
      <c r="GV8" s="59">
        <f t="shared" si="21"/>
        <v>8620.251024388057</v>
      </c>
      <c r="GW8" s="59">
        <f t="shared" si="21"/>
        <v>8994.904374410009</v>
      </c>
      <c r="GX8" s="59">
        <f t="shared" si="21"/>
        <v>9385.840908330616</v>
      </c>
      <c r="GY8" s="59">
        <f t="shared" si="21"/>
        <v>9793.7683258884808</v>
      </c>
      <c r="GZ8" s="59">
        <f t="shared" si="21"/>
        <v>10219.425084868244</v>
      </c>
      <c r="HA8" s="59">
        <f t="shared" si="21"/>
        <v>10663.581737906787</v>
      </c>
      <c r="HB8" s="59">
        <f t="shared" si="21"/>
        <v>11127.042327399689</v>
      </c>
      <c r="HC8" s="59">
        <f t="shared" si="21"/>
        <v>11610.645841033134</v>
      </c>
      <c r="HD8" s="59">
        <f t="shared" si="21"/>
        <v>12115.267730576115</v>
      </c>
      <c r="HE8" s="59">
        <f t="shared" si="21"/>
        <v>12641.821496682413</v>
      </c>
      <c r="HF8" s="59">
        <f t="shared" si="21"/>
        <v>13191.260342571222</v>
      </c>
    </row>
    <row r="9" spans="1:214" x14ac:dyDescent="0.3">
      <c r="A9" s="57" t="str">
        <f>'JMC-3 No 0.5 g'!A8</f>
        <v>Duke Energy Corporation</v>
      </c>
      <c r="B9" s="16" t="str">
        <f>'JMC-3 No 0.5 g'!B8</f>
        <v>DUK</v>
      </c>
      <c r="C9" s="16">
        <f>'JMC-3 No 0.5 g'!C8</f>
        <v>3.56</v>
      </c>
      <c r="D9" s="16">
        <f>'JMC-3 No 0.5 g'!D8</f>
        <v>80.47722222222221</v>
      </c>
      <c r="E9" s="17">
        <f>'JMC-3 No 0.5 g'!K8</f>
        <v>4.2224999999999999E-2</v>
      </c>
      <c r="F9" s="17">
        <f t="shared" si="4"/>
        <v>4.2431166666666666E-2</v>
      </c>
      <c r="G9" s="17">
        <f t="shared" si="4"/>
        <v>4.2637333333333333E-2</v>
      </c>
      <c r="H9" s="17">
        <f t="shared" si="4"/>
        <v>4.28435E-2</v>
      </c>
      <c r="I9" s="17">
        <f t="shared" si="4"/>
        <v>4.3049666666666667E-2</v>
      </c>
      <c r="J9" s="17">
        <f t="shared" si="4"/>
        <v>4.3255833333333334E-2</v>
      </c>
      <c r="K9" s="17">
        <f t="shared" si="22"/>
        <v>4.3462000000000001E-2</v>
      </c>
      <c r="L9" s="17">
        <f t="shared" si="5"/>
        <v>8.9195600152015705E-2</v>
      </c>
      <c r="M9" s="14"/>
      <c r="N9" s="58">
        <f t="shared" si="6"/>
        <v>-80.47722222222221</v>
      </c>
      <c r="O9" s="58">
        <f t="shared" si="7"/>
        <v>3.710321</v>
      </c>
      <c r="P9" s="58">
        <f t="shared" si="8"/>
        <v>3.8669893042249996</v>
      </c>
      <c r="Q9" s="59">
        <f t="shared" si="8"/>
        <v>4.0302729275958997</v>
      </c>
      <c r="R9" s="59">
        <f t="shared" si="8"/>
        <v>4.2004512019636362</v>
      </c>
      <c r="S9" s="59">
        <f t="shared" si="8"/>
        <v>4.3778152539665509</v>
      </c>
      <c r="T9" s="59">
        <f t="shared" si="9"/>
        <v>4.5635710626434811</v>
      </c>
      <c r="U9" s="59">
        <f t="shared" si="9"/>
        <v>4.7581495632317656</v>
      </c>
      <c r="V9" s="59">
        <f t="shared" si="9"/>
        <v>4.9620053440440861</v>
      </c>
      <c r="W9" s="59">
        <f t="shared" si="9"/>
        <v>5.1756180201034026</v>
      </c>
      <c r="X9" s="59">
        <f t="shared" si="9"/>
        <v>5.3994936905779918</v>
      </c>
      <c r="Y9" s="59">
        <f t="shared" si="10"/>
        <v>5.6341664853578921</v>
      </c>
      <c r="Z9" s="59">
        <f t="shared" si="10"/>
        <v>5.8790386291445165</v>
      </c>
      <c r="AA9" s="59">
        <f t="shared" si="10"/>
        <v>6.1345534060443949</v>
      </c>
      <c r="AB9" s="59">
        <f t="shared" si="10"/>
        <v>6.401173366177896</v>
      </c>
      <c r="AC9" s="59">
        <f t="shared" si="10"/>
        <v>6.6793811630187188</v>
      </c>
      <c r="AD9" s="59">
        <f t="shared" si="10"/>
        <v>6.9696804271258372</v>
      </c>
      <c r="AE9" s="59">
        <f t="shared" si="10"/>
        <v>7.2725966778495792</v>
      </c>
      <c r="AF9" s="59">
        <f t="shared" si="10"/>
        <v>7.5886782746622767</v>
      </c>
      <c r="AG9" s="59">
        <f t="shared" si="10"/>
        <v>7.9184974098356475</v>
      </c>
      <c r="AH9" s="59">
        <f t="shared" si="10"/>
        <v>8.2626511442619233</v>
      </c>
      <c r="AI9" s="59">
        <f t="shared" si="10"/>
        <v>8.6217624882938342</v>
      </c>
      <c r="AJ9" s="59">
        <f t="shared" si="10"/>
        <v>8.9964815295600591</v>
      </c>
      <c r="AK9" s="59">
        <f t="shared" si="10"/>
        <v>9.3874866097977971</v>
      </c>
      <c r="AL9" s="59">
        <f t="shared" si="10"/>
        <v>9.7954855528328277</v>
      </c>
      <c r="AM9" s="59">
        <f t="shared" si="10"/>
        <v>10.221216945930047</v>
      </c>
      <c r="AN9" s="59">
        <f t="shared" si="10"/>
        <v>10.665451476834058</v>
      </c>
      <c r="AO9" s="59">
        <f t="shared" si="11"/>
        <v>11.128993328920219</v>
      </c>
      <c r="AP9" s="59">
        <f t="shared" si="11"/>
        <v>11.612681636981748</v>
      </c>
      <c r="AQ9" s="59">
        <f t="shared" si="11"/>
        <v>12.117392006288247</v>
      </c>
      <c r="AR9" s="59">
        <f t="shared" si="11"/>
        <v>12.644038097665545</v>
      </c>
      <c r="AS9" s="59">
        <f t="shared" si="11"/>
        <v>13.193573281466284</v>
      </c>
      <c r="AT9" s="59">
        <f t="shared" si="11"/>
        <v>13.76699236342537</v>
      </c>
      <c r="AU9" s="59">
        <f t="shared" si="11"/>
        <v>14.365333385524561</v>
      </c>
      <c r="AV9" s="59">
        <f t="shared" si="11"/>
        <v>14.989679505126228</v>
      </c>
      <c r="AW9" s="59">
        <f t="shared" si="11"/>
        <v>15.641160955778021</v>
      </c>
      <c r="AX9" s="59">
        <f t="shared" si="11"/>
        <v>16.320957093238043</v>
      </c>
      <c r="AY9" s="59">
        <f t="shared" si="11"/>
        <v>17.030298530424353</v>
      </c>
      <c r="AZ9" s="59">
        <f t="shared" si="11"/>
        <v>17.770469365153655</v>
      </c>
      <c r="BA9" s="59">
        <f t="shared" si="11"/>
        <v>18.54280950470196</v>
      </c>
      <c r="BB9" s="59">
        <f t="shared" si="11"/>
        <v>19.348717091395315</v>
      </c>
      <c r="BC9" s="59">
        <f t="shared" si="11"/>
        <v>20.189651033621537</v>
      </c>
      <c r="BD9" s="59">
        <f t="shared" si="11"/>
        <v>21.067133646844795</v>
      </c>
      <c r="BE9" s="59">
        <f t="shared" si="12"/>
        <v>21.982753409403962</v>
      </c>
      <c r="BF9" s="59">
        <f t="shared" si="12"/>
        <v>22.938167838083476</v>
      </c>
      <c r="BG9" s="59">
        <f t="shared" si="12"/>
        <v>23.935106488662257</v>
      </c>
      <c r="BH9" s="59">
        <f t="shared" si="12"/>
        <v>24.975374086872492</v>
      </c>
      <c r="BI9" s="59">
        <f t="shared" si="12"/>
        <v>26.060853795436142</v>
      </c>
      <c r="BJ9" s="59">
        <f t="shared" si="12"/>
        <v>27.193510623093385</v>
      </c>
      <c r="BK9" s="59">
        <f t="shared" si="12"/>
        <v>28.375394981794265</v>
      </c>
      <c r="BL9" s="59">
        <f t="shared" si="12"/>
        <v>29.608646398493004</v>
      </c>
      <c r="BM9" s="59">
        <f t="shared" si="12"/>
        <v>30.895497388264303</v>
      </c>
      <c r="BN9" s="59">
        <f t="shared" si="12"/>
        <v>32.238277495753046</v>
      </c>
      <c r="BO9" s="59">
        <f t="shared" si="12"/>
        <v>33.639417512273461</v>
      </c>
      <c r="BP9" s="59">
        <f t="shared" si="12"/>
        <v>35.101453876191883</v>
      </c>
      <c r="BQ9" s="59">
        <f t="shared" si="12"/>
        <v>36.627033264558932</v>
      </c>
      <c r="BR9" s="59">
        <f t="shared" si="12"/>
        <v>38.21891738430319</v>
      </c>
      <c r="BS9" s="59">
        <f t="shared" si="12"/>
        <v>39.879987971659773</v>
      </c>
      <c r="BT9" s="59">
        <f t="shared" si="12"/>
        <v>41.613252008884047</v>
      </c>
      <c r="BU9" s="59">
        <f t="shared" si="13"/>
        <v>43.42184716769416</v>
      </c>
      <c r="BV9" s="59">
        <f t="shared" si="13"/>
        <v>45.309047489296482</v>
      </c>
      <c r="BW9" s="59">
        <f t="shared" si="13"/>
        <v>47.278269311276283</v>
      </c>
      <c r="BX9" s="59">
        <f t="shared" si="13"/>
        <v>49.333077452082968</v>
      </c>
      <c r="BY9" s="59">
        <f t="shared" si="13"/>
        <v>51.477191664305394</v>
      </c>
      <c r="BZ9" s="59">
        <f t="shared" si="13"/>
        <v>53.714493368419433</v>
      </c>
      <c r="CA9" s="59">
        <f t="shared" si="13"/>
        <v>56.049032679197673</v>
      </c>
      <c r="CB9" s="59">
        <f t="shared" si="13"/>
        <v>58.485035737500958</v>
      </c>
      <c r="CC9" s="59">
        <f t="shared" si="13"/>
        <v>61.026912360724218</v>
      </c>
      <c r="CD9" s="59">
        <f t="shared" si="13"/>
        <v>63.679264025746008</v>
      </c>
      <c r="CE9" s="59">
        <f t="shared" si="13"/>
        <v>66.44689219883297</v>
      </c>
      <c r="CF9" s="59">
        <f t="shared" si="13"/>
        <v>69.334807027578634</v>
      </c>
      <c r="CG9" s="59">
        <f t="shared" si="13"/>
        <v>72.34823641061125</v>
      </c>
      <c r="CH9" s="59">
        <f t="shared" si="13"/>
        <v>75.492635461489229</v>
      </c>
      <c r="CI9" s="59">
        <f t="shared" si="13"/>
        <v>78.773696383916459</v>
      </c>
      <c r="CJ9" s="59">
        <f t="shared" si="13"/>
        <v>82.197358776154232</v>
      </c>
      <c r="CK9" s="59">
        <f t="shared" si="14"/>
        <v>85.769820383283445</v>
      </c>
      <c r="CL9" s="59">
        <f t="shared" si="14"/>
        <v>89.497548316781703</v>
      </c>
      <c r="CM9" s="59">
        <f t="shared" si="14"/>
        <v>93.387290761725666</v>
      </c>
      <c r="CN9" s="59">
        <f t="shared" si="14"/>
        <v>97.446089192811783</v>
      </c>
      <c r="CO9" s="59">
        <f t="shared" si="14"/>
        <v>101.68129112130975</v>
      </c>
      <c r="CP9" s="59">
        <f t="shared" si="14"/>
        <v>106.10056339602411</v>
      </c>
      <c r="CQ9" s="59">
        <f t="shared" si="14"/>
        <v>110.7119060823421</v>
      </c>
      <c r="CR9" s="59">
        <f t="shared" si="14"/>
        <v>115.52366694449283</v>
      </c>
      <c r="CS9" s="59">
        <f t="shared" si="14"/>
        <v>120.54455655723437</v>
      </c>
      <c r="CT9" s="59">
        <f t="shared" si="14"/>
        <v>125.78366407432488</v>
      </c>
      <c r="CU9" s="59">
        <f t="shared" si="14"/>
        <v>131.25047368232316</v>
      </c>
      <c r="CV9" s="59">
        <f t="shared" si="14"/>
        <v>136.95488176950428</v>
      </c>
      <c r="CW9" s="59">
        <f t="shared" si="14"/>
        <v>142.90721484097045</v>
      </c>
      <c r="CX9" s="59">
        <f t="shared" si="14"/>
        <v>149.11824821238869</v>
      </c>
      <c r="CY9" s="59">
        <f t="shared" si="14"/>
        <v>155.5992255161955</v>
      </c>
      <c r="CZ9" s="59">
        <f t="shared" si="14"/>
        <v>162.36187905558037</v>
      </c>
      <c r="DA9" s="59">
        <f t="shared" si="15"/>
        <v>169.418451043094</v>
      </c>
      <c r="DB9" s="59">
        <f t="shared" si="15"/>
        <v>176.78171576232893</v>
      </c>
      <c r="DC9" s="59">
        <f t="shared" si="15"/>
        <v>184.46500269279124</v>
      </c>
      <c r="DD9" s="59">
        <f t="shared" si="15"/>
        <v>192.48222063982533</v>
      </c>
      <c r="DE9" s="59">
        <f t="shared" si="15"/>
        <v>200.84788291327339</v>
      </c>
      <c r="DF9" s="59">
        <f t="shared" si="15"/>
        <v>209.57713360045005</v>
      </c>
      <c r="DG9" s="59">
        <f t="shared" si="15"/>
        <v>218.68577498099279</v>
      </c>
      <c r="DH9" s="59">
        <f t="shared" si="15"/>
        <v>228.19029613321666</v>
      </c>
      <c r="DI9" s="59">
        <f t="shared" si="15"/>
        <v>238.1079027837585</v>
      </c>
      <c r="DJ9" s="59">
        <f t="shared" si="15"/>
        <v>248.45654845454618</v>
      </c>
      <c r="DK9" s="59">
        <f t="shared" si="15"/>
        <v>259.25496696347761</v>
      </c>
      <c r="DL9" s="59">
        <f t="shared" si="15"/>
        <v>270.52270633764425</v>
      </c>
      <c r="DM9" s="59">
        <f t="shared" si="15"/>
        <v>282.2801642004909</v>
      </c>
      <c r="DN9" s="59">
        <f t="shared" si="15"/>
        <v>294.54862469697258</v>
      </c>
      <c r="DO9" s="59">
        <f t="shared" si="15"/>
        <v>307.35029702355234</v>
      </c>
      <c r="DP9" s="59">
        <f t="shared" si="15"/>
        <v>320.70835563278996</v>
      </c>
      <c r="DQ9" s="59">
        <f t="shared" si="16"/>
        <v>334.64698218530225</v>
      </c>
      <c r="DR9" s="59">
        <f t="shared" si="16"/>
        <v>349.19140932503984</v>
      </c>
      <c r="DS9" s="59">
        <f t="shared" si="16"/>
        <v>364.36796635712466</v>
      </c>
      <c r="DT9" s="59">
        <f t="shared" si="16"/>
        <v>380.20412691093799</v>
      </c>
      <c r="DU9" s="59">
        <f t="shared" si="16"/>
        <v>396.72855867474112</v>
      </c>
      <c r="DV9" s="59">
        <f t="shared" si="16"/>
        <v>413.97117529186266</v>
      </c>
      <c r="DW9" s="59">
        <f t="shared" si="16"/>
        <v>431.96319051239755</v>
      </c>
      <c r="DX9" s="59">
        <f t="shared" si="16"/>
        <v>450.73717469844735</v>
      </c>
      <c r="DY9" s="59">
        <f t="shared" si="16"/>
        <v>470.32711378519122</v>
      </c>
      <c r="DZ9" s="59">
        <f t="shared" si="16"/>
        <v>490.76847080452313</v>
      </c>
      <c r="EA9" s="59">
        <f t="shared" si="16"/>
        <v>512.09825008262931</v>
      </c>
      <c r="EB9" s="59">
        <f t="shared" si="16"/>
        <v>534.3550642277205</v>
      </c>
      <c r="EC9" s="59">
        <f t="shared" si="16"/>
        <v>557.57920402918569</v>
      </c>
      <c r="ED9" s="59">
        <f t="shared" si="16"/>
        <v>581.81271139470209</v>
      </c>
      <c r="EE9" s="59">
        <f t="shared" si="16"/>
        <v>607.09945545733854</v>
      </c>
      <c r="EF9" s="59">
        <f t="shared" si="16"/>
        <v>633.48521199042534</v>
      </c>
      <c r="EG9" s="59">
        <f t="shared" si="17"/>
        <v>661.01774627395309</v>
      </c>
      <c r="EH9" s="59">
        <f t="shared" si="17"/>
        <v>689.74689956251154</v>
      </c>
      <c r="EI9" s="59">
        <f t="shared" si="17"/>
        <v>719.72467931129734</v>
      </c>
      <c r="EJ9" s="59">
        <f t="shared" si="17"/>
        <v>751.0053533235249</v>
      </c>
      <c r="EK9" s="59">
        <f t="shared" si="17"/>
        <v>783.64554798967185</v>
      </c>
      <c r="EL9" s="59">
        <f t="shared" si="17"/>
        <v>817.7043507963989</v>
      </c>
      <c r="EM9" s="59">
        <f t="shared" si="17"/>
        <v>853.24341729071193</v>
      </c>
      <c r="EN9" s="59">
        <f t="shared" si="17"/>
        <v>890.32708269300076</v>
      </c>
      <c r="EO9" s="59">
        <f t="shared" si="17"/>
        <v>929.02247836100389</v>
      </c>
      <c r="EP9" s="59">
        <f t="shared" si="17"/>
        <v>969.39965331552969</v>
      </c>
      <c r="EQ9" s="59">
        <f t="shared" si="17"/>
        <v>1011.5317010479291</v>
      </c>
      <c r="ER9" s="59">
        <f t="shared" si="17"/>
        <v>1055.4948918388741</v>
      </c>
      <c r="ES9" s="59">
        <f t="shared" si="17"/>
        <v>1101.368810827975</v>
      </c>
      <c r="ET9" s="59">
        <f t="shared" si="17"/>
        <v>1149.2365020841803</v>
      </c>
      <c r="EU9" s="59">
        <f t="shared" si="17"/>
        <v>1199.1846189377627</v>
      </c>
      <c r="EV9" s="59">
        <f t="shared" si="17"/>
        <v>1251.3035808460356</v>
      </c>
      <c r="EW9" s="59">
        <f t="shared" si="18"/>
        <v>1305.6877370767659</v>
      </c>
      <c r="EX9" s="59">
        <f t="shared" si="18"/>
        <v>1362.4355375055961</v>
      </c>
      <c r="EY9" s="59">
        <f t="shared" si="18"/>
        <v>1421.6497108366641</v>
      </c>
      <c r="EZ9" s="59">
        <f t="shared" si="18"/>
        <v>1483.4374505690471</v>
      </c>
      <c r="FA9" s="59">
        <f t="shared" si="18"/>
        <v>1547.9106090456789</v>
      </c>
      <c r="FB9" s="59">
        <f t="shared" si="18"/>
        <v>1615.185899936022</v>
      </c>
      <c r="FC9" s="59">
        <f t="shared" si="18"/>
        <v>1685.3851095190412</v>
      </c>
      <c r="FD9" s="59">
        <f t="shared" si="18"/>
        <v>1758.6353171489575</v>
      </c>
      <c r="FE9" s="59">
        <f t="shared" si="18"/>
        <v>1835.0691253028854</v>
      </c>
      <c r="FF9" s="59">
        <f t="shared" si="18"/>
        <v>1914.8248996267992</v>
      </c>
      <c r="FG9" s="59">
        <f t="shared" si="18"/>
        <v>1998.0470194143788</v>
      </c>
      <c r="FH9" s="59">
        <f t="shared" si="18"/>
        <v>2084.8861389721665</v>
      </c>
      <c r="FI9" s="59">
        <f t="shared" si="18"/>
        <v>2175.4994603441746</v>
      </c>
      <c r="FJ9" s="59">
        <f t="shared" si="18"/>
        <v>2270.0510178896529</v>
      </c>
      <c r="FK9" s="59">
        <f t="shared" si="18"/>
        <v>2368.7119752291728</v>
      </c>
      <c r="FL9" s="59">
        <f t="shared" si="18"/>
        <v>2471.6609350965828</v>
      </c>
      <c r="FM9" s="59">
        <f t="shared" si="19"/>
        <v>2579.0842626577501</v>
      </c>
      <c r="FN9" s="59">
        <f t="shared" si="19"/>
        <v>2691.1764228813809</v>
      </c>
      <c r="FO9" s="59">
        <f t="shared" si="19"/>
        <v>2808.140332572651</v>
      </c>
      <c r="FP9" s="59">
        <f t="shared" si="19"/>
        <v>2930.1877277069234</v>
      </c>
      <c r="FQ9" s="59">
        <f t="shared" si="19"/>
        <v>3057.5395467285216</v>
      </c>
      <c r="FR9" s="59">
        <f t="shared" si="19"/>
        <v>3190.4263305084364</v>
      </c>
      <c r="FS9" s="59">
        <f t="shared" si="19"/>
        <v>3329.0886396849937</v>
      </c>
      <c r="FT9" s="59">
        <f t="shared" si="19"/>
        <v>3473.7774901429825</v>
      </c>
      <c r="FU9" s="59">
        <f t="shared" si="19"/>
        <v>3624.7548074195765</v>
      </c>
      <c r="FV9" s="59">
        <f t="shared" si="19"/>
        <v>3782.2939008596459</v>
      </c>
      <c r="FW9" s="59">
        <f t="shared" si="19"/>
        <v>3946.6799583788074</v>
      </c>
      <c r="FX9" s="59">
        <f t="shared" si="19"/>
        <v>4118.210562729867</v>
      </c>
      <c r="FY9" s="59">
        <f t="shared" si="19"/>
        <v>4297.1962302072316</v>
      </c>
      <c r="FZ9" s="59">
        <f t="shared" si="19"/>
        <v>4483.9609727644975</v>
      </c>
      <c r="GA9" s="59">
        <f t="shared" si="19"/>
        <v>4678.8428845627877</v>
      </c>
      <c r="GB9" s="59">
        <f t="shared" si="19"/>
        <v>4882.1947540116553</v>
      </c>
      <c r="GC9" s="59">
        <f t="shared" si="20"/>
        <v>5094.3847024105089</v>
      </c>
      <c r="GD9" s="59">
        <f t="shared" si="20"/>
        <v>5315.7968503466736</v>
      </c>
      <c r="GE9" s="59">
        <f t="shared" si="20"/>
        <v>5546.8320130564398</v>
      </c>
      <c r="GF9" s="59">
        <f t="shared" si="20"/>
        <v>5787.908426007898</v>
      </c>
      <c r="GG9" s="59">
        <f t="shared" si="20"/>
        <v>6039.4625020190524</v>
      </c>
      <c r="GH9" s="59">
        <f t="shared" si="20"/>
        <v>6301.949621281804</v>
      </c>
      <c r="GI9" s="59">
        <f t="shared" si="20"/>
        <v>6575.8449557219528</v>
      </c>
      <c r="GJ9" s="59">
        <f t="shared" si="20"/>
        <v>6861.6443291875394</v>
      </c>
      <c r="GK9" s="59">
        <f t="shared" si="20"/>
        <v>7159.8651150226879</v>
      </c>
      <c r="GL9" s="59">
        <f t="shared" si="20"/>
        <v>7471.0471726518035</v>
      </c>
      <c r="GM9" s="59">
        <f t="shared" si="20"/>
        <v>7795.7538248695955</v>
      </c>
      <c r="GN9" s="59">
        <f t="shared" si="20"/>
        <v>8134.5728776060769</v>
      </c>
      <c r="GO9" s="59">
        <f t="shared" si="20"/>
        <v>8488.1176840125918</v>
      </c>
      <c r="GP9" s="59">
        <f t="shared" si="20"/>
        <v>8857.0282547951465</v>
      </c>
      <c r="GQ9" s="59">
        <f t="shared" si="20"/>
        <v>9241.9724168050525</v>
      </c>
      <c r="GR9" s="59">
        <f t="shared" si="20"/>
        <v>9643.6470219842322</v>
      </c>
      <c r="GS9" s="59">
        <f t="shared" si="21"/>
        <v>10062.77920885371</v>
      </c>
      <c r="GT9" s="59">
        <f t="shared" si="21"/>
        <v>10500.12771882891</v>
      </c>
      <c r="GU9" s="59">
        <f t="shared" si="21"/>
        <v>10956.484269744651</v>
      </c>
      <c r="GV9" s="59">
        <f t="shared" si="21"/>
        <v>11432.674989076291</v>
      </c>
      <c r="GW9" s="59">
        <f t="shared" si="21"/>
        <v>11929.561909451524</v>
      </c>
      <c r="GX9" s="59">
        <f t="shared" si="21"/>
        <v>12448.044529160105</v>
      </c>
      <c r="GY9" s="59">
        <f t="shared" si="21"/>
        <v>12989.061440486459</v>
      </c>
      <c r="GZ9" s="59">
        <f t="shared" si="21"/>
        <v>13553.59202881288</v>
      </c>
      <c r="HA9" s="59">
        <f t="shared" si="21"/>
        <v>14142.658245569144</v>
      </c>
      <c r="HB9" s="59">
        <f t="shared" si="21"/>
        <v>14757.326458238069</v>
      </c>
      <c r="HC9" s="59">
        <f t="shared" si="21"/>
        <v>15398.709380766009</v>
      </c>
      <c r="HD9" s="59">
        <f t="shared" si="21"/>
        <v>16067.96808787286</v>
      </c>
      <c r="HE9" s="59">
        <f t="shared" si="21"/>
        <v>16766.314116907986</v>
      </c>
      <c r="HF9" s="59">
        <f t="shared" si="21"/>
        <v>17495.01166105704</v>
      </c>
    </row>
    <row r="10" spans="1:214" x14ac:dyDescent="0.3">
      <c r="A10" s="57" t="str">
        <f>'JMC-3 No 0.5 g'!A9</f>
        <v>Edison International</v>
      </c>
      <c r="B10" s="16" t="str">
        <f>'JMC-3 No 0.5 g'!B9</f>
        <v>EIX</v>
      </c>
      <c r="C10" s="16">
        <f>'JMC-3 No 0.5 g'!C9</f>
        <v>2.42</v>
      </c>
      <c r="D10" s="16">
        <f>'JMC-3 No 0.5 g'!D9</f>
        <v>65.228777777777793</v>
      </c>
      <c r="E10" s="17">
        <f>'JMC-3 No 0.5 g'!K9</f>
        <v>4.0500000000000001E-2</v>
      </c>
      <c r="F10" s="17">
        <f t="shared" si="4"/>
        <v>4.0993666666666664E-2</v>
      </c>
      <c r="G10" s="17">
        <f t="shared" si="4"/>
        <v>4.1487333333333334E-2</v>
      </c>
      <c r="H10" s="17">
        <f t="shared" si="4"/>
        <v>4.1981000000000004E-2</v>
      </c>
      <c r="I10" s="17">
        <f t="shared" si="4"/>
        <v>4.2474666666666674E-2</v>
      </c>
      <c r="J10" s="17">
        <f t="shared" si="4"/>
        <v>4.2968333333333344E-2</v>
      </c>
      <c r="K10" s="17">
        <f t="shared" si="22"/>
        <v>4.3462000000000001E-2</v>
      </c>
      <c r="L10" s="17">
        <f t="shared" si="5"/>
        <v>8.1363287568092357E-2</v>
      </c>
      <c r="M10" s="14"/>
      <c r="N10" s="58">
        <f t="shared" si="6"/>
        <v>-65.228777777777793</v>
      </c>
      <c r="O10" s="58">
        <f t="shared" si="7"/>
        <v>2.5180099999999999</v>
      </c>
      <c r="P10" s="58">
        <f t="shared" si="8"/>
        <v>2.6199894049999997</v>
      </c>
      <c r="Q10" s="59">
        <f t="shared" si="8"/>
        <v>2.7260989759024996</v>
      </c>
      <c r="R10" s="59">
        <f t="shared" si="8"/>
        <v>2.8365059844265508</v>
      </c>
      <c r="S10" s="59">
        <f t="shared" si="8"/>
        <v>2.9513844767958259</v>
      </c>
      <c r="T10" s="59">
        <f t="shared" si="9"/>
        <v>3.0723725482427682</v>
      </c>
      <c r="U10" s="59">
        <f t="shared" si="9"/>
        <v>3.199837092275899</v>
      </c>
      <c r="V10" s="59">
        <f t="shared" si="9"/>
        <v>3.3341694532467336</v>
      </c>
      <c r="W10" s="59">
        <f t="shared" si="9"/>
        <v>3.475787189383571</v>
      </c>
      <c r="X10" s="59">
        <f t="shared" si="9"/>
        <v>3.6251359719327341</v>
      </c>
      <c r="Y10" s="59">
        <f t="shared" si="10"/>
        <v>3.782691631544874</v>
      </c>
      <c r="Z10" s="59">
        <f t="shared" si="10"/>
        <v>3.947094975235077</v>
      </c>
      <c r="AA10" s="59">
        <f t="shared" si="10"/>
        <v>4.1186436170487433</v>
      </c>
      <c r="AB10" s="59">
        <f t="shared" si="10"/>
        <v>4.2976481059329155</v>
      </c>
      <c r="AC10" s="59">
        <f t="shared" si="10"/>
        <v>4.4844324879129713</v>
      </c>
      <c r="AD10" s="59">
        <f t="shared" si="10"/>
        <v>4.6793348927026441</v>
      </c>
      <c r="AE10" s="59">
        <f t="shared" si="10"/>
        <v>4.8827081458092856</v>
      </c>
      <c r="AF10" s="59">
        <f t="shared" si="10"/>
        <v>5.0949204072424479</v>
      </c>
      <c r="AG10" s="59">
        <f t="shared" si="10"/>
        <v>5.3163558379820186</v>
      </c>
      <c r="AH10" s="59">
        <f t="shared" si="10"/>
        <v>5.5474152954123923</v>
      </c>
      <c r="AI10" s="59">
        <f t="shared" si="10"/>
        <v>5.7885170589816051</v>
      </c>
      <c r="AJ10" s="59">
        <f t="shared" si="10"/>
        <v>6.040097587399063</v>
      </c>
      <c r="AK10" s="59">
        <f t="shared" si="10"/>
        <v>6.3026123087426003</v>
      </c>
      <c r="AL10" s="59">
        <f t="shared" si="10"/>
        <v>6.5765364449051704</v>
      </c>
      <c r="AM10" s="59">
        <f t="shared" si="10"/>
        <v>6.8623658718736378</v>
      </c>
      <c r="AN10" s="59">
        <f t="shared" si="10"/>
        <v>7.1606180173970086</v>
      </c>
      <c r="AO10" s="59">
        <f t="shared" si="11"/>
        <v>7.4718327976691166</v>
      </c>
      <c r="AP10" s="59">
        <f t="shared" si="11"/>
        <v>7.7965735947214112</v>
      </c>
      <c r="AQ10" s="59">
        <f t="shared" si="11"/>
        <v>8.1354282762951922</v>
      </c>
      <c r="AR10" s="59">
        <f t="shared" si="11"/>
        <v>8.4890102600395334</v>
      </c>
      <c r="AS10" s="59">
        <f t="shared" si="11"/>
        <v>8.8579596239613707</v>
      </c>
      <c r="AT10" s="59">
        <f t="shared" si="11"/>
        <v>9.2429442651379787</v>
      </c>
      <c r="AU10" s="59">
        <f t="shared" si="11"/>
        <v>9.6446611087894052</v>
      </c>
      <c r="AV10" s="59">
        <f t="shared" si="11"/>
        <v>10.063837369899609</v>
      </c>
      <c r="AW10" s="59">
        <f t="shared" si="11"/>
        <v>10.501231869670185</v>
      </c>
      <c r="AX10" s="59">
        <f t="shared" si="11"/>
        <v>10.95763640918979</v>
      </c>
      <c r="AY10" s="59">
        <f t="shared" si="11"/>
        <v>11.433877202805997</v>
      </c>
      <c r="AZ10" s="59">
        <f t="shared" si="11"/>
        <v>11.93081637379435</v>
      </c>
      <c r="BA10" s="59">
        <f t="shared" si="11"/>
        <v>12.449353515032199</v>
      </c>
      <c r="BB10" s="59">
        <f t="shared" si="11"/>
        <v>12.990427317502526</v>
      </c>
      <c r="BC10" s="59">
        <f t="shared" si="11"/>
        <v>13.555017269575819</v>
      </c>
      <c r="BD10" s="59">
        <f t="shared" si="11"/>
        <v>14.144145430146121</v>
      </c>
      <c r="BE10" s="59">
        <f t="shared" si="12"/>
        <v>14.75887827883113</v>
      </c>
      <c r="BF10" s="59">
        <f t="shared" si="12"/>
        <v>15.400328646585686</v>
      </c>
      <c r="BG10" s="59">
        <f t="shared" si="12"/>
        <v>16.069657730223593</v>
      </c>
      <c r="BH10" s="59">
        <f t="shared" si="12"/>
        <v>16.76807719449457</v>
      </c>
      <c r="BI10" s="59">
        <f t="shared" si="12"/>
        <v>17.496851365521692</v>
      </c>
      <c r="BJ10" s="59">
        <f t="shared" si="12"/>
        <v>18.257299519569994</v>
      </c>
      <c r="BK10" s="59">
        <f t="shared" si="12"/>
        <v>19.050798271289544</v>
      </c>
      <c r="BL10" s="59">
        <f t="shared" si="12"/>
        <v>19.878784065756328</v>
      </c>
      <c r="BM10" s="59">
        <f t="shared" si="12"/>
        <v>20.742755778822229</v>
      </c>
      <c r="BN10" s="59">
        <f t="shared" si="12"/>
        <v>21.644277430481399</v>
      </c>
      <c r="BO10" s="59">
        <f t="shared" si="12"/>
        <v>22.584981016164978</v>
      </c>
      <c r="BP10" s="59">
        <f t="shared" si="12"/>
        <v>23.566569461089539</v>
      </c>
      <c r="BQ10" s="59">
        <f t="shared" si="12"/>
        <v>24.590819703007412</v>
      </c>
      <c r="BR10" s="59">
        <f t="shared" si="12"/>
        <v>25.659585908939519</v>
      </c>
      <c r="BS10" s="59">
        <f t="shared" si="12"/>
        <v>26.774802831713846</v>
      </c>
      <c r="BT10" s="59">
        <f t="shared" si="12"/>
        <v>27.938489312385791</v>
      </c>
      <c r="BU10" s="59">
        <f t="shared" si="13"/>
        <v>29.152751934880698</v>
      </c>
      <c r="BV10" s="59">
        <f t="shared" si="13"/>
        <v>30.419788839474478</v>
      </c>
      <c r="BW10" s="59">
        <f t="shared" si="13"/>
        <v>31.741893702015716</v>
      </c>
      <c r="BX10" s="59">
        <f t="shared" si="13"/>
        <v>33.121459886092723</v>
      </c>
      <c r="BY10" s="59">
        <f t="shared" si="13"/>
        <v>34.560984775662078</v>
      </c>
      <c r="BZ10" s="59">
        <f t="shared" si="13"/>
        <v>36.063074295981899</v>
      </c>
      <c r="CA10" s="59">
        <f t="shared" si="13"/>
        <v>37.63044763103386</v>
      </c>
      <c r="CB10" s="59">
        <f t="shared" si="13"/>
        <v>39.265942145973852</v>
      </c>
      <c r="CC10" s="59">
        <f t="shared" si="13"/>
        <v>40.972518523522162</v>
      </c>
      <c r="CD10" s="59">
        <f t="shared" si="13"/>
        <v>42.75326612359148</v>
      </c>
      <c r="CE10" s="59">
        <f t="shared" si="13"/>
        <v>44.611408575855009</v>
      </c>
      <c r="CF10" s="59">
        <f t="shared" si="13"/>
        <v>46.550309615378815</v>
      </c>
      <c r="CG10" s="59">
        <f t="shared" si="13"/>
        <v>48.573479171882404</v>
      </c>
      <c r="CH10" s="59">
        <f t="shared" si="13"/>
        <v>50.684579723650749</v>
      </c>
      <c r="CI10" s="59">
        <f t="shared" si="13"/>
        <v>52.887432927600052</v>
      </c>
      <c r="CJ10" s="59">
        <f t="shared" si="13"/>
        <v>55.186026537499401</v>
      </c>
      <c r="CK10" s="59">
        <f t="shared" si="14"/>
        <v>57.584521622872195</v>
      </c>
      <c r="CL10" s="59">
        <f t="shared" si="14"/>
        <v>60.087260101645462</v>
      </c>
      <c r="CM10" s="59">
        <f t="shared" si="14"/>
        <v>62.698772600183169</v>
      </c>
      <c r="CN10" s="59">
        <f t="shared" si="14"/>
        <v>65.423786654932329</v>
      </c>
      <c r="CO10" s="59">
        <f t="shared" si="14"/>
        <v>68.267235270528985</v>
      </c>
      <c r="CP10" s="59">
        <f t="shared" si="14"/>
        <v>71.234265849856712</v>
      </c>
      <c r="CQ10" s="59">
        <f t="shared" si="14"/>
        <v>74.330249512223176</v>
      </c>
      <c r="CR10" s="59">
        <f t="shared" si="14"/>
        <v>77.560790816523408</v>
      </c>
      <c r="CS10" s="59">
        <f t="shared" si="14"/>
        <v>80.931737906991145</v>
      </c>
      <c r="CT10" s="59">
        <f t="shared" si="14"/>
        <v>84.44919309990479</v>
      </c>
      <c r="CU10" s="59">
        <f t="shared" si="14"/>
        <v>88.119523930412839</v>
      </c>
      <c r="CV10" s="59">
        <f t="shared" si="14"/>
        <v>91.949374679476435</v>
      </c>
      <c r="CW10" s="59">
        <f t="shared" si="14"/>
        <v>95.945678401795831</v>
      </c>
      <c r="CX10" s="59">
        <f t="shared" si="14"/>
        <v>100.11566947649467</v>
      </c>
      <c r="CY10" s="59">
        <f t="shared" si="14"/>
        <v>104.46689670328207</v>
      </c>
      <c r="CZ10" s="59">
        <f t="shared" si="14"/>
        <v>109.00723696780011</v>
      </c>
      <c r="DA10" s="59">
        <f t="shared" si="15"/>
        <v>113.74490950089462</v>
      </c>
      <c r="DB10" s="59">
        <f t="shared" si="15"/>
        <v>118.68849075762249</v>
      </c>
      <c r="DC10" s="59">
        <f t="shared" si="15"/>
        <v>123.84692994293026</v>
      </c>
      <c r="DD10" s="59">
        <f t="shared" si="15"/>
        <v>129.22956521210989</v>
      </c>
      <c r="DE10" s="59">
        <f t="shared" si="15"/>
        <v>134.84614057535859</v>
      </c>
      <c r="DF10" s="59">
        <f t="shared" si="15"/>
        <v>140.70682353704481</v>
      </c>
      <c r="DG10" s="59">
        <f t="shared" si="15"/>
        <v>146.82222350161183</v>
      </c>
      <c r="DH10" s="59">
        <f t="shared" si="15"/>
        <v>153.20341097943887</v>
      </c>
      <c r="DI10" s="59">
        <f t="shared" si="15"/>
        <v>159.86193762742724</v>
      </c>
      <c r="DJ10" s="59">
        <f t="shared" si="15"/>
        <v>166.80985716059047</v>
      </c>
      <c r="DK10" s="59">
        <f t="shared" si="15"/>
        <v>174.05974717250405</v>
      </c>
      <c r="DL10" s="59">
        <f t="shared" si="15"/>
        <v>181.62473190411541</v>
      </c>
      <c r="DM10" s="59">
        <f t="shared" si="15"/>
        <v>189.51850600213206</v>
      </c>
      <c r="DN10" s="59">
        <f t="shared" si="15"/>
        <v>197.75535930999669</v>
      </c>
      <c r="DO10" s="59">
        <f t="shared" si="15"/>
        <v>206.35020273632776</v>
      </c>
      <c r="DP10" s="59">
        <f t="shared" si="15"/>
        <v>215.318595247654</v>
      </c>
      <c r="DQ10" s="59">
        <f t="shared" si="16"/>
        <v>224.6767720343075</v>
      </c>
      <c r="DR10" s="59">
        <f t="shared" si="16"/>
        <v>234.44167390046255</v>
      </c>
      <c r="DS10" s="59">
        <f t="shared" si="16"/>
        <v>244.63097793152443</v>
      </c>
      <c r="DT10" s="59">
        <f t="shared" si="16"/>
        <v>255.26312949438432</v>
      </c>
      <c r="DU10" s="59">
        <f t="shared" si="16"/>
        <v>266.35737562846924</v>
      </c>
      <c r="DV10" s="59">
        <f t="shared" si="16"/>
        <v>277.93379988803372</v>
      </c>
      <c r="DW10" s="59">
        <f t="shared" si="16"/>
        <v>290.01335869876743</v>
      </c>
      <c r="DX10" s="59">
        <f t="shared" si="16"/>
        <v>302.61791929453324</v>
      </c>
      <c r="DY10" s="59">
        <f t="shared" si="16"/>
        <v>315.77029930291224</v>
      </c>
      <c r="DZ10" s="59">
        <f t="shared" si="16"/>
        <v>329.4943080512154</v>
      </c>
      <c r="EA10" s="59">
        <f t="shared" si="16"/>
        <v>343.81478966773727</v>
      </c>
      <c r="EB10" s="59">
        <f t="shared" si="16"/>
        <v>358.75766805627643</v>
      </c>
      <c r="EC10" s="59">
        <f t="shared" si="16"/>
        <v>374.34999382533829</v>
      </c>
      <c r="ED10" s="59">
        <f t="shared" si="16"/>
        <v>390.61999325697508</v>
      </c>
      <c r="EE10" s="59">
        <f t="shared" si="16"/>
        <v>407.59711940390969</v>
      </c>
      <c r="EF10" s="59">
        <f t="shared" si="16"/>
        <v>425.31210540744235</v>
      </c>
      <c r="EG10" s="59">
        <f t="shared" si="17"/>
        <v>443.79702013266058</v>
      </c>
      <c r="EH10" s="59">
        <f t="shared" si="17"/>
        <v>463.08532622166621</v>
      </c>
      <c r="EI10" s="59">
        <f t="shared" si="17"/>
        <v>483.21194066991222</v>
      </c>
      <c r="EJ10" s="59">
        <f t="shared" si="17"/>
        <v>504.2132980353079</v>
      </c>
      <c r="EK10" s="59">
        <f t="shared" si="17"/>
        <v>526.12741639451838</v>
      </c>
      <c r="EL10" s="59">
        <f t="shared" si="17"/>
        <v>548.99396616585693</v>
      </c>
      <c r="EM10" s="59">
        <f t="shared" si="17"/>
        <v>572.85434192335731</v>
      </c>
      <c r="EN10" s="59">
        <f t="shared" si="17"/>
        <v>597.75173733203019</v>
      </c>
      <c r="EO10" s="59">
        <f t="shared" si="17"/>
        <v>623.73122333995479</v>
      </c>
      <c r="EP10" s="59">
        <f t="shared" si="17"/>
        <v>650.83982976875586</v>
      </c>
      <c r="EQ10" s="59">
        <f t="shared" si="17"/>
        <v>679.12663045016541</v>
      </c>
      <c r="ER10" s="59">
        <f t="shared" si="17"/>
        <v>708.64283206279038</v>
      </c>
      <c r="ES10" s="59">
        <f t="shared" si="17"/>
        <v>739.44186682990335</v>
      </c>
      <c r="ET10" s="59">
        <f t="shared" si="17"/>
        <v>771.57948924606455</v>
      </c>
      <c r="EU10" s="59">
        <f t="shared" si="17"/>
        <v>805.11387700767693</v>
      </c>
      <c r="EV10" s="59">
        <f t="shared" si="17"/>
        <v>840.10573633018453</v>
      </c>
      <c r="EW10" s="59">
        <f t="shared" si="18"/>
        <v>876.61841184256696</v>
      </c>
      <c r="EX10" s="59">
        <f t="shared" si="18"/>
        <v>914.71800125806851</v>
      </c>
      <c r="EY10" s="59">
        <f t="shared" si="18"/>
        <v>954.47347502874663</v>
      </c>
      <c r="EZ10" s="59">
        <f t="shared" si="18"/>
        <v>995.95680120044597</v>
      </c>
      <c r="FA10" s="59">
        <f t="shared" si="18"/>
        <v>1039.2430756942197</v>
      </c>
      <c r="FB10" s="59">
        <f t="shared" si="18"/>
        <v>1084.4106582500417</v>
      </c>
      <c r="FC10" s="59">
        <f t="shared" si="18"/>
        <v>1131.5413142789048</v>
      </c>
      <c r="FD10" s="59">
        <f t="shared" si="18"/>
        <v>1180.7203628800944</v>
      </c>
      <c r="FE10" s="59">
        <f t="shared" si="18"/>
        <v>1232.0368312915889</v>
      </c>
      <c r="FF10" s="59">
        <f t="shared" si="18"/>
        <v>1285.5836160531837</v>
      </c>
      <c r="FG10" s="59">
        <f t="shared" si="18"/>
        <v>1341.457651174087</v>
      </c>
      <c r="FH10" s="59">
        <f t="shared" si="18"/>
        <v>1399.760083609415</v>
      </c>
      <c r="FI10" s="59">
        <f t="shared" si="18"/>
        <v>1460.5964563632472</v>
      </c>
      <c r="FJ10" s="59">
        <f t="shared" si="18"/>
        <v>1524.0768995497065</v>
      </c>
      <c r="FK10" s="59">
        <f t="shared" si="18"/>
        <v>1590.3163297579356</v>
      </c>
      <c r="FL10" s="59">
        <f t="shared" si="18"/>
        <v>1659.4346580818749</v>
      </c>
      <c r="FM10" s="59">
        <f t="shared" si="19"/>
        <v>1731.5570071914292</v>
      </c>
      <c r="FN10" s="59">
        <f t="shared" si="19"/>
        <v>1806.8139378379828</v>
      </c>
      <c r="FO10" s="59">
        <f t="shared" si="19"/>
        <v>1885.3416852042972</v>
      </c>
      <c r="FP10" s="59">
        <f t="shared" si="19"/>
        <v>1967.282405526646</v>
      </c>
      <c r="FQ10" s="59">
        <f t="shared" si="19"/>
        <v>2052.784433435645</v>
      </c>
      <c r="FR10" s="59">
        <f t="shared" si="19"/>
        <v>2142.0025504816249</v>
      </c>
      <c r="FS10" s="59">
        <f t="shared" si="19"/>
        <v>2235.0982653306569</v>
      </c>
      <c r="FT10" s="59">
        <f t="shared" si="19"/>
        <v>2332.2401061384576</v>
      </c>
      <c r="FU10" s="59">
        <f t="shared" si="19"/>
        <v>2433.6039256314471</v>
      </c>
      <c r="FV10" s="59">
        <f t="shared" si="19"/>
        <v>2539.3732194472409</v>
      </c>
      <c r="FW10" s="59">
        <f t="shared" si="19"/>
        <v>2649.7394583108567</v>
      </c>
      <c r="FX10" s="59">
        <f t="shared" si="19"/>
        <v>2764.9024346479628</v>
      </c>
      <c r="FY10" s="59">
        <f t="shared" si="19"/>
        <v>2885.070624262632</v>
      </c>
      <c r="FZ10" s="59">
        <f t="shared" si="19"/>
        <v>3010.461563734334</v>
      </c>
      <c r="GA10" s="59">
        <f t="shared" si="19"/>
        <v>3141.3022442173556</v>
      </c>
      <c r="GB10" s="59">
        <f t="shared" si="19"/>
        <v>3277.8295223555301</v>
      </c>
      <c r="GC10" s="59">
        <f t="shared" si="20"/>
        <v>3420.2905490561457</v>
      </c>
      <c r="GD10" s="59">
        <f t="shared" si="20"/>
        <v>3568.9432168992234</v>
      </c>
      <c r="GE10" s="59">
        <f t="shared" si="20"/>
        <v>3724.0566269920969</v>
      </c>
      <c r="GF10" s="59">
        <f t="shared" si="20"/>
        <v>3885.9115761144271</v>
      </c>
      <c r="GG10" s="59">
        <f t="shared" si="20"/>
        <v>4054.8010650355118</v>
      </c>
      <c r="GH10" s="59">
        <f t="shared" si="20"/>
        <v>4231.0308289240847</v>
      </c>
      <c r="GI10" s="59">
        <f t="shared" si="20"/>
        <v>4414.9198908107828</v>
      </c>
      <c r="GJ10" s="59">
        <f t="shared" si="20"/>
        <v>4606.8011391052005</v>
      </c>
      <c r="GK10" s="59">
        <f t="shared" si="20"/>
        <v>4807.0219302129899</v>
      </c>
      <c r="GL10" s="59">
        <f t="shared" si="20"/>
        <v>5015.9447173439066</v>
      </c>
      <c r="GM10" s="59">
        <f t="shared" si="20"/>
        <v>5233.9477066491072</v>
      </c>
      <c r="GN10" s="59">
        <f t="shared" si="20"/>
        <v>5461.4255418754901</v>
      </c>
      <c r="GO10" s="59">
        <f t="shared" si="20"/>
        <v>5698.7900187764817</v>
      </c>
      <c r="GP10" s="59">
        <f t="shared" si="20"/>
        <v>5946.4708305725444</v>
      </c>
      <c r="GQ10" s="59">
        <f t="shared" si="20"/>
        <v>6204.9163458108878</v>
      </c>
      <c r="GR10" s="59">
        <f t="shared" si="20"/>
        <v>6474.5944200325202</v>
      </c>
      <c r="GS10" s="59">
        <f t="shared" si="21"/>
        <v>6755.9932427159729</v>
      </c>
      <c r="GT10" s="59">
        <f t="shared" si="21"/>
        <v>7049.6222210308933</v>
      </c>
      <c r="GU10" s="59">
        <f t="shared" si="21"/>
        <v>7356.0129020013374</v>
      </c>
      <c r="GV10" s="59">
        <f t="shared" si="21"/>
        <v>7675.7199347481182</v>
      </c>
      <c r="GW10" s="59">
        <f t="shared" si="21"/>
        <v>8009.3220745521403</v>
      </c>
      <c r="GX10" s="59">
        <f t="shared" si="21"/>
        <v>8357.4232305563237</v>
      </c>
      <c r="GY10" s="59">
        <f t="shared" si="21"/>
        <v>8720.6535590027615</v>
      </c>
      <c r="GZ10" s="59">
        <f t="shared" si="21"/>
        <v>9099.6706039841392</v>
      </c>
      <c r="HA10" s="59">
        <f t="shared" si="21"/>
        <v>9495.1604877744976</v>
      </c>
      <c r="HB10" s="59">
        <f t="shared" si="21"/>
        <v>9907.839152894152</v>
      </c>
      <c r="HC10" s="59">
        <f t="shared" si="21"/>
        <v>10338.453658157237</v>
      </c>
      <c r="HD10" s="59">
        <f t="shared" si="21"/>
        <v>10787.783531048066</v>
      </c>
      <c r="HE10" s="59">
        <f t="shared" si="21"/>
        <v>11256.642178874476</v>
      </c>
      <c r="HF10" s="59">
        <f t="shared" si="21"/>
        <v>11745.878361252717</v>
      </c>
    </row>
    <row r="11" spans="1:214" x14ac:dyDescent="0.3">
      <c r="A11" s="57" t="str">
        <f>'JMC-3 No 0.5 g'!A10</f>
        <v>Eversource Energy</v>
      </c>
      <c r="B11" s="16" t="str">
        <f>'JMC-3 No 0.5 g'!B10</f>
        <v>ES</v>
      </c>
      <c r="C11" s="16">
        <f>'JMC-3 No 0.5 g'!C10</f>
        <v>2.02</v>
      </c>
      <c r="D11" s="16">
        <f>'JMC-3 No 0.5 g'!D10</f>
        <v>60.742333333333335</v>
      </c>
      <c r="E11" s="17">
        <f>'JMC-3 No 0.5 g'!K10</f>
        <v>5.8624999999999997E-2</v>
      </c>
      <c r="F11" s="17">
        <f t="shared" si="4"/>
        <v>5.6097833333333333E-2</v>
      </c>
      <c r="G11" s="17">
        <f t="shared" si="4"/>
        <v>5.3570666666666669E-2</v>
      </c>
      <c r="H11" s="17">
        <f t="shared" si="4"/>
        <v>5.1043500000000006E-2</v>
      </c>
      <c r="I11" s="17">
        <f t="shared" si="4"/>
        <v>4.8516333333333342E-2</v>
      </c>
      <c r="J11" s="17">
        <f t="shared" si="4"/>
        <v>4.5989166666666678E-2</v>
      </c>
      <c r="K11" s="17">
        <f t="shared" si="22"/>
        <v>4.3462000000000001E-2</v>
      </c>
      <c r="L11" s="17">
        <f t="shared" si="5"/>
        <v>8.1587472558021568E-2</v>
      </c>
      <c r="M11" s="14"/>
      <c r="N11" s="58">
        <f t="shared" si="6"/>
        <v>-60.742333333333335</v>
      </c>
      <c r="O11" s="58">
        <f t="shared" si="7"/>
        <v>2.1384224999999999</v>
      </c>
      <c r="P11" s="58">
        <f t="shared" si="8"/>
        <v>2.2637875190624999</v>
      </c>
      <c r="Q11" s="59">
        <f t="shared" si="8"/>
        <v>2.3965020623675386</v>
      </c>
      <c r="R11" s="59">
        <f t="shared" si="8"/>
        <v>2.5369969957738352</v>
      </c>
      <c r="S11" s="59">
        <f t="shared" si="8"/>
        <v>2.6857284446510761</v>
      </c>
      <c r="T11" s="59">
        <f t="shared" si="9"/>
        <v>2.8363919913177047</v>
      </c>
      <c r="U11" s="59">
        <f t="shared" si="9"/>
        <v>2.9883394012205882</v>
      </c>
      <c r="V11" s="59">
        <f t="shared" si="9"/>
        <v>3.1408747034467912</v>
      </c>
      <c r="W11" s="59">
        <f t="shared" si="9"/>
        <v>3.2932584275174506</v>
      </c>
      <c r="X11" s="59">
        <f t="shared" si="9"/>
        <v>3.4447126382169553</v>
      </c>
      <c r="Y11" s="59">
        <f t="shared" si="10"/>
        <v>3.59442673889914</v>
      </c>
      <c r="Z11" s="59">
        <f t="shared" si="10"/>
        <v>3.7506477138251739</v>
      </c>
      <c r="AA11" s="59">
        <f t="shared" si="10"/>
        <v>3.9136583647634433</v>
      </c>
      <c r="AB11" s="59">
        <f t="shared" si="10"/>
        <v>4.0837537846127914</v>
      </c>
      <c r="AC11" s="59">
        <f t="shared" si="10"/>
        <v>4.2612418915996324</v>
      </c>
      <c r="AD11" s="59">
        <f t="shared" si="10"/>
        <v>4.4464439866923353</v>
      </c>
      <c r="AE11" s="59">
        <f t="shared" si="10"/>
        <v>4.6396953352419574</v>
      </c>
      <c r="AF11" s="59">
        <f t="shared" si="10"/>
        <v>4.8413457739022432</v>
      </c>
      <c r="AG11" s="59">
        <f t="shared" si="10"/>
        <v>5.0517603439275822</v>
      </c>
      <c r="AH11" s="59">
        <f t="shared" si="10"/>
        <v>5.2713199519953626</v>
      </c>
      <c r="AI11" s="59">
        <f t="shared" si="10"/>
        <v>5.5004220597489848</v>
      </c>
      <c r="AJ11" s="59">
        <f t="shared" si="10"/>
        <v>5.7394814033097949</v>
      </c>
      <c r="AK11" s="59">
        <f t="shared" si="10"/>
        <v>5.9889307440604442</v>
      </c>
      <c r="AL11" s="59">
        <f t="shared" si="10"/>
        <v>6.2492216520587984</v>
      </c>
      <c r="AM11" s="59">
        <f t="shared" si="10"/>
        <v>6.5208253235005769</v>
      </c>
      <c r="AN11" s="59">
        <f t="shared" si="10"/>
        <v>6.8042334337105581</v>
      </c>
      <c r="AO11" s="59">
        <f t="shared" si="11"/>
        <v>7.0999590272064852</v>
      </c>
      <c r="AP11" s="59">
        <f t="shared" si="11"/>
        <v>7.4085374464469327</v>
      </c>
      <c r="AQ11" s="59">
        <f t="shared" si="11"/>
        <v>7.7305273009444084</v>
      </c>
      <c r="AR11" s="59">
        <f t="shared" si="11"/>
        <v>8.0665114784980538</v>
      </c>
      <c r="AS11" s="59">
        <f t="shared" si="11"/>
        <v>8.417098200376536</v>
      </c>
      <c r="AT11" s="59">
        <f t="shared" si="11"/>
        <v>8.7829221223613008</v>
      </c>
      <c r="AU11" s="59">
        <f t="shared" si="11"/>
        <v>9.1646454836433673</v>
      </c>
      <c r="AV11" s="59">
        <f t="shared" si="11"/>
        <v>9.5629593056534752</v>
      </c>
      <c r="AW11" s="59">
        <f t="shared" si="11"/>
        <v>9.9785846429957861</v>
      </c>
      <c r="AX11" s="59">
        <f t="shared" si="11"/>
        <v>10.412273888749668</v>
      </c>
      <c r="AY11" s="59">
        <f t="shared" si="11"/>
        <v>10.864812136502506</v>
      </c>
      <c r="AZ11" s="59">
        <f t="shared" si="11"/>
        <v>11.337018601579176</v>
      </c>
      <c r="BA11" s="59">
        <f t="shared" si="11"/>
        <v>11.829748104041009</v>
      </c>
      <c r="BB11" s="59">
        <f t="shared" si="11"/>
        <v>12.343892616138838</v>
      </c>
      <c r="BC11" s="59">
        <f t="shared" si="11"/>
        <v>12.880382877021463</v>
      </c>
      <c r="BD11" s="59">
        <f t="shared" si="11"/>
        <v>13.440190077622567</v>
      </c>
      <c r="BE11" s="59">
        <f t="shared" si="12"/>
        <v>14.024327618776198</v>
      </c>
      <c r="BF11" s="59">
        <f t="shared" si="12"/>
        <v>14.633852945743447</v>
      </c>
      <c r="BG11" s="59">
        <f t="shared" si="12"/>
        <v>15.269869462471346</v>
      </c>
      <c r="BH11" s="59">
        <f t="shared" si="12"/>
        <v>15.933528529049275</v>
      </c>
      <c r="BI11" s="59">
        <f t="shared" si="12"/>
        <v>16.626031545978812</v>
      </c>
      <c r="BJ11" s="59">
        <f t="shared" si="12"/>
        <v>17.34863212903014</v>
      </c>
      <c r="BK11" s="59">
        <f t="shared" si="12"/>
        <v>18.102638378622046</v>
      </c>
      <c r="BL11" s="59">
        <f t="shared" si="12"/>
        <v>18.889415247833714</v>
      </c>
      <c r="BM11" s="59">
        <f t="shared" si="12"/>
        <v>19.710387013335062</v>
      </c>
      <c r="BN11" s="59">
        <f t="shared" si="12"/>
        <v>20.567039853708629</v>
      </c>
      <c r="BO11" s="59">
        <f t="shared" si="12"/>
        <v>21.460924539830511</v>
      </c>
      <c r="BP11" s="59">
        <f t="shared" si="12"/>
        <v>22.393659242180622</v>
      </c>
      <c r="BQ11" s="59">
        <f t="shared" si="12"/>
        <v>23.366932460164275</v>
      </c>
      <c r="BR11" s="59">
        <f t="shared" si="12"/>
        <v>24.382506078747934</v>
      </c>
      <c r="BS11" s="59">
        <f t="shared" si="12"/>
        <v>25.442218557942475</v>
      </c>
      <c r="BT11" s="59">
        <f t="shared" si="12"/>
        <v>26.547988260907768</v>
      </c>
      <c r="BU11" s="59">
        <f t="shared" si="13"/>
        <v>27.701816926703337</v>
      </c>
      <c r="BV11" s="59">
        <f t="shared" si="13"/>
        <v>28.905793293971715</v>
      </c>
      <c r="BW11" s="59">
        <f t="shared" si="13"/>
        <v>30.162096882114312</v>
      </c>
      <c r="BX11" s="59">
        <f t="shared" si="13"/>
        <v>31.47300193680476</v>
      </c>
      <c r="BY11" s="59">
        <f t="shared" si="13"/>
        <v>32.840881546982168</v>
      </c>
      <c r="BZ11" s="59">
        <f t="shared" si="13"/>
        <v>34.2682119407771</v>
      </c>
      <c r="CA11" s="59">
        <f t="shared" si="13"/>
        <v>35.757576968147148</v>
      </c>
      <c r="CB11" s="59">
        <f t="shared" si="13"/>
        <v>37.311672778336757</v>
      </c>
      <c r="CC11" s="59">
        <f t="shared" si="13"/>
        <v>38.933312700628825</v>
      </c>
      <c r="CD11" s="59">
        <f t="shared" si="13"/>
        <v>40.62543233722355</v>
      </c>
      <c r="CE11" s="59">
        <f t="shared" si="13"/>
        <v>42.391094877463956</v>
      </c>
      <c r="CF11" s="59">
        <f t="shared" si="13"/>
        <v>44.233496643028289</v>
      </c>
      <c r="CG11" s="59">
        <f t="shared" si="13"/>
        <v>46.155972874127578</v>
      </c>
      <c r="CH11" s="59">
        <f t="shared" si="13"/>
        <v>48.162003767182902</v>
      </c>
      <c r="CI11" s="59">
        <f t="shared" si="13"/>
        <v>50.255220774912203</v>
      </c>
      <c r="CJ11" s="59">
        <f t="shared" si="13"/>
        <v>52.439413180231433</v>
      </c>
      <c r="CK11" s="59">
        <f t="shared" si="14"/>
        <v>54.718534955870645</v>
      </c>
      <c r="CL11" s="59">
        <f t="shared" si="14"/>
        <v>57.096711922122687</v>
      </c>
      <c r="CM11" s="59">
        <f t="shared" si="14"/>
        <v>59.578249215681979</v>
      </c>
      <c r="CN11" s="59">
        <f t="shared" si="14"/>
        <v>62.167639083093945</v>
      </c>
      <c r="CO11" s="59">
        <f t="shared" si="14"/>
        <v>64.869569012923364</v>
      </c>
      <c r="CP11" s="59">
        <f t="shared" si="14"/>
        <v>67.688930221363037</v>
      </c>
      <c r="CQ11" s="59">
        <f t="shared" si="14"/>
        <v>70.630826506643913</v>
      </c>
      <c r="CR11" s="59">
        <f t="shared" si="14"/>
        <v>73.700583488275669</v>
      </c>
      <c r="CS11" s="59">
        <f t="shared" si="14"/>
        <v>76.903758247843101</v>
      </c>
      <c r="CT11" s="59">
        <f t="shared" si="14"/>
        <v>80.246149388810849</v>
      </c>
      <c r="CU11" s="59">
        <f t="shared" si="14"/>
        <v>83.733807533547335</v>
      </c>
      <c r="CV11" s="59">
        <f t="shared" si="14"/>
        <v>87.373046276570363</v>
      </c>
      <c r="CW11" s="59">
        <f t="shared" si="14"/>
        <v>91.170453613842653</v>
      </c>
      <c r="CX11" s="59">
        <f t="shared" si="14"/>
        <v>95.132903868807475</v>
      </c>
      <c r="CY11" s="59">
        <f t="shared" si="14"/>
        <v>99.267570136753577</v>
      </c>
      <c r="CZ11" s="59">
        <f t="shared" si="14"/>
        <v>103.58193727003714</v>
      </c>
      <c r="DA11" s="59">
        <f t="shared" si="15"/>
        <v>108.08381542766749</v>
      </c>
      <c r="DB11" s="59">
        <f t="shared" si="15"/>
        <v>112.78135421378477</v>
      </c>
      <c r="DC11" s="59">
        <f t="shared" si="15"/>
        <v>117.68305743062427</v>
      </c>
      <c r="DD11" s="59">
        <f t="shared" si="15"/>
        <v>122.79779847267406</v>
      </c>
      <c r="DE11" s="59">
        <f t="shared" si="15"/>
        <v>128.13483638989339</v>
      </c>
      <c r="DF11" s="59">
        <f t="shared" si="15"/>
        <v>133.70383264907093</v>
      </c>
      <c r="DG11" s="59">
        <f t="shared" si="15"/>
        <v>139.51486862366482</v>
      </c>
      <c r="DH11" s="59">
        <f t="shared" si="15"/>
        <v>145.57846384378652</v>
      </c>
      <c r="DI11" s="59">
        <f t="shared" si="15"/>
        <v>151.90559503936515</v>
      </c>
      <c r="DJ11" s="59">
        <f t="shared" si="15"/>
        <v>158.50771601096602</v>
      </c>
      <c r="DK11" s="59">
        <f t="shared" si="15"/>
        <v>165.39677836423462</v>
      </c>
      <c r="DL11" s="59">
        <f t="shared" si="15"/>
        <v>172.58525314550096</v>
      </c>
      <c r="DM11" s="59">
        <f t="shared" si="15"/>
        <v>180.0861534177107</v>
      </c>
      <c r="DN11" s="59">
        <f t="shared" si="15"/>
        <v>187.91305781755122</v>
      </c>
      <c r="DO11" s="59">
        <f t="shared" si="15"/>
        <v>196.08013513641762</v>
      </c>
      <c r="DP11" s="59">
        <f t="shared" si="15"/>
        <v>204.60216996971658</v>
      </c>
      <c r="DQ11" s="59">
        <f t="shared" si="16"/>
        <v>213.49458948094039</v>
      </c>
      <c r="DR11" s="59">
        <f t="shared" si="16"/>
        <v>222.773491328961</v>
      </c>
      <c r="DS11" s="59">
        <f t="shared" si="16"/>
        <v>232.45567280910029</v>
      </c>
      <c r="DT11" s="59">
        <f t="shared" si="16"/>
        <v>242.55866126072939</v>
      </c>
      <c r="DU11" s="59">
        <f t="shared" si="16"/>
        <v>253.10074579644319</v>
      </c>
      <c r="DV11" s="59">
        <f t="shared" si="16"/>
        <v>264.10101041024819</v>
      </c>
      <c r="DW11" s="59">
        <f t="shared" si="16"/>
        <v>275.5793685246984</v>
      </c>
      <c r="DX11" s="59">
        <f t="shared" si="16"/>
        <v>287.5565990395188</v>
      </c>
      <c r="DY11" s="59">
        <f t="shared" si="16"/>
        <v>300.05438394697433</v>
      </c>
      <c r="DZ11" s="59">
        <f t="shared" si="16"/>
        <v>313.09534758207769</v>
      </c>
      <c r="EA11" s="59">
        <f t="shared" si="16"/>
        <v>326.70309757868989</v>
      </c>
      <c r="EB11" s="59">
        <f t="shared" si="16"/>
        <v>340.90226760565486</v>
      </c>
      <c r="EC11" s="59">
        <f t="shared" si="16"/>
        <v>355.71856196033178</v>
      </c>
      <c r="ED11" s="59">
        <f t="shared" si="16"/>
        <v>371.17880210025169</v>
      </c>
      <c r="EE11" s="59">
        <f t="shared" si="16"/>
        <v>387.31097519713279</v>
      </c>
      <c r="EF11" s="59">
        <f t="shared" si="16"/>
        <v>404.14428480115055</v>
      </c>
      <c r="EG11" s="59">
        <f t="shared" si="17"/>
        <v>421.70920370717812</v>
      </c>
      <c r="EH11" s="59">
        <f t="shared" si="17"/>
        <v>440.03752911869947</v>
      </c>
      <c r="EI11" s="59">
        <f t="shared" si="17"/>
        <v>459.16244020925632</v>
      </c>
      <c r="EJ11" s="59">
        <f t="shared" si="17"/>
        <v>479.11855818563095</v>
      </c>
      <c r="EK11" s="59">
        <f t="shared" si="17"/>
        <v>499.94200896149476</v>
      </c>
      <c r="EL11" s="59">
        <f t="shared" si="17"/>
        <v>521.67048855497922</v>
      </c>
      <c r="EM11" s="59">
        <f t="shared" si="17"/>
        <v>544.34333132855568</v>
      </c>
      <c r="EN11" s="59">
        <f t="shared" si="17"/>
        <v>568.00158119475725</v>
      </c>
      <c r="EO11" s="59">
        <f t="shared" si="17"/>
        <v>592.68806591664372</v>
      </c>
      <c r="EP11" s="59">
        <f t="shared" si="17"/>
        <v>618.44747463751287</v>
      </c>
      <c r="EQ11" s="59">
        <f t="shared" si="17"/>
        <v>645.32643878020838</v>
      </c>
      <c r="ER11" s="59">
        <f t="shared" si="17"/>
        <v>673.37361646247371</v>
      </c>
      <c r="ES11" s="59">
        <f t="shared" si="17"/>
        <v>702.63978058116561</v>
      </c>
      <c r="ET11" s="59">
        <f t="shared" si="17"/>
        <v>733.17791072478417</v>
      </c>
      <c r="EU11" s="59">
        <f t="shared" si="17"/>
        <v>765.04328908070465</v>
      </c>
      <c r="EV11" s="59">
        <f t="shared" si="17"/>
        <v>798.29360051073013</v>
      </c>
      <c r="EW11" s="59">
        <f t="shared" si="18"/>
        <v>832.98903697612741</v>
      </c>
      <c r="EX11" s="59">
        <f t="shared" si="18"/>
        <v>869.19240650118377</v>
      </c>
      <c r="EY11" s="59">
        <f t="shared" si="18"/>
        <v>906.96924687253806</v>
      </c>
      <c r="EZ11" s="59">
        <f t="shared" si="18"/>
        <v>946.38794428011227</v>
      </c>
      <c r="FA11" s="59">
        <f t="shared" si="18"/>
        <v>987.51985711441444</v>
      </c>
      <c r="FB11" s="59">
        <f t="shared" si="18"/>
        <v>1030.4394451443211</v>
      </c>
      <c r="FC11" s="59">
        <f t="shared" si="18"/>
        <v>1075.2244043091835</v>
      </c>
      <c r="FD11" s="59">
        <f t="shared" si="18"/>
        <v>1121.955807369269</v>
      </c>
      <c r="FE11" s="59">
        <f t="shared" si="18"/>
        <v>1170.718250669152</v>
      </c>
      <c r="FF11" s="59">
        <f t="shared" si="18"/>
        <v>1221.6000072797344</v>
      </c>
      <c r="FG11" s="59">
        <f t="shared" si="18"/>
        <v>1274.6931867961262</v>
      </c>
      <c r="FH11" s="59">
        <f t="shared" si="18"/>
        <v>1330.0939020806593</v>
      </c>
      <c r="FI11" s="59">
        <f t="shared" si="18"/>
        <v>1387.9024432528888</v>
      </c>
      <c r="FJ11" s="59">
        <f t="shared" si="18"/>
        <v>1448.2234592415457</v>
      </c>
      <c r="FK11" s="59">
        <f t="shared" si="18"/>
        <v>1511.1661472271016</v>
      </c>
      <c r="FL11" s="59">
        <f t="shared" si="18"/>
        <v>1576.8444503178857</v>
      </c>
      <c r="FM11" s="59">
        <f t="shared" si="19"/>
        <v>1645.3772638176015</v>
      </c>
      <c r="FN11" s="59">
        <f t="shared" si="19"/>
        <v>1716.8886504576419</v>
      </c>
      <c r="FO11" s="59">
        <f t="shared" si="19"/>
        <v>1791.5080649838317</v>
      </c>
      <c r="FP11" s="59">
        <f t="shared" si="19"/>
        <v>1869.3705885041588</v>
      </c>
      <c r="FQ11" s="59">
        <f t="shared" si="19"/>
        <v>1950.6171730217263</v>
      </c>
      <c r="FR11" s="59">
        <f t="shared" si="19"/>
        <v>2035.3948965955965</v>
      </c>
      <c r="FS11" s="59">
        <f t="shared" si="19"/>
        <v>2123.8572295914341</v>
      </c>
      <c r="FT11" s="59">
        <f t="shared" si="19"/>
        <v>2216.1643125039368</v>
      </c>
      <c r="FU11" s="59">
        <f t="shared" si="19"/>
        <v>2312.4832458539827</v>
      </c>
      <c r="FV11" s="59">
        <f t="shared" si="19"/>
        <v>2412.9883926852881</v>
      </c>
      <c r="FW11" s="59">
        <f t="shared" si="19"/>
        <v>2517.8616942081758</v>
      </c>
      <c r="FX11" s="59">
        <f t="shared" si="19"/>
        <v>2627.2929991618512</v>
      </c>
      <c r="FY11" s="59">
        <f t="shared" si="19"/>
        <v>2741.4804074914232</v>
      </c>
      <c r="FZ11" s="59">
        <f t="shared" si="19"/>
        <v>2860.6306289618151</v>
      </c>
      <c r="GA11" s="59">
        <f t="shared" si="19"/>
        <v>2984.9593573577531</v>
      </c>
      <c r="GB11" s="59">
        <f t="shared" si="19"/>
        <v>3114.6916609472355</v>
      </c>
      <c r="GC11" s="59">
        <f t="shared" si="20"/>
        <v>3250.0623899153238</v>
      </c>
      <c r="GD11" s="59">
        <f t="shared" si="20"/>
        <v>3391.3166015058232</v>
      </c>
      <c r="GE11" s="59">
        <f t="shared" si="20"/>
        <v>3538.710003640469</v>
      </c>
      <c r="GF11" s="59">
        <f t="shared" si="20"/>
        <v>3692.5094178186905</v>
      </c>
      <c r="GG11" s="59">
        <f t="shared" si="20"/>
        <v>3852.9932621359262</v>
      </c>
      <c r="GH11" s="59">
        <f t="shared" si="20"/>
        <v>4020.4520552948775</v>
      </c>
      <c r="GI11" s="59">
        <f t="shared" si="20"/>
        <v>4195.1889425221034</v>
      </c>
      <c r="GJ11" s="59">
        <f t="shared" si="20"/>
        <v>4377.5202443419985</v>
      </c>
      <c r="GK11" s="59">
        <f t="shared" si="20"/>
        <v>4567.7760292015901</v>
      </c>
      <c r="GL11" s="59">
        <f t="shared" si="20"/>
        <v>4766.3007109827495</v>
      </c>
      <c r="GM11" s="59">
        <f t="shared" si="20"/>
        <v>4973.4536724834816</v>
      </c>
      <c r="GN11" s="59">
        <f t="shared" si="20"/>
        <v>5189.6099159969581</v>
      </c>
      <c r="GO11" s="59">
        <f t="shared" si="20"/>
        <v>5415.1607421660174</v>
      </c>
      <c r="GP11" s="59">
        <f t="shared" si="20"/>
        <v>5650.5144583420361</v>
      </c>
      <c r="GQ11" s="59">
        <f t="shared" si="20"/>
        <v>5896.0971177304973</v>
      </c>
      <c r="GR11" s="59">
        <f t="shared" si="20"/>
        <v>6152.3532906613</v>
      </c>
      <c r="GS11" s="59">
        <f t="shared" si="21"/>
        <v>6419.7468693800211</v>
      </c>
      <c r="GT11" s="59">
        <f t="shared" si="21"/>
        <v>6698.7619078170146</v>
      </c>
      <c r="GU11" s="59">
        <f t="shared" si="21"/>
        <v>6989.9034978545569</v>
      </c>
      <c r="GV11" s="59">
        <f t="shared" si="21"/>
        <v>7293.6986836783108</v>
      </c>
      <c r="GW11" s="59">
        <f t="shared" si="21"/>
        <v>7610.697415868337</v>
      </c>
      <c r="GX11" s="59">
        <f t="shared" si="21"/>
        <v>7941.4735469568059</v>
      </c>
      <c r="GY11" s="59">
        <f t="shared" si="21"/>
        <v>8286.625870254642</v>
      </c>
      <c r="GZ11" s="59">
        <f t="shared" si="21"/>
        <v>8646.7792038276475</v>
      </c>
      <c r="HA11" s="59">
        <f t="shared" si="21"/>
        <v>9022.585521584404</v>
      </c>
      <c r="HB11" s="59">
        <f t="shared" si="21"/>
        <v>9414.7251335235051</v>
      </c>
      <c r="HC11" s="59">
        <f t="shared" si="21"/>
        <v>9823.9079172767033</v>
      </c>
      <c r="HD11" s="59">
        <f t="shared" si="21"/>
        <v>10250.874603177383</v>
      </c>
      <c r="HE11" s="59">
        <f t="shared" si="21"/>
        <v>10696.398115180677</v>
      </c>
      <c r="HF11" s="59">
        <f t="shared" si="21"/>
        <v>11161.284970062658</v>
      </c>
    </row>
    <row r="12" spans="1:214" x14ac:dyDescent="0.3">
      <c r="A12" s="57" t="str">
        <f>'JMC-3 No 0.5 g'!A11</f>
        <v>OGE Energy Corporation</v>
      </c>
      <c r="B12" s="16" t="str">
        <f>'JMC-3 No 0.5 g'!B11</f>
        <v>OGE</v>
      </c>
      <c r="C12" s="16">
        <f>'JMC-3 No 0.5 g'!C11</f>
        <v>1.33</v>
      </c>
      <c r="D12" s="16">
        <f>'JMC-3 No 0.5 g'!D11</f>
        <v>32.422666666666686</v>
      </c>
      <c r="E12" s="17">
        <f>'JMC-3 No 0.5 g'!K11</f>
        <v>5.0624999999999996E-2</v>
      </c>
      <c r="F12" s="17">
        <f t="shared" si="4"/>
        <v>4.9431166666666665E-2</v>
      </c>
      <c r="G12" s="17">
        <f t="shared" si="4"/>
        <v>4.8237333333333333E-2</v>
      </c>
      <c r="H12" s="17">
        <f t="shared" si="4"/>
        <v>4.7043500000000002E-2</v>
      </c>
      <c r="I12" s="17">
        <f t="shared" si="4"/>
        <v>4.5849666666666671E-2</v>
      </c>
      <c r="J12" s="17">
        <f t="shared" si="4"/>
        <v>4.4655833333333339E-2</v>
      </c>
      <c r="K12" s="17">
        <f t="shared" si="22"/>
        <v>4.3462000000000001E-2</v>
      </c>
      <c r="L12" s="17">
        <f t="shared" si="5"/>
        <v>8.8152268528938302E-2</v>
      </c>
      <c r="M12" s="14"/>
      <c r="N12" s="58">
        <f t="shared" si="6"/>
        <v>-32.422666666666686</v>
      </c>
      <c r="O12" s="58">
        <f t="shared" si="7"/>
        <v>1.3973312499999999</v>
      </c>
      <c r="P12" s="58">
        <f t="shared" si="8"/>
        <v>1.4680711445312498</v>
      </c>
      <c r="Q12" s="59">
        <f t="shared" si="8"/>
        <v>1.5423922462231441</v>
      </c>
      <c r="R12" s="59">
        <f t="shared" si="8"/>
        <v>1.6204758536881907</v>
      </c>
      <c r="S12" s="59">
        <f t="shared" si="8"/>
        <v>1.7025124437811552</v>
      </c>
      <c r="T12" s="59">
        <f t="shared" si="9"/>
        <v>1.7866696201417755</v>
      </c>
      <c r="U12" s="59">
        <f t="shared" si="9"/>
        <v>1.8728537981650943</v>
      </c>
      <c r="V12" s="59">
        <f t="shared" si="9"/>
        <v>1.9609593958190741</v>
      </c>
      <c r="W12" s="59">
        <f t="shared" si="9"/>
        <v>2.0508687304642463</v>
      </c>
      <c r="X12" s="59">
        <f t="shared" si="9"/>
        <v>2.1424519826804027</v>
      </c>
      <c r="Y12" s="59">
        <f t="shared" si="10"/>
        <v>2.2355672307516583</v>
      </c>
      <c r="Z12" s="59">
        <f t="shared" si="10"/>
        <v>2.3327294537345868</v>
      </c>
      <c r="AA12" s="59">
        <f t="shared" si="10"/>
        <v>2.4341145412527991</v>
      </c>
      <c r="AB12" s="59">
        <f t="shared" si="10"/>
        <v>2.539906027444728</v>
      </c>
      <c r="AC12" s="59">
        <f t="shared" si="10"/>
        <v>2.6502954232095304</v>
      </c>
      <c r="AD12" s="59">
        <f t="shared" si="10"/>
        <v>2.7654825628930628</v>
      </c>
      <c r="AE12" s="59">
        <f t="shared" si="10"/>
        <v>2.885675966041521</v>
      </c>
      <c r="AF12" s="59">
        <f t="shared" si="10"/>
        <v>3.0110932148776173</v>
      </c>
      <c r="AG12" s="59">
        <f t="shared" si="10"/>
        <v>3.1419613481826278</v>
      </c>
      <c r="AH12" s="59">
        <f t="shared" si="10"/>
        <v>3.278517272297341</v>
      </c>
      <c r="AI12" s="59">
        <f t="shared" si="10"/>
        <v>3.4210081899859275</v>
      </c>
      <c r="AJ12" s="59">
        <f t="shared" si="10"/>
        <v>3.5696920479390957</v>
      </c>
      <c r="AK12" s="59">
        <f t="shared" si="10"/>
        <v>3.7248380037266244</v>
      </c>
      <c r="AL12" s="59">
        <f t="shared" si="10"/>
        <v>3.8867269130445905</v>
      </c>
      <c r="AM12" s="59">
        <f t="shared" si="10"/>
        <v>4.0556518381393341</v>
      </c>
      <c r="AN12" s="59">
        <f t="shared" si="10"/>
        <v>4.2319185783285453</v>
      </c>
      <c r="AO12" s="59">
        <f t="shared" si="11"/>
        <v>4.4158462235798597</v>
      </c>
      <c r="AP12" s="59">
        <f t="shared" si="11"/>
        <v>4.6077677321490871</v>
      </c>
      <c r="AQ12" s="59">
        <f t="shared" si="11"/>
        <v>4.8080305333237501</v>
      </c>
      <c r="AR12" s="59">
        <f t="shared" si="11"/>
        <v>5.0169971563630664</v>
      </c>
      <c r="AS12" s="59">
        <f t="shared" si="11"/>
        <v>5.2350458867729177</v>
      </c>
      <c r="AT12" s="59">
        <f t="shared" si="11"/>
        <v>5.4625714511038419</v>
      </c>
      <c r="AU12" s="59">
        <f t="shared" si="11"/>
        <v>5.6999857315117168</v>
      </c>
      <c r="AV12" s="59">
        <f t="shared" si="11"/>
        <v>5.9477185113746787</v>
      </c>
      <c r="AW12" s="59">
        <f t="shared" si="11"/>
        <v>6.2062182533160444</v>
      </c>
      <c r="AX12" s="59">
        <f t="shared" si="11"/>
        <v>6.4759529110416656</v>
      </c>
      <c r="AY12" s="59">
        <f t="shared" si="11"/>
        <v>6.7574107764613576</v>
      </c>
      <c r="AZ12" s="59">
        <f t="shared" si="11"/>
        <v>7.0511013636279207</v>
      </c>
      <c r="BA12" s="59">
        <f t="shared" si="11"/>
        <v>7.3575563310939165</v>
      </c>
      <c r="BB12" s="59">
        <f t="shared" si="11"/>
        <v>7.6773304443559196</v>
      </c>
      <c r="BC12" s="59">
        <f t="shared" si="11"/>
        <v>8.0110025801285154</v>
      </c>
      <c r="BD12" s="59">
        <f t="shared" si="11"/>
        <v>8.3591767742660608</v>
      </c>
      <c r="BE12" s="59">
        <f t="shared" si="12"/>
        <v>8.7224833152292121</v>
      </c>
      <c r="BF12" s="59">
        <f t="shared" si="12"/>
        <v>9.1015798850757026</v>
      </c>
      <c r="BG12" s="59">
        <f t="shared" si="12"/>
        <v>9.4971527500408612</v>
      </c>
      <c r="BH12" s="59">
        <f t="shared" si="12"/>
        <v>9.9099180028631366</v>
      </c>
      <c r="BI12" s="59">
        <f t="shared" si="12"/>
        <v>10.340622859103574</v>
      </c>
      <c r="BJ12" s="59">
        <f t="shared" si="12"/>
        <v>10.790047009805932</v>
      </c>
      <c r="BK12" s="59">
        <f t="shared" si="12"/>
        <v>11.259004032946116</v>
      </c>
      <c r="BL12" s="59">
        <f t="shared" si="12"/>
        <v>11.748342866226018</v>
      </c>
      <c r="BM12" s="59">
        <f t="shared" si="12"/>
        <v>12.258949343877932</v>
      </c>
      <c r="BN12" s="59">
        <f t="shared" si="12"/>
        <v>12.791747800261554</v>
      </c>
      <c r="BO12" s="59">
        <f t="shared" si="12"/>
        <v>13.347702743156519</v>
      </c>
      <c r="BP12" s="59">
        <f t="shared" si="12"/>
        <v>13.927820599779587</v>
      </c>
      <c r="BQ12" s="59">
        <f t="shared" si="12"/>
        <v>14.533151538687205</v>
      </c>
      <c r="BR12" s="59">
        <f t="shared" si="12"/>
        <v>15.164791370861627</v>
      </c>
      <c r="BS12" s="59">
        <f t="shared" si="12"/>
        <v>15.823883533422013</v>
      </c>
      <c r="BT12" s="59">
        <f t="shared" si="12"/>
        <v>16.511621159551598</v>
      </c>
      <c r="BU12" s="59">
        <f t="shared" si="13"/>
        <v>17.229249238388029</v>
      </c>
      <c r="BV12" s="59">
        <f t="shared" si="13"/>
        <v>17.978066868786847</v>
      </c>
      <c r="BW12" s="59">
        <f t="shared" si="13"/>
        <v>18.759429611038058</v>
      </c>
      <c r="BX12" s="59">
        <f t="shared" si="13"/>
        <v>19.574751940792993</v>
      </c>
      <c r="BY12" s="59">
        <f t="shared" si="13"/>
        <v>20.425509809643735</v>
      </c>
      <c r="BZ12" s="59">
        <f t="shared" si="13"/>
        <v>21.313243316990469</v>
      </c>
      <c r="CA12" s="59">
        <f t="shared" si="13"/>
        <v>22.239559498033508</v>
      </c>
      <c r="CB12" s="59">
        <f t="shared" si="13"/>
        <v>23.206135232937037</v>
      </c>
      <c r="CC12" s="59">
        <f t="shared" si="13"/>
        <v>24.214720282430942</v>
      </c>
      <c r="CD12" s="59">
        <f t="shared" si="13"/>
        <v>25.267140455345952</v>
      </c>
      <c r="CE12" s="59">
        <f t="shared" si="13"/>
        <v>26.365300913816196</v>
      </c>
      <c r="CF12" s="59">
        <f t="shared" si="13"/>
        <v>27.511189622132473</v>
      </c>
      <c r="CG12" s="59">
        <f t="shared" si="13"/>
        <v>28.706880945489591</v>
      </c>
      <c r="CH12" s="59">
        <f t="shared" si="13"/>
        <v>29.954539405142455</v>
      </c>
      <c r="CI12" s="59">
        <f t="shared" si="13"/>
        <v>31.256423596768752</v>
      </c>
      <c r="CJ12" s="59">
        <f t="shared" si="13"/>
        <v>32.614890279131515</v>
      </c>
      <c r="CK12" s="59">
        <f t="shared" si="14"/>
        <v>34.032398640443127</v>
      </c>
      <c r="CL12" s="59">
        <f t="shared" si="14"/>
        <v>35.511514750154063</v>
      </c>
      <c r="CM12" s="59">
        <f t="shared" si="14"/>
        <v>37.054916204225258</v>
      </c>
      <c r="CN12" s="59">
        <f t="shared" si="14"/>
        <v>38.665396972293294</v>
      </c>
      <c r="CO12" s="59">
        <f t="shared" si="14"/>
        <v>40.345872455503098</v>
      </c>
      <c r="CP12" s="59">
        <f t="shared" si="14"/>
        <v>42.099384764164171</v>
      </c>
      <c r="CQ12" s="59">
        <f t="shared" si="14"/>
        <v>43.929108224784272</v>
      </c>
      <c r="CR12" s="59">
        <f t="shared" si="14"/>
        <v>45.838355126449841</v>
      </c>
      <c r="CS12" s="59">
        <f t="shared" si="14"/>
        <v>47.830581716955599</v>
      </c>
      <c r="CT12" s="59">
        <f t="shared" si="14"/>
        <v>49.909394459537921</v>
      </c>
      <c r="CU12" s="59">
        <f t="shared" si="14"/>
        <v>52.078556561538356</v>
      </c>
      <c r="CV12" s="59">
        <f t="shared" si="14"/>
        <v>54.341994786815931</v>
      </c>
      <c r="CW12" s="59">
        <f t="shared" si="14"/>
        <v>56.703806564240516</v>
      </c>
      <c r="CX12" s="59">
        <f t="shared" si="14"/>
        <v>59.168267405135531</v>
      </c>
      <c r="CY12" s="59">
        <f t="shared" si="14"/>
        <v>61.739838643097528</v>
      </c>
      <c r="CZ12" s="59">
        <f t="shared" si="14"/>
        <v>64.423175510203819</v>
      </c>
      <c r="DA12" s="59">
        <f t="shared" si="15"/>
        <v>67.223135564228286</v>
      </c>
      <c r="DB12" s="59">
        <f t="shared" si="15"/>
        <v>70.144787482120762</v>
      </c>
      <c r="DC12" s="59">
        <f t="shared" si="15"/>
        <v>73.193420235668682</v>
      </c>
      <c r="DD12" s="59">
        <f t="shared" si="15"/>
        <v>76.374552665951313</v>
      </c>
      <c r="DE12" s="59">
        <f t="shared" si="15"/>
        <v>79.693943473918878</v>
      </c>
      <c r="DF12" s="59">
        <f t="shared" si="15"/>
        <v>83.157601645182325</v>
      </c>
      <c r="DG12" s="59">
        <f t="shared" si="15"/>
        <v>86.771797327885224</v>
      </c>
      <c r="DH12" s="59">
        <f t="shared" si="15"/>
        <v>90.543073183349762</v>
      </c>
      <c r="DI12" s="59">
        <f t="shared" si="15"/>
        <v>94.478256230044494</v>
      </c>
      <c r="DJ12" s="59">
        <f t="shared" si="15"/>
        <v>98.584470202314677</v>
      </c>
      <c r="DK12" s="59">
        <f t="shared" si="15"/>
        <v>102.86914844624766</v>
      </c>
      <c r="DL12" s="59">
        <f t="shared" si="15"/>
        <v>107.34004737601848</v>
      </c>
      <c r="DM12" s="59">
        <f t="shared" si="15"/>
        <v>112.00526051507498</v>
      </c>
      <c r="DN12" s="59">
        <f t="shared" si="15"/>
        <v>116.87323314758116</v>
      </c>
      <c r="DO12" s="59">
        <f t="shared" si="15"/>
        <v>121.95277760664132</v>
      </c>
      <c r="DP12" s="59">
        <f t="shared" si="15"/>
        <v>127.25308922698115</v>
      </c>
      <c r="DQ12" s="59">
        <f t="shared" si="16"/>
        <v>132.78376299096419</v>
      </c>
      <c r="DR12" s="59">
        <f t="shared" si="16"/>
        <v>138.55481089807748</v>
      </c>
      <c r="DS12" s="59">
        <f t="shared" si="16"/>
        <v>144.5766800893297</v>
      </c>
      <c r="DT12" s="59">
        <f t="shared" si="16"/>
        <v>150.86027175937213</v>
      </c>
      <c r="DU12" s="59">
        <f t="shared" si="16"/>
        <v>157.41696089057794</v>
      </c>
      <c r="DV12" s="59">
        <f t="shared" si="16"/>
        <v>164.25861684480421</v>
      </c>
      <c r="DW12" s="59">
        <f t="shared" si="16"/>
        <v>171.39762485011306</v>
      </c>
      <c r="DX12" s="59">
        <f t="shared" si="16"/>
        <v>178.84690842134864</v>
      </c>
      <c r="DY12" s="59">
        <f t="shared" si="16"/>
        <v>186.61995275515727</v>
      </c>
      <c r="DZ12" s="59">
        <f t="shared" si="16"/>
        <v>194.73082914180191</v>
      </c>
      <c r="EA12" s="59">
        <f t="shared" si="16"/>
        <v>203.19422043796288</v>
      </c>
      <c r="EB12" s="59">
        <f t="shared" si="16"/>
        <v>212.02544764663762</v>
      </c>
      <c r="EC12" s="59">
        <f t="shared" si="16"/>
        <v>221.24049765225575</v>
      </c>
      <c r="ED12" s="59">
        <f t="shared" si="16"/>
        <v>230.85605216121806</v>
      </c>
      <c r="EE12" s="59">
        <f t="shared" si="16"/>
        <v>240.8895179002489</v>
      </c>
      <c r="EF12" s="59">
        <f t="shared" si="16"/>
        <v>251.3590581272295</v>
      </c>
      <c r="EG12" s="59">
        <f t="shared" si="17"/>
        <v>262.2836255115551</v>
      </c>
      <c r="EH12" s="59">
        <f t="shared" si="17"/>
        <v>273.68299644353829</v>
      </c>
      <c r="EI12" s="59">
        <f t="shared" si="17"/>
        <v>285.5778068349673</v>
      </c>
      <c r="EJ12" s="59">
        <f t="shared" si="17"/>
        <v>297.98958947562863</v>
      </c>
      <c r="EK12" s="59">
        <f t="shared" si="17"/>
        <v>310.94081301341839</v>
      </c>
      <c r="EL12" s="59">
        <f t="shared" si="17"/>
        <v>324.45492262860756</v>
      </c>
      <c r="EM12" s="59">
        <f t="shared" si="17"/>
        <v>338.55638247589206</v>
      </c>
      <c r="EN12" s="59">
        <f t="shared" si="17"/>
        <v>353.27071997105924</v>
      </c>
      <c r="EO12" s="59">
        <f t="shared" si="17"/>
        <v>368.62457200244137</v>
      </c>
      <c r="EP12" s="59">
        <f t="shared" si="17"/>
        <v>384.64573315081145</v>
      </c>
      <c r="EQ12" s="59">
        <f t="shared" si="17"/>
        <v>401.36320600501199</v>
      </c>
      <c r="ER12" s="59">
        <f t="shared" si="17"/>
        <v>418.8072536644018</v>
      </c>
      <c r="ES12" s="59">
        <f t="shared" si="17"/>
        <v>437.00945452316398</v>
      </c>
      <c r="ET12" s="59">
        <f t="shared" si="17"/>
        <v>456.00275943564969</v>
      </c>
      <c r="EU12" s="59">
        <f t="shared" si="17"/>
        <v>475.82155136624186</v>
      </c>
      <c r="EV12" s="59">
        <f t="shared" si="17"/>
        <v>496.50170763172139</v>
      </c>
      <c r="EW12" s="59">
        <f t="shared" si="18"/>
        <v>518.08066484881124</v>
      </c>
      <c r="EX12" s="59">
        <f t="shared" si="18"/>
        <v>540.59748670447027</v>
      </c>
      <c r="EY12" s="59">
        <f t="shared" si="18"/>
        <v>564.0929346716199</v>
      </c>
      <c r="EZ12" s="59">
        <f t="shared" si="18"/>
        <v>588.60954179831776</v>
      </c>
      <c r="FA12" s="59">
        <f t="shared" si="18"/>
        <v>614.19168970395617</v>
      </c>
      <c r="FB12" s="59">
        <f t="shared" si="18"/>
        <v>640.88568892186947</v>
      </c>
      <c r="FC12" s="59">
        <f t="shared" si="18"/>
        <v>668.73986273379171</v>
      </c>
      <c r="FD12" s="59">
        <f t="shared" si="18"/>
        <v>697.80463464792774</v>
      </c>
      <c r="FE12" s="59">
        <f t="shared" si="18"/>
        <v>728.13261967899587</v>
      </c>
      <c r="FF12" s="59">
        <f t="shared" si="18"/>
        <v>759.77871959548429</v>
      </c>
      <c r="FG12" s="59">
        <f t="shared" si="18"/>
        <v>792.80022230654311</v>
      </c>
      <c r="FH12" s="59">
        <f t="shared" si="18"/>
        <v>827.25690556842994</v>
      </c>
      <c r="FI12" s="59">
        <f t="shared" si="18"/>
        <v>863.21114519824494</v>
      </c>
      <c r="FJ12" s="59">
        <f t="shared" si="18"/>
        <v>900.72802799085093</v>
      </c>
      <c r="FK12" s="59">
        <f t="shared" si="18"/>
        <v>939.87546954338916</v>
      </c>
      <c r="FL12" s="59">
        <f t="shared" si="18"/>
        <v>980.72433720068386</v>
      </c>
      <c r="FM12" s="59">
        <f t="shared" si="19"/>
        <v>1023.3485783440999</v>
      </c>
      <c r="FN12" s="59">
        <f t="shared" si="19"/>
        <v>1067.825354256091</v>
      </c>
      <c r="FO12" s="59">
        <f t="shared" si="19"/>
        <v>1114.2351798027692</v>
      </c>
      <c r="FP12" s="59">
        <f t="shared" si="19"/>
        <v>1162.662069187357</v>
      </c>
      <c r="FQ12" s="59">
        <f t="shared" si="19"/>
        <v>1213.1936880383778</v>
      </c>
      <c r="FR12" s="59">
        <f t="shared" si="19"/>
        <v>1265.9215121079017</v>
      </c>
      <c r="FS12" s="59">
        <f t="shared" si="19"/>
        <v>1320.940992867135</v>
      </c>
      <c r="FT12" s="59">
        <f t="shared" si="19"/>
        <v>1378.3517302991263</v>
      </c>
      <c r="FU12" s="59">
        <f t="shared" si="19"/>
        <v>1438.2576532013868</v>
      </c>
      <c r="FV12" s="59">
        <f t="shared" si="19"/>
        <v>1500.7672073248252</v>
      </c>
      <c r="FW12" s="59">
        <f t="shared" si="19"/>
        <v>1565.9935516895766</v>
      </c>
      <c r="FX12" s="59">
        <f t="shared" si="19"/>
        <v>1634.0547634331087</v>
      </c>
      <c r="FY12" s="59">
        <f t="shared" si="19"/>
        <v>1705.0740515614384</v>
      </c>
      <c r="FZ12" s="59">
        <f t="shared" si="19"/>
        <v>1779.1799799904015</v>
      </c>
      <c r="GA12" s="59">
        <f t="shared" si="19"/>
        <v>1856.5067002807441</v>
      </c>
      <c r="GB12" s="59">
        <f t="shared" si="19"/>
        <v>1937.1941944883456</v>
      </c>
      <c r="GC12" s="59">
        <f t="shared" si="20"/>
        <v>2021.3885285691979</v>
      </c>
      <c r="GD12" s="59">
        <f t="shared" si="20"/>
        <v>2109.2421167978723</v>
      </c>
      <c r="GE12" s="59">
        <f t="shared" si="20"/>
        <v>2200.9139976781412</v>
      </c>
      <c r="GF12" s="59">
        <f t="shared" si="20"/>
        <v>2296.5701218452282</v>
      </c>
      <c r="GG12" s="59">
        <f t="shared" si="20"/>
        <v>2396.3836524808653</v>
      </c>
      <c r="GH12" s="59">
        <f t="shared" si="20"/>
        <v>2500.5352787849883</v>
      </c>
      <c r="GI12" s="59">
        <f t="shared" si="20"/>
        <v>2609.2135430715412</v>
      </c>
      <c r="GJ12" s="59">
        <f t="shared" si="20"/>
        <v>2722.6151820805162</v>
      </c>
      <c r="GK12" s="59">
        <f t="shared" si="20"/>
        <v>2840.9454831240992</v>
      </c>
      <c r="GL12" s="59">
        <f t="shared" si="20"/>
        <v>2964.4186557116386</v>
      </c>
      <c r="GM12" s="59">
        <f t="shared" si="20"/>
        <v>3093.2582193261774</v>
      </c>
      <c r="GN12" s="59">
        <f t="shared" si="20"/>
        <v>3227.6974080545315</v>
      </c>
      <c r="GO12" s="59">
        <f t="shared" si="20"/>
        <v>3367.9795928033973</v>
      </c>
      <c r="GP12" s="59">
        <f t="shared" si="20"/>
        <v>3514.3587218658181</v>
      </c>
      <c r="GQ12" s="59">
        <f t="shared" si="20"/>
        <v>3667.0997806355499</v>
      </c>
      <c r="GR12" s="59">
        <f t="shared" si="20"/>
        <v>3826.4792713015318</v>
      </c>
      <c r="GS12" s="59">
        <f t="shared" si="21"/>
        <v>3992.7857133908383</v>
      </c>
      <c r="GT12" s="59">
        <f t="shared" si="21"/>
        <v>4166.3201660662307</v>
      </c>
      <c r="GU12" s="59">
        <f t="shared" si="21"/>
        <v>4347.3967731238008</v>
      </c>
      <c r="GV12" s="59">
        <f t="shared" si="21"/>
        <v>4536.3433316773071</v>
      </c>
      <c r="GW12" s="59">
        <f t="shared" si="21"/>
        <v>4733.5018855586659</v>
      </c>
      <c r="GX12" s="59">
        <f t="shared" si="21"/>
        <v>4939.2293445088162</v>
      </c>
      <c r="GY12" s="59">
        <f t="shared" si="21"/>
        <v>5153.8981302798575</v>
      </c>
      <c r="GZ12" s="59">
        <f t="shared" si="21"/>
        <v>5377.8968508180797</v>
      </c>
      <c r="HA12" s="59">
        <f t="shared" si="21"/>
        <v>5611.6310037483345</v>
      </c>
      <c r="HB12" s="59">
        <f t="shared" si="21"/>
        <v>5855.5237104332437</v>
      </c>
      <c r="HC12" s="59">
        <f t="shared" si="21"/>
        <v>6110.0164819360925</v>
      </c>
      <c r="HD12" s="59">
        <f t="shared" si="21"/>
        <v>6375.5700182739984</v>
      </c>
      <c r="HE12" s="59">
        <f t="shared" si="21"/>
        <v>6652.6650424082218</v>
      </c>
      <c r="HF12" s="59">
        <f t="shared" si="21"/>
        <v>6941.8031704813675</v>
      </c>
    </row>
    <row r="13" spans="1:214" x14ac:dyDescent="0.3">
      <c r="A13" s="57" t="str">
        <f>'JMC-3 No 0.5 g'!A12</f>
        <v>Pinnacle West Capital Corporation</v>
      </c>
      <c r="B13" s="16" t="str">
        <f>'JMC-3 No 0.5 g'!B12</f>
        <v>PNW</v>
      </c>
      <c r="C13" s="16">
        <f>'JMC-3 No 0.5 g'!C12</f>
        <v>2.78</v>
      </c>
      <c r="D13" s="16">
        <f>'JMC-3 No 0.5 g'!D12</f>
        <v>81.736777777777817</v>
      </c>
      <c r="E13" s="17">
        <f>'JMC-3 No 0.5 g'!K12</f>
        <v>4.2825000000000002E-2</v>
      </c>
      <c r="F13" s="17">
        <f t="shared" si="4"/>
        <v>4.2931166666666666E-2</v>
      </c>
      <c r="G13" s="17">
        <f t="shared" si="4"/>
        <v>4.303733333333333E-2</v>
      </c>
      <c r="H13" s="17">
        <f t="shared" si="4"/>
        <v>4.3143499999999994E-2</v>
      </c>
      <c r="I13" s="17">
        <f t="shared" si="4"/>
        <v>4.3249666666666658E-2</v>
      </c>
      <c r="J13" s="17">
        <f t="shared" si="4"/>
        <v>4.3355833333333323E-2</v>
      </c>
      <c r="K13" s="17">
        <f t="shared" si="22"/>
        <v>4.3462000000000001E-2</v>
      </c>
      <c r="L13" s="17">
        <f t="shared" si="5"/>
        <v>7.8706666827201829E-2</v>
      </c>
      <c r="M13" s="14"/>
      <c r="N13" s="58">
        <f t="shared" si="6"/>
        <v>-81.736777777777817</v>
      </c>
      <c r="O13" s="58">
        <f t="shared" si="7"/>
        <v>2.8990534999999999</v>
      </c>
      <c r="P13" s="58">
        <f t="shared" si="8"/>
        <v>3.0232054661375001</v>
      </c>
      <c r="Q13" s="59">
        <f t="shared" si="8"/>
        <v>3.1526742402248389</v>
      </c>
      <c r="R13" s="59">
        <f t="shared" si="8"/>
        <v>3.2876875145624678</v>
      </c>
      <c r="S13" s="59">
        <f t="shared" si="8"/>
        <v>3.428482732373606</v>
      </c>
      <c r="T13" s="59">
        <f t="shared" si="9"/>
        <v>3.5756714959709264</v>
      </c>
      <c r="U13" s="59">
        <f t="shared" si="9"/>
        <v>3.7295588620335258</v>
      </c>
      <c r="V13" s="59">
        <f t="shared" si="9"/>
        <v>3.8904650847976692</v>
      </c>
      <c r="W13" s="59">
        <f t="shared" si="9"/>
        <v>4.0587264028934733</v>
      </c>
      <c r="X13" s="59">
        <f t="shared" si="9"/>
        <v>4.2346958683629223</v>
      </c>
      <c r="Y13" s="59">
        <f t="shared" si="10"/>
        <v>4.4187442201937115</v>
      </c>
      <c r="Z13" s="59">
        <f t="shared" si="10"/>
        <v>4.6107916814917704</v>
      </c>
      <c r="AA13" s="59">
        <f t="shared" si="10"/>
        <v>4.8111859095527656</v>
      </c>
      <c r="AB13" s="59">
        <f t="shared" si="10"/>
        <v>5.0202896715537477</v>
      </c>
      <c r="AC13" s="59">
        <f t="shared" si="10"/>
        <v>5.238481501258816</v>
      </c>
      <c r="AD13" s="59">
        <f t="shared" si="10"/>
        <v>5.4661563842665259</v>
      </c>
      <c r="AE13" s="59">
        <f t="shared" si="10"/>
        <v>5.7037264730395174</v>
      </c>
      <c r="AF13" s="59">
        <f t="shared" si="10"/>
        <v>5.9516218330107602</v>
      </c>
      <c r="AG13" s="59">
        <f t="shared" si="10"/>
        <v>6.2102912211170729</v>
      </c>
      <c r="AH13" s="59">
        <f t="shared" si="10"/>
        <v>6.4802028981692628</v>
      </c>
      <c r="AI13" s="59">
        <f t="shared" si="10"/>
        <v>6.7618454765294942</v>
      </c>
      <c r="AJ13" s="59">
        <f t="shared" si="10"/>
        <v>7.0557288046304185</v>
      </c>
      <c r="AK13" s="59">
        <f t="shared" si="10"/>
        <v>7.3623848899372648</v>
      </c>
      <c r="AL13" s="59">
        <f t="shared" si="10"/>
        <v>7.6823688620237176</v>
      </c>
      <c r="AM13" s="59">
        <f t="shared" si="10"/>
        <v>8.0162599775049923</v>
      </c>
      <c r="AN13" s="59">
        <f t="shared" si="10"/>
        <v>8.3646626686473127</v>
      </c>
      <c r="AO13" s="59">
        <f t="shared" si="11"/>
        <v>8.7282076375520621</v>
      </c>
      <c r="AP13" s="59">
        <f t="shared" si="11"/>
        <v>9.1075529978953487</v>
      </c>
      <c r="AQ13" s="59">
        <f t="shared" si="11"/>
        <v>9.5033854662898758</v>
      </c>
      <c r="AR13" s="59">
        <f t="shared" si="11"/>
        <v>9.9164216054257661</v>
      </c>
      <c r="AS13" s="59">
        <f t="shared" si="11"/>
        <v>10.34740912124078</v>
      </c>
      <c r="AT13" s="59">
        <f t="shared" si="11"/>
        <v>10.797128216468145</v>
      </c>
      <c r="AU13" s="59">
        <f t="shared" si="11"/>
        <v>11.266393003012283</v>
      </c>
      <c r="AV13" s="59">
        <f t="shared" si="11"/>
        <v>11.756052975709201</v>
      </c>
      <c r="AW13" s="59">
        <f t="shared" si="11"/>
        <v>12.266994550139472</v>
      </c>
      <c r="AX13" s="59">
        <f t="shared" si="11"/>
        <v>12.800142667277633</v>
      </c>
      <c r="AY13" s="59">
        <f t="shared" si="11"/>
        <v>13.356462467882853</v>
      </c>
      <c r="AZ13" s="59">
        <f t="shared" si="11"/>
        <v>13.936961039661975</v>
      </c>
      <c r="BA13" s="59">
        <f t="shared" si="11"/>
        <v>14.542689240367762</v>
      </c>
      <c r="BB13" s="59">
        <f t="shared" si="11"/>
        <v>15.174743600132624</v>
      </c>
      <c r="BC13" s="59">
        <f t="shared" si="11"/>
        <v>15.834268306481587</v>
      </c>
      <c r="BD13" s="59">
        <f t="shared" si="11"/>
        <v>16.522457275617889</v>
      </c>
      <c r="BE13" s="59">
        <f t="shared" si="12"/>
        <v>17.240556313730792</v>
      </c>
      <c r="BF13" s="59">
        <f t="shared" si="12"/>
        <v>17.989865372238157</v>
      </c>
      <c r="BG13" s="59">
        <f t="shared" si="12"/>
        <v>18.771740901046371</v>
      </c>
      <c r="BH13" s="59">
        <f t="shared" si="12"/>
        <v>19.587598304087646</v>
      </c>
      <c r="BI13" s="59">
        <f t="shared" si="12"/>
        <v>20.438914501579902</v>
      </c>
      <c r="BJ13" s="59">
        <f t="shared" si="12"/>
        <v>21.327230603647564</v>
      </c>
      <c r="BK13" s="59">
        <f t="shared" si="12"/>
        <v>22.254154700143292</v>
      </c>
      <c r="BL13" s="59">
        <f t="shared" si="12"/>
        <v>23.221364771720918</v>
      </c>
      <c r="BM13" s="59">
        <f t="shared" si="12"/>
        <v>24.230611727429451</v>
      </c>
      <c r="BN13" s="59">
        <f t="shared" si="12"/>
        <v>25.283722574326987</v>
      </c>
      <c r="BO13" s="59">
        <f t="shared" si="12"/>
        <v>26.382603724852384</v>
      </c>
      <c r="BP13" s="59">
        <f t="shared" si="12"/>
        <v>27.529244447941917</v>
      </c>
      <c r="BQ13" s="59">
        <f t="shared" si="12"/>
        <v>28.725720470138366</v>
      </c>
      <c r="BR13" s="59">
        <f t="shared" si="12"/>
        <v>29.974197733211518</v>
      </c>
      <c r="BS13" s="59">
        <f t="shared" si="12"/>
        <v>31.276936315092353</v>
      </c>
      <c r="BT13" s="59">
        <f t="shared" si="12"/>
        <v>32.636294521218893</v>
      </c>
      <c r="BU13" s="59">
        <f t="shared" si="13"/>
        <v>34.054733153700106</v>
      </c>
      <c r="BV13" s="59">
        <f t="shared" si="13"/>
        <v>35.534819966026213</v>
      </c>
      <c r="BW13" s="59">
        <f t="shared" si="13"/>
        <v>37.079234311389641</v>
      </c>
      <c r="BX13" s="59">
        <f t="shared" si="13"/>
        <v>38.690771993031255</v>
      </c>
      <c r="BY13" s="59">
        <f t="shared" si="13"/>
        <v>40.372350325392375</v>
      </c>
      <c r="BZ13" s="59">
        <f t="shared" si="13"/>
        <v>42.127013415234572</v>
      </c>
      <c r="CA13" s="59">
        <f t="shared" si="13"/>
        <v>43.957937672287493</v>
      </c>
      <c r="CB13" s="59">
        <f t="shared" si="13"/>
        <v>45.868437559400448</v>
      </c>
      <c r="CC13" s="59">
        <f t="shared" si="13"/>
        <v>47.861971592607105</v>
      </c>
      <c r="CD13" s="59">
        <f t="shared" si="13"/>
        <v>49.942148601964988</v>
      </c>
      <c r="CE13" s="59">
        <f t="shared" si="13"/>
        <v>52.112734264503587</v>
      </c>
      <c r="CF13" s="59">
        <f t="shared" si="13"/>
        <v>54.377657921107435</v>
      </c>
      <c r="CG13" s="59">
        <f t="shared" si="13"/>
        <v>56.741019689674602</v>
      </c>
      <c r="CH13" s="59">
        <f t="shared" si="13"/>
        <v>59.207097887427231</v>
      </c>
      <c r="CI13" s="59">
        <f t="shared" si="13"/>
        <v>61.780356775810588</v>
      </c>
      <c r="CJ13" s="59">
        <f t="shared" si="13"/>
        <v>64.465454642000864</v>
      </c>
      <c r="CK13" s="59">
        <f t="shared" si="14"/>
        <v>67.267252231651497</v>
      </c>
      <c r="CL13" s="59">
        <f t="shared" si="14"/>
        <v>70.190821548143532</v>
      </c>
      <c r="CM13" s="59">
        <f t="shared" si="14"/>
        <v>73.241455034268938</v>
      </c>
      <c r="CN13" s="59">
        <f t="shared" si="14"/>
        <v>76.424675152968334</v>
      </c>
      <c r="CO13" s="59">
        <f t="shared" si="14"/>
        <v>79.746244384466635</v>
      </c>
      <c r="CP13" s="59">
        <f t="shared" si="14"/>
        <v>83.212175657904311</v>
      </c>
      <c r="CQ13" s="59">
        <f t="shared" si="14"/>
        <v>86.828743236348146</v>
      </c>
      <c r="CR13" s="59">
        <f t="shared" si="14"/>
        <v>90.602494074886295</v>
      </c>
      <c r="CS13" s="59">
        <f t="shared" si="14"/>
        <v>94.54025967236899</v>
      </c>
      <c r="CT13" s="59">
        <f t="shared" si="14"/>
        <v>98.649168438249475</v>
      </c>
      <c r="CU13" s="59">
        <f t="shared" si="14"/>
        <v>102.93665859691266</v>
      </c>
      <c r="CV13" s="59">
        <f t="shared" si="14"/>
        <v>107.41049165285168</v>
      </c>
      <c r="CW13" s="59">
        <f t="shared" si="14"/>
        <v>112.0787664410679</v>
      </c>
      <c r="CX13" s="59">
        <f t="shared" si="14"/>
        <v>116.94993378812958</v>
      </c>
      <c r="CY13" s="59">
        <f t="shared" si="14"/>
        <v>122.03281181042927</v>
      </c>
      <c r="CZ13" s="59">
        <f t="shared" si="14"/>
        <v>127.33660187733413</v>
      </c>
      <c r="DA13" s="59">
        <f t="shared" si="15"/>
        <v>132.87090526812682</v>
      </c>
      <c r="DB13" s="59">
        <f t="shared" si="15"/>
        <v>138.64574055289015</v>
      </c>
      <c r="DC13" s="59">
        <f t="shared" si="15"/>
        <v>144.67156172879984</v>
      </c>
      <c r="DD13" s="59">
        <f t="shared" si="15"/>
        <v>150.95927714465694</v>
      </c>
      <c r="DE13" s="59">
        <f t="shared" si="15"/>
        <v>157.52026924791801</v>
      </c>
      <c r="DF13" s="59">
        <f t="shared" si="15"/>
        <v>164.36641518997101</v>
      </c>
      <c r="DG13" s="59">
        <f t="shared" si="15"/>
        <v>171.51010832695752</v>
      </c>
      <c r="DH13" s="59">
        <f t="shared" si="15"/>
        <v>178.96428065506373</v>
      </c>
      <c r="DI13" s="59">
        <f t="shared" si="15"/>
        <v>186.74242622089409</v>
      </c>
      <c r="DJ13" s="59">
        <f t="shared" si="15"/>
        <v>194.85862554930657</v>
      </c>
      <c r="DK13" s="59">
        <f t="shared" si="15"/>
        <v>203.3275711329305</v>
      </c>
      <c r="DL13" s="59">
        <f t="shared" si="15"/>
        <v>212.16459402950991</v>
      </c>
      <c r="DM13" s="59">
        <f t="shared" si="15"/>
        <v>221.38569161522045</v>
      </c>
      <c r="DN13" s="59">
        <f t="shared" si="15"/>
        <v>231.00755654420115</v>
      </c>
      <c r="DO13" s="59">
        <f t="shared" si="15"/>
        <v>241.0476069667252</v>
      </c>
      <c r="DP13" s="59">
        <f t="shared" si="15"/>
        <v>251.52401806071299</v>
      </c>
      <c r="DQ13" s="59">
        <f t="shared" si="16"/>
        <v>262.45575493366766</v>
      </c>
      <c r="DR13" s="59">
        <f t="shared" si="16"/>
        <v>273.8626069545947</v>
      </c>
      <c r="DS13" s="59">
        <f t="shared" si="16"/>
        <v>285.76522357805527</v>
      </c>
      <c r="DT13" s="59">
        <f t="shared" si="16"/>
        <v>298.18515172520466</v>
      </c>
      <c r="DU13" s="59">
        <f t="shared" si="16"/>
        <v>311.14487478948547</v>
      </c>
      <c r="DV13" s="59">
        <f t="shared" si="16"/>
        <v>324.66785333758605</v>
      </c>
      <c r="DW13" s="59">
        <f t="shared" si="16"/>
        <v>338.77856757934416</v>
      </c>
      <c r="DX13" s="59">
        <f t="shared" si="16"/>
        <v>353.50256168347755</v>
      </c>
      <c r="DY13" s="59">
        <f t="shared" si="16"/>
        <v>368.86649001936479</v>
      </c>
      <c r="DZ13" s="59">
        <f t="shared" si="16"/>
        <v>384.89816540858641</v>
      </c>
      <c r="EA13" s="59">
        <f t="shared" si="16"/>
        <v>401.62660947357432</v>
      </c>
      <c r="EB13" s="59">
        <f t="shared" si="16"/>
        <v>419.08210517451477</v>
      </c>
      <c r="EC13" s="59">
        <f t="shared" si="16"/>
        <v>437.29625162960946</v>
      </c>
      <c r="ED13" s="59">
        <f t="shared" si="16"/>
        <v>456.3020213179355</v>
      </c>
      <c r="EE13" s="59">
        <f t="shared" si="16"/>
        <v>476.13381976845557</v>
      </c>
      <c r="EF13" s="59">
        <f t="shared" si="16"/>
        <v>496.82754784323214</v>
      </c>
      <c r="EG13" s="59">
        <f t="shared" si="17"/>
        <v>518.42066672759461</v>
      </c>
      <c r="EH13" s="59">
        <f t="shared" si="17"/>
        <v>540.95226574490925</v>
      </c>
      <c r="EI13" s="59">
        <f t="shared" si="17"/>
        <v>564.4631331187145</v>
      </c>
      <c r="EJ13" s="59">
        <f t="shared" si="17"/>
        <v>588.99582981031995</v>
      </c>
      <c r="EK13" s="59">
        <f t="shared" si="17"/>
        <v>614.59476656553602</v>
      </c>
      <c r="EL13" s="59">
        <f t="shared" si="17"/>
        <v>641.3062843100073</v>
      </c>
      <c r="EM13" s="59">
        <f t="shared" si="17"/>
        <v>669.17873803868872</v>
      </c>
      <c r="EN13" s="59">
        <f t="shared" si="17"/>
        <v>698.26258435132615</v>
      </c>
      <c r="EO13" s="59">
        <f t="shared" si="17"/>
        <v>728.61047279240347</v>
      </c>
      <c r="EP13" s="59">
        <f t="shared" si="17"/>
        <v>760.27734116090687</v>
      </c>
      <c r="EQ13" s="59">
        <f t="shared" si="17"/>
        <v>793.32051496244208</v>
      </c>
      <c r="ER13" s="59">
        <f t="shared" si="17"/>
        <v>827.79981118373962</v>
      </c>
      <c r="ES13" s="59">
        <f t="shared" si="17"/>
        <v>863.77764657740727</v>
      </c>
      <c r="ET13" s="59">
        <f t="shared" si="17"/>
        <v>901.31915065295448</v>
      </c>
      <c r="EU13" s="59">
        <f t="shared" si="17"/>
        <v>940.49228357863308</v>
      </c>
      <c r="EV13" s="59">
        <f t="shared" si="17"/>
        <v>981.36795920752752</v>
      </c>
      <c r="EW13" s="59">
        <f t="shared" si="18"/>
        <v>1024.0201734506049</v>
      </c>
      <c r="EX13" s="59">
        <f t="shared" si="18"/>
        <v>1068.5261382291151</v>
      </c>
      <c r="EY13" s="59">
        <f t="shared" si="18"/>
        <v>1114.9664212488287</v>
      </c>
      <c r="EZ13" s="59">
        <f t="shared" si="18"/>
        <v>1163.4250918491452</v>
      </c>
      <c r="FA13" s="59">
        <f t="shared" si="18"/>
        <v>1213.9898731910926</v>
      </c>
      <c r="FB13" s="59">
        <f t="shared" si="18"/>
        <v>1266.7523010597238</v>
      </c>
      <c r="FC13" s="59">
        <f t="shared" si="18"/>
        <v>1321.8078895683814</v>
      </c>
      <c r="FD13" s="59">
        <f t="shared" si="18"/>
        <v>1379.2563040648022</v>
      </c>
      <c r="FE13" s="59">
        <f t="shared" si="18"/>
        <v>1439.2015415520664</v>
      </c>
      <c r="FF13" s="59">
        <f t="shared" si="18"/>
        <v>1501.7521189510021</v>
      </c>
      <c r="FG13" s="59">
        <f t="shared" si="18"/>
        <v>1567.0212695448504</v>
      </c>
      <c r="FH13" s="59">
        <f t="shared" si="18"/>
        <v>1635.1271479618085</v>
      </c>
      <c r="FI13" s="59">
        <f t="shared" si="18"/>
        <v>1706.1930440665244</v>
      </c>
      <c r="FJ13" s="59">
        <f t="shared" si="18"/>
        <v>1780.3476061477436</v>
      </c>
      <c r="FK13" s="59">
        <f t="shared" si="18"/>
        <v>1857.7250738061366</v>
      </c>
      <c r="FL13" s="59">
        <f t="shared" si="18"/>
        <v>1938.4655209638986</v>
      </c>
      <c r="FM13" s="59">
        <f t="shared" si="19"/>
        <v>2022.7151094360313</v>
      </c>
      <c r="FN13" s="59">
        <f t="shared" si="19"/>
        <v>2110.6263535223397</v>
      </c>
      <c r="FO13" s="59">
        <f t="shared" si="19"/>
        <v>2202.3583960991273</v>
      </c>
      <c r="FP13" s="59">
        <f t="shared" si="19"/>
        <v>2298.0772967103871</v>
      </c>
      <c r="FQ13" s="59">
        <f t="shared" si="19"/>
        <v>2397.9563321800138</v>
      </c>
      <c r="FR13" s="59">
        <f t="shared" si="19"/>
        <v>2502.1763102892214</v>
      </c>
      <c r="FS13" s="59">
        <f t="shared" si="19"/>
        <v>2610.9258970870114</v>
      </c>
      <c r="FT13" s="59">
        <f t="shared" si="19"/>
        <v>2724.4019584262069</v>
      </c>
      <c r="FU13" s="59">
        <f t="shared" si="19"/>
        <v>2842.8099163433262</v>
      </c>
      <c r="FV13" s="59">
        <f t="shared" si="19"/>
        <v>2966.3641209274397</v>
      </c>
      <c r="FW13" s="59">
        <f t="shared" si="19"/>
        <v>3095.2882383511878</v>
      </c>
      <c r="FX13" s="59">
        <f t="shared" si="19"/>
        <v>3229.815655766407</v>
      </c>
      <c r="FY13" s="59">
        <f t="shared" si="19"/>
        <v>3370.1899037973262</v>
      </c>
      <c r="FZ13" s="59">
        <f t="shared" si="19"/>
        <v>3516.665097396165</v>
      </c>
      <c r="GA13" s="59">
        <f t="shared" si="19"/>
        <v>3669.5063958591968</v>
      </c>
      <c r="GB13" s="59">
        <f t="shared" si="19"/>
        <v>3828.9904828360286</v>
      </c>
      <c r="GC13" s="59">
        <f t="shared" si="20"/>
        <v>3995.4060672010478</v>
      </c>
      <c r="GD13" s="59">
        <f t="shared" si="20"/>
        <v>4169.0544056937397</v>
      </c>
      <c r="GE13" s="59">
        <f t="shared" si="20"/>
        <v>4350.2498482740002</v>
      </c>
      <c r="GF13" s="59">
        <f t="shared" si="20"/>
        <v>4539.3204071796845</v>
      </c>
      <c r="GG13" s="59">
        <f t="shared" si="20"/>
        <v>4736.6083507165276</v>
      </c>
      <c r="GH13" s="59">
        <f t="shared" si="20"/>
        <v>4942.4708228553691</v>
      </c>
      <c r="GI13" s="59">
        <f t="shared" si="20"/>
        <v>5157.2804897583082</v>
      </c>
      <c r="GJ13" s="59">
        <f t="shared" si="20"/>
        <v>5381.4262144041832</v>
      </c>
      <c r="GK13" s="59">
        <f t="shared" si="20"/>
        <v>5615.3137605346174</v>
      </c>
      <c r="GL13" s="59">
        <f t="shared" si="20"/>
        <v>5859.3665271949722</v>
      </c>
      <c r="GM13" s="59">
        <f t="shared" si="20"/>
        <v>6114.0263151999197</v>
      </c>
      <c r="GN13" s="59">
        <f t="shared" si="20"/>
        <v>6379.754126911138</v>
      </c>
      <c r="GO13" s="59">
        <f t="shared" si="20"/>
        <v>6657.0310007749495</v>
      </c>
      <c r="GP13" s="59">
        <f t="shared" si="20"/>
        <v>6946.3588821306294</v>
      </c>
      <c r="GQ13" s="59">
        <f t="shared" si="20"/>
        <v>7248.2615318657899</v>
      </c>
      <c r="GR13" s="59">
        <f t="shared" si="20"/>
        <v>7563.2854745637405</v>
      </c>
      <c r="GS13" s="59">
        <f t="shared" si="21"/>
        <v>7892.0009878592291</v>
      </c>
      <c r="GT13" s="59">
        <f t="shared" si="21"/>
        <v>8235.0031347935656</v>
      </c>
      <c r="GU13" s="59">
        <f t="shared" si="21"/>
        <v>8592.9128410379617</v>
      </c>
      <c r="GV13" s="59">
        <f t="shared" si="21"/>
        <v>8966.3780189351528</v>
      </c>
      <c r="GW13" s="59">
        <f t="shared" si="21"/>
        <v>9356.0747403941114</v>
      </c>
      <c r="GX13" s="59">
        <f t="shared" si="21"/>
        <v>9762.7084607611196</v>
      </c>
      <c r="GY13" s="59">
        <f t="shared" si="21"/>
        <v>10187.015295882718</v>
      </c>
      <c r="GZ13" s="59">
        <f t="shared" si="21"/>
        <v>10629.763354672372</v>
      </c>
      <c r="HA13" s="59">
        <f t="shared" si="21"/>
        <v>11091.754129593141</v>
      </c>
      <c r="HB13" s="59">
        <f t="shared" si="21"/>
        <v>11573.823947573517</v>
      </c>
      <c r="HC13" s="59">
        <f t="shared" si="21"/>
        <v>12076.845483982956</v>
      </c>
      <c r="HD13" s="59">
        <f t="shared" si="21"/>
        <v>12601.729342407822</v>
      </c>
      <c r="HE13" s="59">
        <f t="shared" si="21"/>
        <v>13149.425703087549</v>
      </c>
      <c r="HF13" s="59">
        <f t="shared" si="21"/>
        <v>13720.926042995139</v>
      </c>
    </row>
    <row r="14" spans="1:214" x14ac:dyDescent="0.3">
      <c r="A14" s="57" t="str">
        <f>'JMC-3 No 0.5 g'!A13</f>
        <v>PNM Resources, Inc.</v>
      </c>
      <c r="B14" s="16" t="str">
        <f>'JMC-3 No 0.5 g'!B13</f>
        <v>PNM</v>
      </c>
      <c r="C14" s="16">
        <f>'JMC-3 No 0.5 g'!C13</f>
        <v>1.06</v>
      </c>
      <c r="D14" s="16">
        <f>'JMC-3 No 0.5 g'!D13</f>
        <v>38.897444444444439</v>
      </c>
      <c r="E14" s="17">
        <f>'JMC-3 No 0.5 g'!K13</f>
        <v>6.1749999999999999E-2</v>
      </c>
      <c r="F14" s="17">
        <f t="shared" si="4"/>
        <v>5.8701999999999997E-2</v>
      </c>
      <c r="G14" s="17">
        <f t="shared" si="4"/>
        <v>5.5653999999999995E-2</v>
      </c>
      <c r="H14" s="17">
        <f t="shared" si="4"/>
        <v>5.2605999999999993E-2</v>
      </c>
      <c r="I14" s="17">
        <f t="shared" si="4"/>
        <v>4.9557999999999991E-2</v>
      </c>
      <c r="J14" s="17">
        <f t="shared" si="4"/>
        <v>4.6509999999999989E-2</v>
      </c>
      <c r="K14" s="17">
        <f t="shared" si="22"/>
        <v>4.3462000000000001E-2</v>
      </c>
      <c r="L14" s="17">
        <f t="shared" si="5"/>
        <v>7.5338527560234084E-2</v>
      </c>
      <c r="N14" s="59">
        <f t="shared" si="6"/>
        <v>-38.897444444444439</v>
      </c>
      <c r="O14" s="59">
        <f t="shared" si="7"/>
        <v>1.1254550000000001</v>
      </c>
      <c r="P14" s="59">
        <f t="shared" si="8"/>
        <v>1.1949518462500002</v>
      </c>
      <c r="Q14" s="59">
        <f t="shared" si="8"/>
        <v>1.2687401227559376</v>
      </c>
      <c r="R14" s="59">
        <f t="shared" si="8"/>
        <v>1.3470848253361167</v>
      </c>
      <c r="S14" s="59">
        <f t="shared" si="8"/>
        <v>1.4302673133006218</v>
      </c>
      <c r="T14" s="59">
        <f t="shared" si="9"/>
        <v>1.5142268651259949</v>
      </c>
      <c r="U14" s="59">
        <f t="shared" si="9"/>
        <v>1.5984996470777171</v>
      </c>
      <c r="V14" s="59">
        <f t="shared" si="9"/>
        <v>1.6825903195118874</v>
      </c>
      <c r="W14" s="59">
        <f t="shared" si="9"/>
        <v>1.7659761305662576</v>
      </c>
      <c r="X14" s="59">
        <f t="shared" si="9"/>
        <v>1.8481116803988944</v>
      </c>
      <c r="Y14" s="59">
        <f t="shared" si="10"/>
        <v>1.9284343102523909</v>
      </c>
      <c r="Z14" s="59">
        <f t="shared" si="10"/>
        <v>2.0122479222445802</v>
      </c>
      <c r="AA14" s="59">
        <f t="shared" si="10"/>
        <v>2.0997042414411737</v>
      </c>
      <c r="AB14" s="59">
        <f t="shared" si="10"/>
        <v>2.1909615871826897</v>
      </c>
      <c r="AC14" s="59">
        <f t="shared" si="10"/>
        <v>2.2861851596848237</v>
      </c>
      <c r="AD14" s="59">
        <f t="shared" si="10"/>
        <v>2.3855473390950452</v>
      </c>
      <c r="AE14" s="59">
        <f t="shared" si="10"/>
        <v>2.4892279975467937</v>
      </c>
      <c r="AF14" s="59">
        <f t="shared" si="10"/>
        <v>2.5974148247761724</v>
      </c>
      <c r="AG14" s="59">
        <f t="shared" si="10"/>
        <v>2.7103036678905941</v>
      </c>
      <c r="AH14" s="59">
        <f t="shared" si="10"/>
        <v>2.8280988859044549</v>
      </c>
      <c r="AI14" s="59">
        <f t="shared" si="10"/>
        <v>2.9510137196836341</v>
      </c>
      <c r="AJ14" s="59">
        <f t="shared" si="10"/>
        <v>3.0792706779685237</v>
      </c>
      <c r="AK14" s="59">
        <f t="shared" si="10"/>
        <v>3.2131019401743912</v>
      </c>
      <c r="AL14" s="59">
        <f t="shared" si="10"/>
        <v>3.3527497766982504</v>
      </c>
      <c r="AM14" s="59">
        <f t="shared" si="10"/>
        <v>3.4984669874931091</v>
      </c>
      <c r="AN14" s="59">
        <f t="shared" si="10"/>
        <v>3.6505173597035343</v>
      </c>
      <c r="AO14" s="59">
        <f t="shared" si="11"/>
        <v>3.8091761451909689</v>
      </c>
      <c r="AP14" s="59">
        <f t="shared" si="11"/>
        <v>3.9747305588132584</v>
      </c>
      <c r="AQ14" s="59">
        <f t="shared" si="11"/>
        <v>4.1474802983604002</v>
      </c>
      <c r="AR14" s="59">
        <f t="shared" si="11"/>
        <v>4.3277380870877398</v>
      </c>
      <c r="AS14" s="59">
        <f t="shared" si="11"/>
        <v>4.5158302398287464</v>
      </c>
      <c r="AT14" s="59">
        <f t="shared" si="11"/>
        <v>4.7120972537121828</v>
      </c>
      <c r="AU14" s="59">
        <f t="shared" si="11"/>
        <v>4.9168944245530213</v>
      </c>
      <c r="AV14" s="59">
        <f t="shared" si="11"/>
        <v>5.130592490032944</v>
      </c>
      <c r="AW14" s="59">
        <f t="shared" si="11"/>
        <v>5.3535783008347551</v>
      </c>
      <c r="AX14" s="59">
        <f t="shared" si="11"/>
        <v>5.5862555209456346</v>
      </c>
      <c r="AY14" s="59">
        <f t="shared" si="11"/>
        <v>5.8290453583969732</v>
      </c>
      <c r="AZ14" s="59">
        <f t="shared" si="11"/>
        <v>6.0823873277636222</v>
      </c>
      <c r="BA14" s="59">
        <f t="shared" si="11"/>
        <v>6.3467400458028838</v>
      </c>
      <c r="BB14" s="59">
        <f t="shared" si="11"/>
        <v>6.622582061673568</v>
      </c>
      <c r="BC14" s="59">
        <f t="shared" si="11"/>
        <v>6.9104127232380241</v>
      </c>
      <c r="BD14" s="59">
        <f t="shared" si="11"/>
        <v>7.2107530810153948</v>
      </c>
      <c r="BE14" s="59">
        <f t="shared" si="12"/>
        <v>7.5241468314224855</v>
      </c>
      <c r="BF14" s="59">
        <f t="shared" si="12"/>
        <v>7.8511613010097685</v>
      </c>
      <c r="BG14" s="59">
        <f t="shared" si="12"/>
        <v>8.1923884734742547</v>
      </c>
      <c r="BH14" s="59">
        <f t="shared" si="12"/>
        <v>8.5484460613083915</v>
      </c>
      <c r="BI14" s="59">
        <f t="shared" si="12"/>
        <v>8.9199786240249761</v>
      </c>
      <c r="BJ14" s="59">
        <f t="shared" si="12"/>
        <v>9.3076587349823487</v>
      </c>
      <c r="BK14" s="59">
        <f t="shared" si="12"/>
        <v>9.712188198922151</v>
      </c>
      <c r="BL14" s="59">
        <f t="shared" si="12"/>
        <v>10.134299322423704</v>
      </c>
      <c r="BM14" s="59">
        <f t="shared" si="12"/>
        <v>10.574756239574882</v>
      </c>
      <c r="BN14" s="59">
        <f t="shared" si="12"/>
        <v>11.034356295259284</v>
      </c>
      <c r="BO14" s="59">
        <f t="shared" si="12"/>
        <v>11.513931488563843</v>
      </c>
      <c r="BP14" s="59">
        <f t="shared" si="12"/>
        <v>12.014349978919803</v>
      </c>
      <c r="BQ14" s="59">
        <f t="shared" si="12"/>
        <v>12.536517657703614</v>
      </c>
      <c r="BR14" s="59">
        <f t="shared" si="12"/>
        <v>13.081379788142728</v>
      </c>
      <c r="BS14" s="59">
        <f t="shared" si="12"/>
        <v>13.649922716494986</v>
      </c>
      <c r="BT14" s="59">
        <f t="shared" si="12"/>
        <v>14.24317565759929</v>
      </c>
      <c r="BU14" s="59">
        <f t="shared" si="13"/>
        <v>14.862212558029869</v>
      </c>
      <c r="BV14" s="59">
        <f t="shared" si="13"/>
        <v>15.508154040226961</v>
      </c>
      <c r="BW14" s="59">
        <f t="shared" si="13"/>
        <v>16.182169431123302</v>
      </c>
      <c r="BX14" s="59">
        <f t="shared" si="13"/>
        <v>16.88547887893878</v>
      </c>
      <c r="BY14" s="59">
        <f t="shared" si="13"/>
        <v>17.619355561975215</v>
      </c>
      <c r="BZ14" s="59">
        <f t="shared" si="13"/>
        <v>18.385127993409782</v>
      </c>
      <c r="CA14" s="59">
        <f t="shared" si="13"/>
        <v>19.184182426259355</v>
      </c>
      <c r="CB14" s="59">
        <f t="shared" si="13"/>
        <v>20.017965362869436</v>
      </c>
      <c r="CC14" s="59">
        <f t="shared" si="13"/>
        <v>20.887986173470466</v>
      </c>
      <c r="CD14" s="59">
        <f t="shared" si="13"/>
        <v>21.795819828541838</v>
      </c>
      <c r="CE14" s="59">
        <f t="shared" si="13"/>
        <v>22.743109749929921</v>
      </c>
      <c r="CF14" s="59">
        <f t="shared" si="13"/>
        <v>23.731570785881374</v>
      </c>
      <c r="CG14" s="59">
        <f t="shared" si="13"/>
        <v>24.762992315377346</v>
      </c>
      <c r="CH14" s="59">
        <f t="shared" si="13"/>
        <v>25.839241487388275</v>
      </c>
      <c r="CI14" s="59">
        <f t="shared" si="13"/>
        <v>26.962266600913143</v>
      </c>
      <c r="CJ14" s="59">
        <f t="shared" si="13"/>
        <v>28.134100631922028</v>
      </c>
      <c r="CK14" s="59">
        <f t="shared" si="14"/>
        <v>29.35686491358662</v>
      </c>
      <c r="CL14" s="59">
        <f t="shared" si="14"/>
        <v>30.632772976460917</v>
      </c>
      <c r="CM14" s="59">
        <f t="shared" si="14"/>
        <v>31.964134555563859</v>
      </c>
      <c r="CN14" s="59">
        <f t="shared" si="14"/>
        <v>33.353359771617775</v>
      </c>
      <c r="CO14" s="59">
        <f t="shared" si="14"/>
        <v>34.80296349401182</v>
      </c>
      <c r="CP14" s="59">
        <f t="shared" si="14"/>
        <v>36.315569893388556</v>
      </c>
      <c r="CQ14" s="59">
        <f t="shared" si="14"/>
        <v>37.893917192095003</v>
      </c>
      <c r="CR14" s="59">
        <f t="shared" si="14"/>
        <v>39.54086262109783</v>
      </c>
      <c r="CS14" s="59">
        <f t="shared" si="14"/>
        <v>41.259387592335976</v>
      </c>
      <c r="CT14" s="59">
        <f t="shared" si="14"/>
        <v>43.052603095874076</v>
      </c>
      <c r="CU14" s="59">
        <f t="shared" si="14"/>
        <v>44.92375533162695</v>
      </c>
      <c r="CV14" s="59">
        <f t="shared" si="14"/>
        <v>46.876231585850114</v>
      </c>
      <c r="CW14" s="59">
        <f t="shared" si="14"/>
        <v>48.913566363034327</v>
      </c>
      <c r="CX14" s="59">
        <f t="shared" si="14"/>
        <v>51.039447784304521</v>
      </c>
      <c r="CY14" s="59">
        <f t="shared" si="14"/>
        <v>53.257724263905956</v>
      </c>
      <c r="CZ14" s="59">
        <f t="shared" si="14"/>
        <v>55.572411475863831</v>
      </c>
      <c r="DA14" s="59">
        <f t="shared" si="15"/>
        <v>57.987699623427815</v>
      </c>
      <c r="DB14" s="59">
        <f t="shared" si="15"/>
        <v>60.507961024461231</v>
      </c>
      <c r="DC14" s="59">
        <f t="shared" si="15"/>
        <v>63.137758026506361</v>
      </c>
      <c r="DD14" s="59">
        <f t="shared" si="15"/>
        <v>65.88185126585438</v>
      </c>
      <c r="DE14" s="59">
        <f t="shared" si="15"/>
        <v>68.745208285570939</v>
      </c>
      <c r="DF14" s="59">
        <f t="shared" si="15"/>
        <v>71.733012528078419</v>
      </c>
      <c r="DG14" s="59">
        <f t="shared" si="15"/>
        <v>74.850672718573762</v>
      </c>
      <c r="DH14" s="59">
        <f t="shared" si="15"/>
        <v>78.103832656268409</v>
      </c>
      <c r="DI14" s="59">
        <f t="shared" si="15"/>
        <v>81.498381431175133</v>
      </c>
      <c r="DJ14" s="59">
        <f t="shared" si="15"/>
        <v>85.040464084936858</v>
      </c>
      <c r="DK14" s="59">
        <f t="shared" si="15"/>
        <v>88.736492734996375</v>
      </c>
      <c r="DL14" s="59">
        <f t="shared" si="15"/>
        <v>92.593158182244778</v>
      </c>
      <c r="DM14" s="59">
        <f t="shared" si="15"/>
        <v>96.617442023161487</v>
      </c>
      <c r="DN14" s="59">
        <f t="shared" si="15"/>
        <v>100.81662928837213</v>
      </c>
      <c r="DO14" s="59">
        <f t="shared" si="15"/>
        <v>105.19832163050334</v>
      </c>
      <c r="DP14" s="59">
        <f t="shared" si="15"/>
        <v>109.77045108520826</v>
      </c>
      <c r="DQ14" s="59">
        <f t="shared" si="16"/>
        <v>114.54129443027358</v>
      </c>
      <c r="DR14" s="59">
        <f t="shared" si="16"/>
        <v>119.51948816880211</v>
      </c>
      <c r="DS14" s="59">
        <f t="shared" si="16"/>
        <v>124.71404416359458</v>
      </c>
      <c r="DT14" s="59">
        <f t="shared" si="16"/>
        <v>130.13436595103272</v>
      </c>
      <c r="DU14" s="59">
        <f t="shared" si="16"/>
        <v>135.7902657639965</v>
      </c>
      <c r="DV14" s="59">
        <f t="shared" si="16"/>
        <v>141.69198229463132</v>
      </c>
      <c r="DW14" s="59">
        <f t="shared" si="16"/>
        <v>147.85019922912056</v>
      </c>
      <c r="DX14" s="59">
        <f t="shared" si="16"/>
        <v>154.2760645880166</v>
      </c>
      <c r="DY14" s="59">
        <f t="shared" si="16"/>
        <v>160.98121090714096</v>
      </c>
      <c r="DZ14" s="59">
        <f t="shared" si="16"/>
        <v>167.97777629558709</v>
      </c>
      <c r="EA14" s="59">
        <f t="shared" si="16"/>
        <v>175.27842640894588</v>
      </c>
      <c r="EB14" s="59">
        <f t="shared" si="16"/>
        <v>182.89637737753145</v>
      </c>
      <c r="EC14" s="59">
        <f t="shared" si="16"/>
        <v>190.84541973111371</v>
      </c>
      <c r="ED14" s="59">
        <f t="shared" si="16"/>
        <v>199.13994336346735</v>
      </c>
      <c r="EE14" s="59">
        <f t="shared" si="16"/>
        <v>207.79496358193035</v>
      </c>
      <c r="EF14" s="59">
        <f t="shared" si="16"/>
        <v>216.82614828912818</v>
      </c>
      <c r="EG14" s="59">
        <f t="shared" si="17"/>
        <v>226.24984634607026</v>
      </c>
      <c r="EH14" s="59">
        <f t="shared" si="17"/>
        <v>236.08311716796314</v>
      </c>
      <c r="EI14" s="59">
        <f t="shared" si="17"/>
        <v>246.34376160631712</v>
      </c>
      <c r="EJ14" s="59">
        <f t="shared" si="17"/>
        <v>257.05035417325087</v>
      </c>
      <c r="EK14" s="59">
        <f t="shared" si="17"/>
        <v>268.22227666632864</v>
      </c>
      <c r="EL14" s="59">
        <f t="shared" si="17"/>
        <v>279.87975325480056</v>
      </c>
      <c r="EM14" s="59">
        <f t="shared" si="17"/>
        <v>292.04388709076068</v>
      </c>
      <c r="EN14" s="59">
        <f t="shared" si="17"/>
        <v>304.7366985114993</v>
      </c>
      <c r="EO14" s="59">
        <f t="shared" si="17"/>
        <v>317.98116490220605</v>
      </c>
      <c r="EP14" s="59">
        <f t="shared" si="17"/>
        <v>331.80126229118571</v>
      </c>
      <c r="EQ14" s="59">
        <f t="shared" si="17"/>
        <v>346.22200875288519</v>
      </c>
      <c r="ER14" s="59">
        <f t="shared" si="17"/>
        <v>361.26950969730302</v>
      </c>
      <c r="ES14" s="59">
        <f t="shared" si="17"/>
        <v>376.97100512776717</v>
      </c>
      <c r="ET14" s="59">
        <f t="shared" si="17"/>
        <v>393.35491895263016</v>
      </c>
      <c r="EU14" s="59">
        <f t="shared" si="17"/>
        <v>410.4509104401493</v>
      </c>
      <c r="EV14" s="59">
        <f t="shared" si="17"/>
        <v>428.28992790969903</v>
      </c>
      <c r="EW14" s="59">
        <f t="shared" si="18"/>
        <v>446.90426475651032</v>
      </c>
      <c r="EX14" s="59">
        <f t="shared" si="18"/>
        <v>466.32761791135772</v>
      </c>
      <c r="EY14" s="59">
        <f t="shared" si="18"/>
        <v>486.59514884102111</v>
      </c>
      <c r="EZ14" s="59">
        <f t="shared" si="18"/>
        <v>507.74354719994955</v>
      </c>
      <c r="FA14" s="59">
        <f t="shared" si="18"/>
        <v>529.81109724835369</v>
      </c>
      <c r="FB14" s="59">
        <f t="shared" si="18"/>
        <v>552.83774715696154</v>
      </c>
      <c r="FC14" s="59">
        <f t="shared" si="18"/>
        <v>576.86518132389733</v>
      </c>
      <c r="FD14" s="59">
        <f t="shared" si="18"/>
        <v>601.9368958345965</v>
      </c>
      <c r="FE14" s="59">
        <f t="shared" si="18"/>
        <v>628.09827720135968</v>
      </c>
      <c r="FF14" s="59">
        <f t="shared" si="18"/>
        <v>655.39668452508511</v>
      </c>
      <c r="FG14" s="59">
        <f t="shared" si="18"/>
        <v>683.88153522791424</v>
      </c>
      <c r="FH14" s="59">
        <f t="shared" si="18"/>
        <v>713.60439451198977</v>
      </c>
      <c r="FI14" s="59">
        <f t="shared" si="18"/>
        <v>744.61906870626979</v>
      </c>
      <c r="FJ14" s="59">
        <f t="shared" si="18"/>
        <v>776.98170267038165</v>
      </c>
      <c r="FK14" s="59">
        <f t="shared" si="18"/>
        <v>810.75088143184166</v>
      </c>
      <c r="FL14" s="59">
        <f t="shared" si="18"/>
        <v>845.98773624063233</v>
      </c>
      <c r="FM14" s="59">
        <f t="shared" si="19"/>
        <v>882.75605523312265</v>
      </c>
      <c r="FN14" s="59">
        <f t="shared" si="19"/>
        <v>921.12239890566457</v>
      </c>
      <c r="FO14" s="59">
        <f t="shared" si="19"/>
        <v>961.15622060690248</v>
      </c>
      <c r="FP14" s="59">
        <f t="shared" si="19"/>
        <v>1002.9299922669196</v>
      </c>
      <c r="FQ14" s="59">
        <f t="shared" si="19"/>
        <v>1046.5193355908243</v>
      </c>
      <c r="FR14" s="59">
        <f t="shared" si="19"/>
        <v>1092.0031589542725</v>
      </c>
      <c r="FS14" s="59">
        <f t="shared" si="19"/>
        <v>1139.4638002487429</v>
      </c>
      <c r="FT14" s="59">
        <f t="shared" si="19"/>
        <v>1188.9871759351536</v>
      </c>
      <c r="FU14" s="59">
        <f t="shared" si="19"/>
        <v>1240.6629365756471</v>
      </c>
      <c r="FV14" s="59">
        <f t="shared" si="19"/>
        <v>1294.5846291250978</v>
      </c>
      <c r="FW14" s="59">
        <f t="shared" si="19"/>
        <v>1350.8498662761326</v>
      </c>
      <c r="FX14" s="59">
        <f t="shared" si="19"/>
        <v>1409.5605031642258</v>
      </c>
      <c r="FY14" s="59">
        <f t="shared" si="19"/>
        <v>1470.8228217527492</v>
      </c>
      <c r="FZ14" s="59">
        <f t="shared" si="19"/>
        <v>1534.7477232317669</v>
      </c>
      <c r="GA14" s="59">
        <f t="shared" si="19"/>
        <v>1601.4509287788658</v>
      </c>
      <c r="GB14" s="59">
        <f t="shared" si="19"/>
        <v>1671.0531890454527</v>
      </c>
      <c r="GC14" s="59">
        <f t="shared" si="20"/>
        <v>1743.680502747746</v>
      </c>
      <c r="GD14" s="59">
        <f t="shared" si="20"/>
        <v>1819.4643447581684</v>
      </c>
      <c r="GE14" s="59">
        <f t="shared" si="20"/>
        <v>1898.5419041100477</v>
      </c>
      <c r="GF14" s="59">
        <f t="shared" si="20"/>
        <v>1981.0563323464783</v>
      </c>
      <c r="GG14" s="59">
        <f t="shared" si="20"/>
        <v>2067.1570026629206</v>
      </c>
      <c r="GH14" s="59">
        <f t="shared" si="20"/>
        <v>2156.9997803126562</v>
      </c>
      <c r="GI14" s="59">
        <f t="shared" si="20"/>
        <v>2250.7473047646045</v>
      </c>
      <c r="GJ14" s="59">
        <f t="shared" si="20"/>
        <v>2348.5692841242835</v>
      </c>
      <c r="GK14" s="59">
        <f t="shared" si="20"/>
        <v>2450.6428023508929</v>
      </c>
      <c r="GL14" s="59">
        <f t="shared" si="20"/>
        <v>2557.1526398266669</v>
      </c>
      <c r="GM14" s="59">
        <f t="shared" si="20"/>
        <v>2668.2916078588132</v>
      </c>
      <c r="GN14" s="59">
        <f t="shared" si="20"/>
        <v>2784.2608977195728</v>
      </c>
      <c r="GO14" s="59">
        <f t="shared" si="20"/>
        <v>2905.2704448562604</v>
      </c>
      <c r="GP14" s="59">
        <f t="shared" si="20"/>
        <v>3031.5393089306031</v>
      </c>
      <c r="GQ14" s="59">
        <f t="shared" si="20"/>
        <v>3163.2960703753447</v>
      </c>
      <c r="GR14" s="59">
        <f t="shared" si="20"/>
        <v>3300.7792441859974</v>
      </c>
      <c r="GS14" s="59">
        <f t="shared" si="21"/>
        <v>3444.2377116968087</v>
      </c>
      <c r="GT14" s="59">
        <f t="shared" si="21"/>
        <v>3593.9311711225751</v>
      </c>
      <c r="GU14" s="59">
        <f t="shared" si="21"/>
        <v>3750.1306076819042</v>
      </c>
      <c r="GV14" s="59">
        <f t="shared" si="21"/>
        <v>3913.1187841529745</v>
      </c>
      <c r="GW14" s="59">
        <f t="shared" si="21"/>
        <v>4083.1907527498306</v>
      </c>
      <c r="GX14" s="59">
        <f t="shared" si="21"/>
        <v>4260.654389245843</v>
      </c>
      <c r="GY14" s="59">
        <f t="shared" si="21"/>
        <v>4445.830950311245</v>
      </c>
      <c r="GZ14" s="59">
        <f t="shared" si="21"/>
        <v>4639.0556550736719</v>
      </c>
      <c r="HA14" s="59">
        <f t="shared" si="21"/>
        <v>4840.678291954483</v>
      </c>
      <c r="HB14" s="59">
        <f t="shared" si="21"/>
        <v>5051.0638518794085</v>
      </c>
      <c r="HC14" s="59">
        <f t="shared" si="21"/>
        <v>5270.5931890097909</v>
      </c>
      <c r="HD14" s="59">
        <f t="shared" si="21"/>
        <v>5499.6637101905335</v>
      </c>
      <c r="HE14" s="59">
        <f t="shared" si="21"/>
        <v>5738.6900943628334</v>
      </c>
      <c r="HF14" s="59">
        <f t="shared" si="21"/>
        <v>5988.1050432440306</v>
      </c>
    </row>
    <row r="15" spans="1:214" x14ac:dyDescent="0.3">
      <c r="A15" s="57" t="str">
        <f>'JMC-3 No 0.5 g'!A14</f>
        <v>Southern Company</v>
      </c>
      <c r="B15" s="16" t="str">
        <f>'JMC-3 No 0.5 g'!B14</f>
        <v>SO</v>
      </c>
      <c r="C15" s="16">
        <f>'JMC-3 No 0.5 g'!C14</f>
        <v>2.3199999999999998</v>
      </c>
      <c r="D15" s="16">
        <f>'JMC-3 No 0.5 g'!D14</f>
        <v>46.364888888888899</v>
      </c>
      <c r="E15" s="17">
        <f>'JMC-3 No 0.5 g'!K14</f>
        <v>3.8625E-2</v>
      </c>
      <c r="F15" s="17">
        <f t="shared" si="4"/>
        <v>3.943116666666667E-2</v>
      </c>
      <c r="G15" s="17">
        <f t="shared" si="4"/>
        <v>4.0237333333333333E-2</v>
      </c>
      <c r="H15" s="17">
        <f t="shared" si="4"/>
        <v>4.1043499999999997E-2</v>
      </c>
      <c r="I15" s="17">
        <f t="shared" si="4"/>
        <v>4.184966666666666E-2</v>
      </c>
      <c r="J15" s="17">
        <f t="shared" si="4"/>
        <v>4.2655833333333323E-2</v>
      </c>
      <c r="K15" s="17">
        <f t="shared" si="22"/>
        <v>4.3462000000000001E-2</v>
      </c>
      <c r="L15" s="17">
        <f t="shared" si="5"/>
        <v>9.4075164198875433E-2</v>
      </c>
      <c r="N15" s="59">
        <f t="shared" si="6"/>
        <v>-46.364888888888899</v>
      </c>
      <c r="O15" s="59">
        <f t="shared" si="7"/>
        <v>2.4096099999999998</v>
      </c>
      <c r="P15" s="59">
        <f t="shared" si="8"/>
        <v>2.5026811862499998</v>
      </c>
      <c r="Q15" s="59">
        <f t="shared" si="8"/>
        <v>2.5993472470689056</v>
      </c>
      <c r="R15" s="59">
        <f t="shared" si="8"/>
        <v>2.6997470344869421</v>
      </c>
      <c r="S15" s="59">
        <f t="shared" si="8"/>
        <v>2.8040247636940001</v>
      </c>
      <c r="T15" s="59">
        <f t="shared" si="9"/>
        <v>2.914590731488679</v>
      </c>
      <c r="U15" s="59">
        <f t="shared" si="9"/>
        <v>3.0318660902818326</v>
      </c>
      <c r="V15" s="59">
        <f t="shared" si="9"/>
        <v>3.1563044861583149</v>
      </c>
      <c r="W15" s="59">
        <f t="shared" si="9"/>
        <v>3.2883947768025448</v>
      </c>
      <c r="X15" s="59">
        <f t="shared" si="9"/>
        <v>3.4286639963360379</v>
      </c>
      <c r="Y15" s="59">
        <f t="shared" si="10"/>
        <v>3.5776805909447944</v>
      </c>
      <c r="Z15" s="59">
        <f t="shared" si="10"/>
        <v>3.7331737447884366</v>
      </c>
      <c r="AA15" s="59">
        <f t="shared" si="10"/>
        <v>3.8954249420844311</v>
      </c>
      <c r="AB15" s="59">
        <f t="shared" si="10"/>
        <v>4.0647279009173038</v>
      </c>
      <c r="AC15" s="59">
        <f t="shared" si="10"/>
        <v>4.241389104946971</v>
      </c>
      <c r="AD15" s="59">
        <f t="shared" si="10"/>
        <v>4.4257283582261762</v>
      </c>
      <c r="AE15" s="59">
        <f t="shared" si="10"/>
        <v>4.6180793641314013</v>
      </c>
      <c r="AF15" s="59">
        <f t="shared" si="10"/>
        <v>4.8187903294552799</v>
      </c>
      <c r="AG15" s="59">
        <f t="shared" si="10"/>
        <v>5.0282245947540645</v>
      </c>
      <c r="AH15" s="59">
        <f t="shared" si="10"/>
        <v>5.2467612920912652</v>
      </c>
      <c r="AI15" s="59">
        <f t="shared" si="10"/>
        <v>5.4747960313681352</v>
      </c>
      <c r="AJ15" s="59">
        <f t="shared" si="10"/>
        <v>5.7127416164834566</v>
      </c>
      <c r="AK15" s="59">
        <f t="shared" si="10"/>
        <v>5.9610287926190599</v>
      </c>
      <c r="AL15" s="59">
        <f t="shared" si="10"/>
        <v>6.2201070260038689</v>
      </c>
      <c r="AM15" s="59">
        <f t="shared" si="10"/>
        <v>6.4904453175680485</v>
      </c>
      <c r="AN15" s="59">
        <f t="shared" si="10"/>
        <v>6.7725330519601901</v>
      </c>
      <c r="AO15" s="59">
        <f t="shared" si="11"/>
        <v>7.0668808834644832</v>
      </c>
      <c r="AP15" s="59">
        <f t="shared" si="11"/>
        <v>7.374021660421616</v>
      </c>
      <c r="AQ15" s="59">
        <f t="shared" si="11"/>
        <v>7.6945113898268591</v>
      </c>
      <c r="AR15" s="59">
        <f t="shared" si="11"/>
        <v>8.028930243851514</v>
      </c>
      <c r="AS15" s="59">
        <f t="shared" si="11"/>
        <v>8.3778836101097873</v>
      </c>
      <c r="AT15" s="59">
        <f t="shared" si="11"/>
        <v>8.7420031875723776</v>
      </c>
      <c r="AU15" s="59">
        <f t="shared" si="11"/>
        <v>9.1219481301106473</v>
      </c>
      <c r="AV15" s="59">
        <f t="shared" si="11"/>
        <v>9.5184062397415161</v>
      </c>
      <c r="AW15" s="59">
        <f t="shared" si="11"/>
        <v>9.9320952117331611</v>
      </c>
      <c r="AX15" s="59">
        <f t="shared" si="11"/>
        <v>10.363763933825506</v>
      </c>
      <c r="AY15" s="59">
        <f t="shared" si="11"/>
        <v>10.814193841917429</v>
      </c>
      <c r="AZ15" s="59">
        <f t="shared" si="11"/>
        <v>11.284200334674843</v>
      </c>
      <c r="BA15" s="59">
        <f t="shared" si="11"/>
        <v>11.77463424962048</v>
      </c>
      <c r="BB15" s="59">
        <f t="shared" si="11"/>
        <v>12.286383403377483</v>
      </c>
      <c r="BC15" s="59">
        <f t="shared" si="11"/>
        <v>12.820374198855074</v>
      </c>
      <c r="BD15" s="59">
        <f t="shared" si="11"/>
        <v>13.377573302285711</v>
      </c>
      <c r="BE15" s="59">
        <f t="shared" si="12"/>
        <v>13.95898939314965</v>
      </c>
      <c r="BF15" s="59">
        <f t="shared" si="12"/>
        <v>14.565674990154719</v>
      </c>
      <c r="BG15" s="59">
        <f t="shared" si="12"/>
        <v>15.198728356576822</v>
      </c>
      <c r="BH15" s="59">
        <f t="shared" si="12"/>
        <v>15.859295488410362</v>
      </c>
      <c r="BI15" s="59">
        <f t="shared" si="12"/>
        <v>16.54857218892765</v>
      </c>
      <c r="BJ15" s="59">
        <f t="shared" si="12"/>
        <v>17.267806233402823</v>
      </c>
      <c r="BK15" s="59">
        <f t="shared" si="12"/>
        <v>18.018299627918974</v>
      </c>
      <c r="BL15" s="59">
        <f t="shared" si="12"/>
        <v>18.801410966347586</v>
      </c>
      <c r="BM15" s="59">
        <f t="shared" si="12"/>
        <v>19.618557889766983</v>
      </c>
      <c r="BN15" s="59">
        <f t="shared" si="12"/>
        <v>20.471219652772032</v>
      </c>
      <c r="BO15" s="59">
        <f t="shared" si="12"/>
        <v>21.360939801320807</v>
      </c>
      <c r="BP15" s="59">
        <f t="shared" si="12"/>
        <v>22.289328966965808</v>
      </c>
      <c r="BQ15" s="59">
        <f t="shared" si="12"/>
        <v>23.258067782528073</v>
      </c>
      <c r="BR15" s="59">
        <f t="shared" si="12"/>
        <v>24.268909924492306</v>
      </c>
      <c r="BS15" s="59">
        <f t="shared" si="12"/>
        <v>25.323685287630589</v>
      </c>
      <c r="BT15" s="59">
        <f t="shared" si="12"/>
        <v>26.424303297601586</v>
      </c>
      <c r="BU15" s="59">
        <f t="shared" si="13"/>
        <v>27.572756367521944</v>
      </c>
      <c r="BV15" s="59">
        <f t="shared" si="13"/>
        <v>28.771123504767179</v>
      </c>
      <c r="BW15" s="59">
        <f t="shared" si="13"/>
        <v>30.021574074531365</v>
      </c>
      <c r="BX15" s="59">
        <f t="shared" si="13"/>
        <v>31.326371726958644</v>
      </c>
      <c r="BY15" s="59">
        <f t="shared" si="13"/>
        <v>32.687878494955719</v>
      </c>
      <c r="BZ15" s="59">
        <f t="shared" si="13"/>
        <v>34.108559070103482</v>
      </c>
      <c r="CA15" s="59">
        <f t="shared" si="13"/>
        <v>35.590985264408317</v>
      </c>
      <c r="CB15" s="59">
        <f t="shared" si="13"/>
        <v>37.137840665970025</v>
      </c>
      <c r="CC15" s="59">
        <f t="shared" si="13"/>
        <v>38.75192549699441</v>
      </c>
      <c r="CD15" s="59">
        <f t="shared" si="13"/>
        <v>40.436161682944778</v>
      </c>
      <c r="CE15" s="59">
        <f t="shared" si="13"/>
        <v>42.193598142008916</v>
      </c>
      <c r="CF15" s="59">
        <f t="shared" si="13"/>
        <v>44.027416304456906</v>
      </c>
      <c r="CG15" s="59">
        <f t="shared" si="13"/>
        <v>45.940935871881209</v>
      </c>
      <c r="CH15" s="59">
        <f t="shared" si="13"/>
        <v>47.937620826744904</v>
      </c>
      <c r="CI15" s="59">
        <f t="shared" si="13"/>
        <v>50.021085703116889</v>
      </c>
      <c r="CJ15" s="59">
        <f t="shared" si="13"/>
        <v>52.195102129945752</v>
      </c>
      <c r="CK15" s="59">
        <f t="shared" si="14"/>
        <v>54.463605658717448</v>
      </c>
      <c r="CL15" s="59">
        <f t="shared" si="14"/>
        <v>56.830702887856617</v>
      </c>
      <c r="CM15" s="59">
        <f t="shared" si="14"/>
        <v>59.300678896768638</v>
      </c>
      <c r="CN15" s="59">
        <f t="shared" si="14"/>
        <v>61.87800500297999</v>
      </c>
      <c r="CO15" s="59">
        <f t="shared" si="14"/>
        <v>64.567346856419505</v>
      </c>
      <c r="CP15" s="59">
        <f t="shared" si="14"/>
        <v>67.373572885493203</v>
      </c>
      <c r="CQ15" s="59">
        <f t="shared" si="14"/>
        <v>70.301763110242504</v>
      </c>
      <c r="CR15" s="59">
        <f t="shared" si="14"/>
        <v>73.357218338539852</v>
      </c>
      <c r="CS15" s="59">
        <f t="shared" si="14"/>
        <v>76.545469761969457</v>
      </c>
      <c r="CT15" s="59">
        <f t="shared" si="14"/>
        <v>79.872288968764167</v>
      </c>
      <c r="CU15" s="59">
        <f t="shared" si="14"/>
        <v>83.34369839192459</v>
      </c>
      <c r="CV15" s="59">
        <f t="shared" si="14"/>
        <v>86.965982211434408</v>
      </c>
      <c r="CW15" s="59">
        <f t="shared" si="14"/>
        <v>90.745697730307754</v>
      </c>
      <c r="CX15" s="59">
        <f t="shared" si="14"/>
        <v>94.689687245062373</v>
      </c>
      <c r="CY15" s="59">
        <f t="shared" si="14"/>
        <v>98.805090432107264</v>
      </c>
      <c r="CZ15" s="59">
        <f t="shared" si="14"/>
        <v>103.0993572724675</v>
      </c>
      <c r="DA15" s="59">
        <f t="shared" si="15"/>
        <v>107.58026153824348</v>
      </c>
      <c r="DB15" s="59">
        <f t="shared" si="15"/>
        <v>112.2559148652186</v>
      </c>
      <c r="DC15" s="59">
        <f t="shared" si="15"/>
        <v>117.13478143709072</v>
      </c>
      <c r="DD15" s="59">
        <f t="shared" si="15"/>
        <v>122.22569330790955</v>
      </c>
      <c r="DE15" s="59">
        <f t="shared" si="15"/>
        <v>127.53786639045791</v>
      </c>
      <c r="DF15" s="59">
        <f t="shared" si="15"/>
        <v>133.08091713951998</v>
      </c>
      <c r="DG15" s="59">
        <f t="shared" si="15"/>
        <v>138.86487996023777</v>
      </c>
      <c r="DH15" s="59">
        <f t="shared" si="15"/>
        <v>144.90022537306962</v>
      </c>
      <c r="DI15" s="59">
        <f t="shared" si="15"/>
        <v>151.19787896823397</v>
      </c>
      <c r="DJ15" s="59">
        <f t="shared" si="15"/>
        <v>157.76924118395132</v>
      </c>
      <c r="DK15" s="59">
        <f t="shared" si="15"/>
        <v>164.62620794428821</v>
      </c>
      <c r="DL15" s="59">
        <f t="shared" si="15"/>
        <v>171.78119219396285</v>
      </c>
      <c r="DM15" s="59">
        <f t="shared" si="15"/>
        <v>179.24714636909684</v>
      </c>
      <c r="DN15" s="59">
        <f t="shared" si="15"/>
        <v>187.0375858445905</v>
      </c>
      <c r="DO15" s="59">
        <f t="shared" si="15"/>
        <v>195.16661340056805</v>
      </c>
      <c r="DP15" s="59">
        <f t="shared" si="15"/>
        <v>203.64894475218352</v>
      </c>
      <c r="DQ15" s="59">
        <f t="shared" si="16"/>
        <v>212.49993518900291</v>
      </c>
      <c r="DR15" s="59">
        <f t="shared" si="16"/>
        <v>221.73560737218733</v>
      </c>
      <c r="DS15" s="59">
        <f t="shared" si="16"/>
        <v>231.37268033979731</v>
      </c>
      <c r="DT15" s="59">
        <f t="shared" si="16"/>
        <v>241.42859977272556</v>
      </c>
      <c r="DU15" s="59">
        <f t="shared" si="16"/>
        <v>251.92156957604774</v>
      </c>
      <c r="DV15" s="59">
        <f t="shared" si="16"/>
        <v>262.87058483296192</v>
      </c>
      <c r="DW15" s="59">
        <f t="shared" si="16"/>
        <v>274.29546619097209</v>
      </c>
      <c r="DX15" s="59">
        <f t="shared" si="16"/>
        <v>286.21689574256408</v>
      </c>
      <c r="DY15" s="59">
        <f t="shared" si="16"/>
        <v>298.65645446532739</v>
      </c>
      <c r="DZ15" s="59">
        <f t="shared" si="16"/>
        <v>311.63666128929941</v>
      </c>
      <c r="EA15" s="59">
        <f t="shared" si="16"/>
        <v>325.18101386225493</v>
      </c>
      <c r="EB15" s="59">
        <f t="shared" si="16"/>
        <v>339.31403108673624</v>
      </c>
      <c r="EC15" s="59">
        <f t="shared" si="16"/>
        <v>354.06129750582795</v>
      </c>
      <c r="ED15" s="59">
        <f t="shared" si="16"/>
        <v>369.44950961802618</v>
      </c>
      <c r="EE15" s="59">
        <f t="shared" si="16"/>
        <v>385.5065242050448</v>
      </c>
      <c r="EF15" s="59">
        <f t="shared" si="16"/>
        <v>402.26140876004439</v>
      </c>
      <c r="EG15" s="59">
        <f t="shared" si="17"/>
        <v>419.74449410757342</v>
      </c>
      <c r="EH15" s="59">
        <f t="shared" si="17"/>
        <v>437.98742931047673</v>
      </c>
      <c r="EI15" s="59">
        <f t="shared" si="17"/>
        <v>457.02323896316864</v>
      </c>
      <c r="EJ15" s="59">
        <f t="shared" si="17"/>
        <v>476.88638297498585</v>
      </c>
      <c r="EK15" s="59">
        <f t="shared" si="17"/>
        <v>497.61281895184464</v>
      </c>
      <c r="EL15" s="59">
        <f t="shared" si="17"/>
        <v>519.24006728912968</v>
      </c>
      <c r="EM15" s="59">
        <f t="shared" si="17"/>
        <v>541.80727909364975</v>
      </c>
      <c r="EN15" s="59">
        <f t="shared" si="17"/>
        <v>565.35530705761789</v>
      </c>
      <c r="EO15" s="59">
        <f t="shared" si="17"/>
        <v>589.92677941295597</v>
      </c>
      <c r="EP15" s="59">
        <f t="shared" si="17"/>
        <v>615.56617709980185</v>
      </c>
      <c r="EQ15" s="59">
        <f t="shared" si="17"/>
        <v>642.31991428891342</v>
      </c>
      <c r="ER15" s="59">
        <f t="shared" si="17"/>
        <v>670.23642240373806</v>
      </c>
      <c r="ES15" s="59">
        <f t="shared" si="17"/>
        <v>699.36623779424929</v>
      </c>
      <c r="ET15" s="59">
        <f t="shared" si="17"/>
        <v>729.76209322126283</v>
      </c>
      <c r="EU15" s="59">
        <f t="shared" si="17"/>
        <v>761.47901331684523</v>
      </c>
      <c r="EV15" s="59">
        <f t="shared" si="17"/>
        <v>794.57441419362192</v>
      </c>
      <c r="EW15" s="59">
        <f t="shared" si="18"/>
        <v>829.10820738330506</v>
      </c>
      <c r="EX15" s="59">
        <f t="shared" si="18"/>
        <v>865.14290829259812</v>
      </c>
      <c r="EY15" s="59">
        <f t="shared" si="18"/>
        <v>902.74374937281095</v>
      </c>
      <c r="EZ15" s="59">
        <f t="shared" si="18"/>
        <v>941.97879820805201</v>
      </c>
      <c r="FA15" s="59">
        <f t="shared" si="18"/>
        <v>982.91908073577031</v>
      </c>
      <c r="FB15" s="59">
        <f t="shared" si="18"/>
        <v>1025.6387098227083</v>
      </c>
      <c r="FC15" s="59">
        <f t="shared" si="18"/>
        <v>1070.2150194290227</v>
      </c>
      <c r="FD15" s="59">
        <f t="shared" si="18"/>
        <v>1116.7287046034469</v>
      </c>
      <c r="FE15" s="59">
        <f t="shared" si="18"/>
        <v>1165.2639675629218</v>
      </c>
      <c r="FF15" s="59">
        <f t="shared" si="18"/>
        <v>1215.9086701211413</v>
      </c>
      <c r="FG15" s="59">
        <f t="shared" si="18"/>
        <v>1268.7544927419463</v>
      </c>
      <c r="FH15" s="59">
        <f t="shared" si="18"/>
        <v>1323.8971005054966</v>
      </c>
      <c r="FI15" s="59">
        <f t="shared" si="18"/>
        <v>1381.4363162876664</v>
      </c>
      <c r="FJ15" s="59">
        <f t="shared" si="18"/>
        <v>1441.4763014661607</v>
      </c>
      <c r="FK15" s="59">
        <f t="shared" si="18"/>
        <v>1504.1257444804828</v>
      </c>
      <c r="FL15" s="59">
        <f t="shared" si="18"/>
        <v>1569.4980575870934</v>
      </c>
      <c r="FM15" s="59">
        <f t="shared" si="19"/>
        <v>1637.7115821659436</v>
      </c>
      <c r="FN15" s="59">
        <f t="shared" si="19"/>
        <v>1708.8898029500397</v>
      </c>
      <c r="FO15" s="59">
        <f t="shared" si="19"/>
        <v>1783.161571565854</v>
      </c>
      <c r="FP15" s="59">
        <f t="shared" si="19"/>
        <v>1860.661339789249</v>
      </c>
      <c r="FQ15" s="59">
        <f t="shared" si="19"/>
        <v>1941.5294029391691</v>
      </c>
      <c r="FR15" s="59">
        <f t="shared" si="19"/>
        <v>2025.9121538497111</v>
      </c>
      <c r="FS15" s="59">
        <f t="shared" si="19"/>
        <v>2113.9623478803269</v>
      </c>
      <c r="FT15" s="59">
        <f t="shared" si="19"/>
        <v>2205.8393794439016</v>
      </c>
      <c r="FU15" s="59">
        <f t="shared" si="19"/>
        <v>2301.7095705532925</v>
      </c>
      <c r="FV15" s="59">
        <f t="shared" si="19"/>
        <v>2401.7464719086793</v>
      </c>
      <c r="FW15" s="59">
        <f t="shared" si="19"/>
        <v>2506.1311770707739</v>
      </c>
      <c r="FX15" s="59">
        <f t="shared" si="19"/>
        <v>2615.0526502886237</v>
      </c>
      <c r="FY15" s="59">
        <f t="shared" si="19"/>
        <v>2728.7080685754677</v>
      </c>
      <c r="FZ15" s="59">
        <f t="shared" si="19"/>
        <v>2847.3031786518945</v>
      </c>
      <c r="GA15" s="59">
        <f t="shared" si="19"/>
        <v>2971.0526694024629</v>
      </c>
      <c r="GB15" s="59">
        <f t="shared" si="19"/>
        <v>3100.1805605200325</v>
      </c>
      <c r="GC15" s="59">
        <f t="shared" si="20"/>
        <v>3234.9206080413537</v>
      </c>
      <c r="GD15" s="59">
        <f t="shared" si="20"/>
        <v>3375.5167275080466</v>
      </c>
      <c r="GE15" s="59">
        <f t="shared" si="20"/>
        <v>3522.2234355190012</v>
      </c>
      <c r="GF15" s="59">
        <f t="shared" si="20"/>
        <v>3675.3063104735274</v>
      </c>
      <c r="GG15" s="59">
        <f t="shared" si="20"/>
        <v>3835.0424733393274</v>
      </c>
      <c r="GH15" s="59">
        <f t="shared" si="20"/>
        <v>4001.7210893156007</v>
      </c>
      <c r="GI15" s="59">
        <f t="shared" si="20"/>
        <v>4175.6438912994345</v>
      </c>
      <c r="GJ15" s="59">
        <f t="shared" si="20"/>
        <v>4357.1257261030896</v>
      </c>
      <c r="GK15" s="59">
        <f t="shared" si="20"/>
        <v>4546.4951244109816</v>
      </c>
      <c r="GL15" s="59">
        <f t="shared" si="20"/>
        <v>4744.0948955081312</v>
      </c>
      <c r="GM15" s="59">
        <f t="shared" si="20"/>
        <v>4950.2827478567051</v>
      </c>
      <c r="GN15" s="59">
        <f t="shared" si="20"/>
        <v>5165.4319366440523</v>
      </c>
      <c r="GO15" s="59">
        <f t="shared" si="20"/>
        <v>5389.9319394744753</v>
      </c>
      <c r="GP15" s="59">
        <f t="shared" si="20"/>
        <v>5624.1891614279139</v>
      </c>
      <c r="GQ15" s="59">
        <f t="shared" si="20"/>
        <v>5868.6276707618936</v>
      </c>
      <c r="GR15" s="59">
        <f t="shared" si="20"/>
        <v>6123.6899665885467</v>
      </c>
      <c r="GS15" s="59">
        <f t="shared" si="21"/>
        <v>6389.8377799164173</v>
      </c>
      <c r="GT15" s="59">
        <f t="shared" si="21"/>
        <v>6667.5529095071442</v>
      </c>
      <c r="GU15" s="59">
        <f t="shared" si="21"/>
        <v>6957.3380940601428</v>
      </c>
      <c r="GV15" s="59">
        <f t="shared" si="21"/>
        <v>7259.717922304184</v>
      </c>
      <c r="GW15" s="59">
        <f t="shared" si="21"/>
        <v>7575.239782643368</v>
      </c>
      <c r="GX15" s="59">
        <f t="shared" si="21"/>
        <v>7904.4748540766132</v>
      </c>
      <c r="GY15" s="59">
        <f t="shared" si="21"/>
        <v>8248.0191401844895</v>
      </c>
      <c r="GZ15" s="59">
        <f t="shared" si="21"/>
        <v>8606.4945480551869</v>
      </c>
      <c r="HA15" s="59">
        <f t="shared" si="21"/>
        <v>8980.5500141027605</v>
      </c>
      <c r="HB15" s="59">
        <f t="shared" si="21"/>
        <v>9370.8626788156944</v>
      </c>
      <c r="HC15" s="59">
        <f t="shared" si="21"/>
        <v>9778.1391125623813</v>
      </c>
      <c r="HD15" s="59">
        <f t="shared" si="21"/>
        <v>10203.116594672567</v>
      </c>
      <c r="HE15" s="59">
        <f t="shared" si="21"/>
        <v>10646.564448110224</v>
      </c>
      <c r="HF15" s="59">
        <f t="shared" si="21"/>
        <v>11109.285432153991</v>
      </c>
    </row>
    <row r="16" spans="1:214" x14ac:dyDescent="0.3">
      <c r="A16" s="60" t="s">
        <v>47</v>
      </c>
      <c r="B16" s="61"/>
      <c r="C16" s="21"/>
      <c r="D16" s="21"/>
      <c r="E16" s="22">
        <f t="shared" ref="E16:L16" si="23">AVERAGE(E6:E15)</f>
        <v>5.0432499999999991E-2</v>
      </c>
      <c r="F16" s="22">
        <f t="shared" si="23"/>
        <v>4.9270749999999995E-2</v>
      </c>
      <c r="G16" s="22">
        <f t="shared" si="23"/>
        <v>4.8108999999999999E-2</v>
      </c>
      <c r="H16" s="22">
        <f t="shared" si="23"/>
        <v>4.694725000000001E-2</v>
      </c>
      <c r="I16" s="22">
        <f t="shared" si="23"/>
        <v>4.57855E-2</v>
      </c>
      <c r="J16" s="22">
        <f t="shared" si="23"/>
        <v>4.4623750000000004E-2</v>
      </c>
      <c r="K16" s="22">
        <f t="shared" si="23"/>
        <v>4.3462000000000001E-2</v>
      </c>
      <c r="L16" s="22">
        <f t="shared" si="23"/>
        <v>8.305657804012298E-2</v>
      </c>
    </row>
    <row r="17" spans="1:12" x14ac:dyDescent="0.3">
      <c r="A17" s="14" t="s">
        <v>279</v>
      </c>
      <c r="B17" s="62"/>
      <c r="C17" s="16"/>
      <c r="D17" s="16"/>
      <c r="E17" s="17" t="s">
        <v>49</v>
      </c>
      <c r="F17" s="17" t="s">
        <v>49</v>
      </c>
      <c r="G17" s="17" t="s">
        <v>49</v>
      </c>
      <c r="H17" s="17" t="s">
        <v>49</v>
      </c>
      <c r="I17" s="17" t="s">
        <v>49</v>
      </c>
      <c r="J17" s="17" t="s">
        <v>49</v>
      </c>
      <c r="K17" s="17" t="s">
        <v>49</v>
      </c>
      <c r="L17" s="25">
        <v>5.0000000000000001E-3</v>
      </c>
    </row>
    <row r="18" spans="1:12" x14ac:dyDescent="0.3">
      <c r="B18" s="62"/>
      <c r="C18" s="16"/>
      <c r="D18" s="16"/>
      <c r="E18" s="17"/>
      <c r="F18" s="17"/>
      <c r="G18" s="17"/>
      <c r="H18" s="17"/>
      <c r="I18" s="17"/>
      <c r="J18" s="17"/>
      <c r="K18" s="17"/>
      <c r="L18" s="17">
        <f>L16+L17</f>
        <v>8.8056578040122985E-2</v>
      </c>
    </row>
    <row r="19" spans="1:12" x14ac:dyDescent="0.3">
      <c r="C19" s="16"/>
      <c r="D19" s="16"/>
      <c r="E19" s="17"/>
      <c r="F19" s="17"/>
      <c r="G19" s="17"/>
      <c r="H19" s="17"/>
      <c r="I19" s="17"/>
      <c r="J19" s="17"/>
      <c r="K19" s="17"/>
      <c r="L19" s="17"/>
    </row>
    <row r="20" spans="1:12" x14ac:dyDescent="0.3">
      <c r="A20" s="28" t="s">
        <v>50</v>
      </c>
    </row>
    <row r="21" spans="1:12" x14ac:dyDescent="0.3">
      <c r="A21" s="63" t="s">
        <v>51</v>
      </c>
    </row>
    <row r="22" spans="1:12" x14ac:dyDescent="0.3">
      <c r="A22" s="63" t="s">
        <v>52</v>
      </c>
      <c r="J22" s="53" t="s">
        <v>49</v>
      </c>
    </row>
    <row r="23" spans="1:12" x14ac:dyDescent="0.3">
      <c r="A23" s="40" t="s">
        <v>280</v>
      </c>
    </row>
    <row r="24" spans="1:12" x14ac:dyDescent="0.3">
      <c r="A24" s="14" t="s">
        <v>281</v>
      </c>
    </row>
    <row r="25" spans="1:12" x14ac:dyDescent="0.3">
      <c r="A25" s="14" t="s">
        <v>282</v>
      </c>
    </row>
    <row r="26" spans="1:12" x14ac:dyDescent="0.3">
      <c r="A26" s="14" t="s">
        <v>283</v>
      </c>
    </row>
    <row r="27" spans="1:12" x14ac:dyDescent="0.3">
      <c r="A27" s="14" t="s">
        <v>284</v>
      </c>
    </row>
    <row r="28" spans="1:12" x14ac:dyDescent="0.3">
      <c r="A28" s="14" t="s">
        <v>285</v>
      </c>
    </row>
    <row r="29" spans="1:12" x14ac:dyDescent="0.3">
      <c r="A29" s="40" t="s">
        <v>286</v>
      </c>
      <c r="B29" s="64"/>
      <c r="C29" s="64"/>
      <c r="D29" s="64"/>
    </row>
    <row r="30" spans="1:12" x14ac:dyDescent="0.3">
      <c r="A30" s="14" t="s">
        <v>287</v>
      </c>
    </row>
    <row r="31" spans="1:12" x14ac:dyDescent="0.3">
      <c r="A31" s="24" t="s">
        <v>288</v>
      </c>
    </row>
    <row r="33" spans="1:214" s="50" customFormat="1" ht="18" x14ac:dyDescent="0.25">
      <c r="A33" s="47" t="s">
        <v>289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</row>
    <row r="34" spans="1:214" x14ac:dyDescent="0.3">
      <c r="A34" s="51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1:214" ht="17.25" thickBot="1" x14ac:dyDescent="0.35">
      <c r="C35" s="62" t="s">
        <v>1</v>
      </c>
      <c r="D35" s="62" t="s">
        <v>2</v>
      </c>
      <c r="E35" s="62" t="s">
        <v>3</v>
      </c>
      <c r="F35" s="62" t="s">
        <v>4</v>
      </c>
      <c r="G35" s="62" t="s">
        <v>5</v>
      </c>
      <c r="H35" s="62" t="s">
        <v>6</v>
      </c>
      <c r="I35" s="62" t="s">
        <v>7</v>
      </c>
      <c r="J35" s="62" t="s">
        <v>8</v>
      </c>
      <c r="K35" s="67" t="s">
        <v>9</v>
      </c>
      <c r="L35" s="62" t="s">
        <v>10</v>
      </c>
    </row>
    <row r="36" spans="1:214" x14ac:dyDescent="0.3">
      <c r="A36" s="81" t="s">
        <v>13</v>
      </c>
      <c r="B36" s="81" t="s">
        <v>14</v>
      </c>
      <c r="C36" s="83" t="s">
        <v>15</v>
      </c>
      <c r="D36" s="79" t="s">
        <v>16</v>
      </c>
      <c r="E36" s="79" t="s">
        <v>76</v>
      </c>
      <c r="F36" s="79" t="s">
        <v>77</v>
      </c>
      <c r="G36" s="79" t="s">
        <v>78</v>
      </c>
      <c r="H36" s="79" t="s">
        <v>79</v>
      </c>
      <c r="I36" s="79" t="s">
        <v>80</v>
      </c>
      <c r="J36" s="79" t="s">
        <v>81</v>
      </c>
      <c r="K36" s="79" t="s">
        <v>82</v>
      </c>
      <c r="L36" s="79" t="s">
        <v>83</v>
      </c>
      <c r="N36" s="54" t="s">
        <v>16</v>
      </c>
      <c r="O36" s="15" t="s">
        <v>84</v>
      </c>
      <c r="P36" s="15" t="s">
        <v>85</v>
      </c>
      <c r="Q36" s="15" t="s">
        <v>86</v>
      </c>
      <c r="R36" s="15" t="s">
        <v>87</v>
      </c>
      <c r="S36" s="15" t="s">
        <v>88</v>
      </c>
      <c r="T36" s="15" t="s">
        <v>77</v>
      </c>
      <c r="U36" s="15" t="s">
        <v>78</v>
      </c>
      <c r="V36" s="15" t="s">
        <v>79</v>
      </c>
      <c r="W36" s="15" t="s">
        <v>80</v>
      </c>
      <c r="X36" s="15" t="s">
        <v>81</v>
      </c>
      <c r="Y36" s="15" t="s">
        <v>89</v>
      </c>
      <c r="Z36" s="15" t="s">
        <v>90</v>
      </c>
      <c r="AA36" s="15" t="s">
        <v>91</v>
      </c>
      <c r="AB36" s="15" t="s">
        <v>92</v>
      </c>
      <c r="AC36" s="15" t="s">
        <v>93</v>
      </c>
      <c r="AD36" s="15" t="s">
        <v>94</v>
      </c>
      <c r="AE36" s="15" t="s">
        <v>95</v>
      </c>
      <c r="AF36" s="15" t="s">
        <v>96</v>
      </c>
      <c r="AG36" s="15" t="s">
        <v>97</v>
      </c>
      <c r="AH36" s="15" t="s">
        <v>98</v>
      </c>
      <c r="AI36" s="15" t="s">
        <v>99</v>
      </c>
      <c r="AJ36" s="15" t="s">
        <v>100</v>
      </c>
      <c r="AK36" s="15" t="s">
        <v>101</v>
      </c>
      <c r="AL36" s="15" t="s">
        <v>102</v>
      </c>
      <c r="AM36" s="15" t="s">
        <v>103</v>
      </c>
      <c r="AN36" s="15" t="s">
        <v>104</v>
      </c>
      <c r="AO36" s="15" t="s">
        <v>105</v>
      </c>
      <c r="AP36" s="15" t="s">
        <v>106</v>
      </c>
      <c r="AQ36" s="15" t="s">
        <v>107</v>
      </c>
      <c r="AR36" s="15" t="s">
        <v>108</v>
      </c>
      <c r="AS36" s="15" t="s">
        <v>109</v>
      </c>
      <c r="AT36" s="15" t="s">
        <v>110</v>
      </c>
      <c r="AU36" s="15" t="s">
        <v>111</v>
      </c>
      <c r="AV36" s="15" t="s">
        <v>112</v>
      </c>
      <c r="AW36" s="15" t="s">
        <v>113</v>
      </c>
      <c r="AX36" s="15" t="s">
        <v>114</v>
      </c>
      <c r="AY36" s="15" t="s">
        <v>115</v>
      </c>
      <c r="AZ36" s="15" t="s">
        <v>116</v>
      </c>
      <c r="BA36" s="15" t="s">
        <v>117</v>
      </c>
      <c r="BB36" s="15" t="s">
        <v>118</v>
      </c>
      <c r="BC36" s="15" t="s">
        <v>119</v>
      </c>
      <c r="BD36" s="15" t="s">
        <v>120</v>
      </c>
      <c r="BE36" s="15" t="s">
        <v>121</v>
      </c>
      <c r="BF36" s="15" t="s">
        <v>122</v>
      </c>
      <c r="BG36" s="15" t="s">
        <v>123</v>
      </c>
      <c r="BH36" s="15" t="s">
        <v>124</v>
      </c>
      <c r="BI36" s="15" t="s">
        <v>125</v>
      </c>
      <c r="BJ36" s="15" t="s">
        <v>126</v>
      </c>
      <c r="BK36" s="15" t="s">
        <v>127</v>
      </c>
      <c r="BL36" s="15" t="s">
        <v>128</v>
      </c>
      <c r="BM36" s="15" t="s">
        <v>129</v>
      </c>
      <c r="BN36" s="15" t="s">
        <v>130</v>
      </c>
      <c r="BO36" s="15" t="s">
        <v>131</v>
      </c>
      <c r="BP36" s="15" t="s">
        <v>132</v>
      </c>
      <c r="BQ36" s="15" t="s">
        <v>133</v>
      </c>
      <c r="BR36" s="15" t="s">
        <v>134</v>
      </c>
      <c r="BS36" s="15" t="s">
        <v>135</v>
      </c>
      <c r="BT36" s="15" t="s">
        <v>136</v>
      </c>
      <c r="BU36" s="15" t="s">
        <v>137</v>
      </c>
      <c r="BV36" s="15" t="s">
        <v>138</v>
      </c>
      <c r="BW36" s="15" t="s">
        <v>139</v>
      </c>
      <c r="BX36" s="15" t="s">
        <v>140</v>
      </c>
      <c r="BY36" s="15" t="s">
        <v>141</v>
      </c>
      <c r="BZ36" s="15" t="s">
        <v>142</v>
      </c>
      <c r="CA36" s="15" t="s">
        <v>143</v>
      </c>
      <c r="CB36" s="15" t="s">
        <v>144</v>
      </c>
      <c r="CC36" s="15" t="s">
        <v>145</v>
      </c>
      <c r="CD36" s="15" t="s">
        <v>146</v>
      </c>
      <c r="CE36" s="15" t="s">
        <v>147</v>
      </c>
      <c r="CF36" s="15" t="s">
        <v>148</v>
      </c>
      <c r="CG36" s="15" t="s">
        <v>149</v>
      </c>
      <c r="CH36" s="15" t="s">
        <v>150</v>
      </c>
      <c r="CI36" s="15" t="s">
        <v>151</v>
      </c>
      <c r="CJ36" s="15" t="s">
        <v>152</v>
      </c>
      <c r="CK36" s="15" t="s">
        <v>153</v>
      </c>
      <c r="CL36" s="15" t="s">
        <v>154</v>
      </c>
      <c r="CM36" s="15" t="s">
        <v>155</v>
      </c>
      <c r="CN36" s="15" t="s">
        <v>156</v>
      </c>
      <c r="CO36" s="15" t="s">
        <v>157</v>
      </c>
      <c r="CP36" s="15" t="s">
        <v>158</v>
      </c>
      <c r="CQ36" s="15" t="s">
        <v>159</v>
      </c>
      <c r="CR36" s="15" t="s">
        <v>160</v>
      </c>
      <c r="CS36" s="15" t="s">
        <v>161</v>
      </c>
      <c r="CT36" s="15" t="s">
        <v>162</v>
      </c>
      <c r="CU36" s="15" t="s">
        <v>163</v>
      </c>
      <c r="CV36" s="15" t="s">
        <v>164</v>
      </c>
      <c r="CW36" s="15" t="s">
        <v>165</v>
      </c>
      <c r="CX36" s="15" t="s">
        <v>166</v>
      </c>
      <c r="CY36" s="15" t="s">
        <v>167</v>
      </c>
      <c r="CZ36" s="15" t="s">
        <v>168</v>
      </c>
      <c r="DA36" s="15" t="s">
        <v>169</v>
      </c>
      <c r="DB36" s="15" t="s">
        <v>170</v>
      </c>
      <c r="DC36" s="15" t="s">
        <v>171</v>
      </c>
      <c r="DD36" s="15" t="s">
        <v>172</v>
      </c>
      <c r="DE36" s="15" t="s">
        <v>173</v>
      </c>
      <c r="DF36" s="15" t="s">
        <v>174</v>
      </c>
      <c r="DG36" s="15" t="s">
        <v>175</v>
      </c>
      <c r="DH36" s="15" t="s">
        <v>176</v>
      </c>
      <c r="DI36" s="15" t="s">
        <v>177</v>
      </c>
      <c r="DJ36" s="15" t="s">
        <v>178</v>
      </c>
      <c r="DK36" s="15" t="s">
        <v>179</v>
      </c>
      <c r="DL36" s="15" t="s">
        <v>180</v>
      </c>
      <c r="DM36" s="15" t="s">
        <v>181</v>
      </c>
      <c r="DN36" s="15" t="s">
        <v>182</v>
      </c>
      <c r="DO36" s="15" t="s">
        <v>183</v>
      </c>
      <c r="DP36" s="15" t="s">
        <v>184</v>
      </c>
      <c r="DQ36" s="15" t="s">
        <v>185</v>
      </c>
      <c r="DR36" s="15" t="s">
        <v>186</v>
      </c>
      <c r="DS36" s="15" t="s">
        <v>187</v>
      </c>
      <c r="DT36" s="15" t="s">
        <v>188</v>
      </c>
      <c r="DU36" s="15" t="s">
        <v>189</v>
      </c>
      <c r="DV36" s="15" t="s">
        <v>190</v>
      </c>
      <c r="DW36" s="15" t="s">
        <v>191</v>
      </c>
      <c r="DX36" s="15" t="s">
        <v>192</v>
      </c>
      <c r="DY36" s="15" t="s">
        <v>193</v>
      </c>
      <c r="DZ36" s="15" t="s">
        <v>194</v>
      </c>
      <c r="EA36" s="15" t="s">
        <v>195</v>
      </c>
      <c r="EB36" s="15" t="s">
        <v>196</v>
      </c>
      <c r="EC36" s="15" t="s">
        <v>197</v>
      </c>
      <c r="ED36" s="15" t="s">
        <v>198</v>
      </c>
      <c r="EE36" s="15" t="s">
        <v>199</v>
      </c>
      <c r="EF36" s="15" t="s">
        <v>200</v>
      </c>
      <c r="EG36" s="15" t="s">
        <v>201</v>
      </c>
      <c r="EH36" s="15" t="s">
        <v>202</v>
      </c>
      <c r="EI36" s="15" t="s">
        <v>203</v>
      </c>
      <c r="EJ36" s="15" t="s">
        <v>204</v>
      </c>
      <c r="EK36" s="15" t="s">
        <v>205</v>
      </c>
      <c r="EL36" s="15" t="s">
        <v>206</v>
      </c>
      <c r="EM36" s="15" t="s">
        <v>207</v>
      </c>
      <c r="EN36" s="15" t="s">
        <v>208</v>
      </c>
      <c r="EO36" s="15" t="s">
        <v>209</v>
      </c>
      <c r="EP36" s="15" t="s">
        <v>210</v>
      </c>
      <c r="EQ36" s="15" t="s">
        <v>211</v>
      </c>
      <c r="ER36" s="15" t="s">
        <v>212</v>
      </c>
      <c r="ES36" s="15" t="s">
        <v>213</v>
      </c>
      <c r="ET36" s="15" t="s">
        <v>214</v>
      </c>
      <c r="EU36" s="15" t="s">
        <v>215</v>
      </c>
      <c r="EV36" s="15" t="s">
        <v>216</v>
      </c>
      <c r="EW36" s="15" t="s">
        <v>217</v>
      </c>
      <c r="EX36" s="15" t="s">
        <v>218</v>
      </c>
      <c r="EY36" s="15" t="s">
        <v>219</v>
      </c>
      <c r="EZ36" s="15" t="s">
        <v>220</v>
      </c>
      <c r="FA36" s="15" t="s">
        <v>221</v>
      </c>
      <c r="FB36" s="15" t="s">
        <v>222</v>
      </c>
      <c r="FC36" s="15" t="s">
        <v>223</v>
      </c>
      <c r="FD36" s="15" t="s">
        <v>224</v>
      </c>
      <c r="FE36" s="15" t="s">
        <v>225</v>
      </c>
      <c r="FF36" s="15" t="s">
        <v>226</v>
      </c>
      <c r="FG36" s="15" t="s">
        <v>227</v>
      </c>
      <c r="FH36" s="15" t="s">
        <v>228</v>
      </c>
      <c r="FI36" s="15" t="s">
        <v>229</v>
      </c>
      <c r="FJ36" s="15" t="s">
        <v>230</v>
      </c>
      <c r="FK36" s="15" t="s">
        <v>231</v>
      </c>
      <c r="FL36" s="15" t="s">
        <v>232</v>
      </c>
      <c r="FM36" s="15" t="s">
        <v>233</v>
      </c>
      <c r="FN36" s="15" t="s">
        <v>234</v>
      </c>
      <c r="FO36" s="15" t="s">
        <v>235</v>
      </c>
      <c r="FP36" s="15" t="s">
        <v>236</v>
      </c>
      <c r="FQ36" s="15" t="s">
        <v>237</v>
      </c>
      <c r="FR36" s="15" t="s">
        <v>238</v>
      </c>
      <c r="FS36" s="15" t="s">
        <v>239</v>
      </c>
      <c r="FT36" s="15" t="s">
        <v>240</v>
      </c>
      <c r="FU36" s="15" t="s">
        <v>241</v>
      </c>
      <c r="FV36" s="15" t="s">
        <v>242</v>
      </c>
      <c r="FW36" s="15" t="s">
        <v>243</v>
      </c>
      <c r="FX36" s="15" t="s">
        <v>244</v>
      </c>
      <c r="FY36" s="15" t="s">
        <v>245</v>
      </c>
      <c r="FZ36" s="15" t="s">
        <v>246</v>
      </c>
      <c r="GA36" s="15" t="s">
        <v>247</v>
      </c>
      <c r="GB36" s="15" t="s">
        <v>248</v>
      </c>
      <c r="GC36" s="15" t="s">
        <v>249</v>
      </c>
      <c r="GD36" s="15" t="s">
        <v>250</v>
      </c>
      <c r="GE36" s="15" t="s">
        <v>251</v>
      </c>
      <c r="GF36" s="15" t="s">
        <v>252</v>
      </c>
      <c r="GG36" s="15" t="s">
        <v>253</v>
      </c>
      <c r="GH36" s="15" t="s">
        <v>254</v>
      </c>
      <c r="GI36" s="15" t="s">
        <v>255</v>
      </c>
      <c r="GJ36" s="15" t="s">
        <v>256</v>
      </c>
      <c r="GK36" s="15" t="s">
        <v>257</v>
      </c>
      <c r="GL36" s="15" t="s">
        <v>258</v>
      </c>
      <c r="GM36" s="15" t="s">
        <v>259</v>
      </c>
      <c r="GN36" s="15" t="s">
        <v>260</v>
      </c>
      <c r="GO36" s="15" t="s">
        <v>261</v>
      </c>
      <c r="GP36" s="15" t="s">
        <v>262</v>
      </c>
      <c r="GQ36" s="15" t="s">
        <v>263</v>
      </c>
      <c r="GR36" s="15" t="s">
        <v>264</v>
      </c>
      <c r="GS36" s="15" t="s">
        <v>265</v>
      </c>
      <c r="GT36" s="15" t="s">
        <v>266</v>
      </c>
      <c r="GU36" s="15" t="s">
        <v>267</v>
      </c>
      <c r="GV36" s="15" t="s">
        <v>268</v>
      </c>
      <c r="GW36" s="15" t="s">
        <v>269</v>
      </c>
      <c r="GX36" s="15" t="s">
        <v>270</v>
      </c>
      <c r="GY36" s="15" t="s">
        <v>271</v>
      </c>
      <c r="GZ36" s="15" t="s">
        <v>272</v>
      </c>
      <c r="HA36" s="15" t="s">
        <v>273</v>
      </c>
      <c r="HB36" s="15" t="s">
        <v>274</v>
      </c>
      <c r="HC36" s="15" t="s">
        <v>275</v>
      </c>
      <c r="HD36" s="15" t="s">
        <v>276</v>
      </c>
      <c r="HE36" s="15" t="s">
        <v>277</v>
      </c>
      <c r="HF36" s="15" t="s">
        <v>278</v>
      </c>
    </row>
    <row r="37" spans="1:214" x14ac:dyDescent="0.3">
      <c r="A37" s="82"/>
      <c r="B37" s="82"/>
      <c r="C37" s="84"/>
      <c r="D37" s="80"/>
      <c r="E37" s="80"/>
      <c r="F37" s="80"/>
      <c r="G37" s="80"/>
      <c r="H37" s="80"/>
      <c r="I37" s="80"/>
      <c r="J37" s="80"/>
      <c r="K37" s="80"/>
      <c r="L37" s="80"/>
      <c r="N37" s="55">
        <f>N5</f>
        <v>42978</v>
      </c>
      <c r="O37" s="75">
        <f t="shared" ref="O37:CA37" si="24">DATE(YEAR(N37)+1,MONTH(N37),DAY(N37))</f>
        <v>43343</v>
      </c>
      <c r="P37" s="56">
        <f t="shared" si="24"/>
        <v>43708</v>
      </c>
      <c r="Q37" s="56">
        <f t="shared" si="24"/>
        <v>44074</v>
      </c>
      <c r="R37" s="56">
        <f t="shared" si="24"/>
        <v>44439</v>
      </c>
      <c r="S37" s="56">
        <f t="shared" si="24"/>
        <v>44804</v>
      </c>
      <c r="T37" s="56">
        <f t="shared" si="24"/>
        <v>45169</v>
      </c>
      <c r="U37" s="56">
        <f t="shared" si="24"/>
        <v>45535</v>
      </c>
      <c r="V37" s="56">
        <f t="shared" si="24"/>
        <v>45900</v>
      </c>
      <c r="W37" s="56">
        <f t="shared" si="24"/>
        <v>46265</v>
      </c>
      <c r="X37" s="56">
        <f t="shared" si="24"/>
        <v>46630</v>
      </c>
      <c r="Y37" s="56">
        <f t="shared" si="24"/>
        <v>46996</v>
      </c>
      <c r="Z37" s="56">
        <f t="shared" si="24"/>
        <v>47361</v>
      </c>
      <c r="AA37" s="56">
        <f t="shared" si="24"/>
        <v>47726</v>
      </c>
      <c r="AB37" s="56">
        <f t="shared" si="24"/>
        <v>48091</v>
      </c>
      <c r="AC37" s="56">
        <f t="shared" si="24"/>
        <v>48457</v>
      </c>
      <c r="AD37" s="56">
        <f t="shared" si="24"/>
        <v>48822</v>
      </c>
      <c r="AE37" s="56">
        <f t="shared" si="24"/>
        <v>49187</v>
      </c>
      <c r="AF37" s="56">
        <f t="shared" si="24"/>
        <v>49552</v>
      </c>
      <c r="AG37" s="56">
        <f t="shared" si="24"/>
        <v>49918</v>
      </c>
      <c r="AH37" s="56">
        <f t="shared" si="24"/>
        <v>50283</v>
      </c>
      <c r="AI37" s="56">
        <f t="shared" si="24"/>
        <v>50648</v>
      </c>
      <c r="AJ37" s="56">
        <f t="shared" si="24"/>
        <v>51013</v>
      </c>
      <c r="AK37" s="56">
        <f t="shared" si="24"/>
        <v>51379</v>
      </c>
      <c r="AL37" s="56">
        <f t="shared" si="24"/>
        <v>51744</v>
      </c>
      <c r="AM37" s="56">
        <f t="shared" si="24"/>
        <v>52109</v>
      </c>
      <c r="AN37" s="56">
        <f t="shared" si="24"/>
        <v>52474</v>
      </c>
      <c r="AO37" s="56">
        <f t="shared" si="24"/>
        <v>52840</v>
      </c>
      <c r="AP37" s="56">
        <f t="shared" si="24"/>
        <v>53205</v>
      </c>
      <c r="AQ37" s="56">
        <f t="shared" si="24"/>
        <v>53570</v>
      </c>
      <c r="AR37" s="56">
        <f t="shared" si="24"/>
        <v>53935</v>
      </c>
      <c r="AS37" s="56">
        <f t="shared" si="24"/>
        <v>54301</v>
      </c>
      <c r="AT37" s="56">
        <f t="shared" si="24"/>
        <v>54666</v>
      </c>
      <c r="AU37" s="56">
        <f t="shared" si="24"/>
        <v>55031</v>
      </c>
      <c r="AV37" s="56">
        <f t="shared" si="24"/>
        <v>55396</v>
      </c>
      <c r="AW37" s="56">
        <f t="shared" si="24"/>
        <v>55762</v>
      </c>
      <c r="AX37" s="56">
        <f t="shared" si="24"/>
        <v>56127</v>
      </c>
      <c r="AY37" s="56">
        <f t="shared" si="24"/>
        <v>56492</v>
      </c>
      <c r="AZ37" s="56">
        <f t="shared" si="24"/>
        <v>56857</v>
      </c>
      <c r="BA37" s="56">
        <f t="shared" si="24"/>
        <v>57223</v>
      </c>
      <c r="BB37" s="56">
        <f t="shared" si="24"/>
        <v>57588</v>
      </c>
      <c r="BC37" s="56">
        <f t="shared" si="24"/>
        <v>57953</v>
      </c>
      <c r="BD37" s="56">
        <f t="shared" si="24"/>
        <v>58318</v>
      </c>
      <c r="BE37" s="56">
        <f t="shared" si="24"/>
        <v>58684</v>
      </c>
      <c r="BF37" s="56">
        <f t="shared" si="24"/>
        <v>59049</v>
      </c>
      <c r="BG37" s="56">
        <f t="shared" si="24"/>
        <v>59414</v>
      </c>
      <c r="BH37" s="56">
        <f t="shared" si="24"/>
        <v>59779</v>
      </c>
      <c r="BI37" s="56">
        <f t="shared" si="24"/>
        <v>60145</v>
      </c>
      <c r="BJ37" s="56">
        <f t="shared" si="24"/>
        <v>60510</v>
      </c>
      <c r="BK37" s="56">
        <f t="shared" si="24"/>
        <v>60875</v>
      </c>
      <c r="BL37" s="56">
        <f t="shared" si="24"/>
        <v>61240</v>
      </c>
      <c r="BM37" s="56">
        <f t="shared" si="24"/>
        <v>61606</v>
      </c>
      <c r="BN37" s="56">
        <f t="shared" si="24"/>
        <v>61971</v>
      </c>
      <c r="BO37" s="56">
        <f t="shared" si="24"/>
        <v>62336</v>
      </c>
      <c r="BP37" s="56">
        <f t="shared" si="24"/>
        <v>62701</v>
      </c>
      <c r="BQ37" s="56">
        <f t="shared" si="24"/>
        <v>63067</v>
      </c>
      <c r="BR37" s="56">
        <f t="shared" si="24"/>
        <v>63432</v>
      </c>
      <c r="BS37" s="56">
        <f t="shared" si="24"/>
        <v>63797</v>
      </c>
      <c r="BT37" s="56">
        <f t="shared" si="24"/>
        <v>64162</v>
      </c>
      <c r="BU37" s="56">
        <f t="shared" si="24"/>
        <v>64528</v>
      </c>
      <c r="BV37" s="56">
        <f t="shared" si="24"/>
        <v>64893</v>
      </c>
      <c r="BW37" s="56">
        <f t="shared" si="24"/>
        <v>65258</v>
      </c>
      <c r="BX37" s="56">
        <f t="shared" si="24"/>
        <v>65623</v>
      </c>
      <c r="BY37" s="56">
        <f t="shared" si="24"/>
        <v>65989</v>
      </c>
      <c r="BZ37" s="56">
        <f t="shared" si="24"/>
        <v>66354</v>
      </c>
      <c r="CA37" s="56">
        <f t="shared" si="24"/>
        <v>66719</v>
      </c>
      <c r="CB37" s="56">
        <f t="shared" ref="CB37:EM37" si="25">DATE(YEAR(CA37)+1,MONTH(CA37),DAY(CA37))</f>
        <v>67084</v>
      </c>
      <c r="CC37" s="56">
        <f t="shared" si="25"/>
        <v>67450</v>
      </c>
      <c r="CD37" s="56">
        <f t="shared" si="25"/>
        <v>67815</v>
      </c>
      <c r="CE37" s="56">
        <f t="shared" si="25"/>
        <v>68180</v>
      </c>
      <c r="CF37" s="56">
        <f t="shared" si="25"/>
        <v>68545</v>
      </c>
      <c r="CG37" s="56">
        <f t="shared" si="25"/>
        <v>68911</v>
      </c>
      <c r="CH37" s="56">
        <f t="shared" si="25"/>
        <v>69276</v>
      </c>
      <c r="CI37" s="56">
        <f t="shared" si="25"/>
        <v>69641</v>
      </c>
      <c r="CJ37" s="56">
        <f t="shared" si="25"/>
        <v>70006</v>
      </c>
      <c r="CK37" s="56">
        <f t="shared" si="25"/>
        <v>70372</v>
      </c>
      <c r="CL37" s="56">
        <f t="shared" si="25"/>
        <v>70737</v>
      </c>
      <c r="CM37" s="56">
        <f t="shared" si="25"/>
        <v>71102</v>
      </c>
      <c r="CN37" s="56">
        <f t="shared" si="25"/>
        <v>71467</v>
      </c>
      <c r="CO37" s="56">
        <f t="shared" si="25"/>
        <v>71833</v>
      </c>
      <c r="CP37" s="56">
        <f t="shared" si="25"/>
        <v>72198</v>
      </c>
      <c r="CQ37" s="56">
        <f t="shared" si="25"/>
        <v>72563</v>
      </c>
      <c r="CR37" s="56">
        <f t="shared" si="25"/>
        <v>72928</v>
      </c>
      <c r="CS37" s="56">
        <f t="shared" si="25"/>
        <v>73293</v>
      </c>
      <c r="CT37" s="56">
        <f t="shared" si="25"/>
        <v>73658</v>
      </c>
      <c r="CU37" s="56">
        <f t="shared" si="25"/>
        <v>74023</v>
      </c>
      <c r="CV37" s="56">
        <f t="shared" si="25"/>
        <v>74388</v>
      </c>
      <c r="CW37" s="56">
        <f t="shared" si="25"/>
        <v>74754</v>
      </c>
      <c r="CX37" s="56">
        <f t="shared" si="25"/>
        <v>75119</v>
      </c>
      <c r="CY37" s="56">
        <f t="shared" si="25"/>
        <v>75484</v>
      </c>
      <c r="CZ37" s="56">
        <f t="shared" si="25"/>
        <v>75849</v>
      </c>
      <c r="DA37" s="56">
        <f t="shared" si="25"/>
        <v>76215</v>
      </c>
      <c r="DB37" s="56">
        <f t="shared" si="25"/>
        <v>76580</v>
      </c>
      <c r="DC37" s="56">
        <f t="shared" si="25"/>
        <v>76945</v>
      </c>
      <c r="DD37" s="56">
        <f t="shared" si="25"/>
        <v>77310</v>
      </c>
      <c r="DE37" s="56">
        <f t="shared" si="25"/>
        <v>77676</v>
      </c>
      <c r="DF37" s="56">
        <f t="shared" si="25"/>
        <v>78041</v>
      </c>
      <c r="DG37" s="56">
        <f t="shared" si="25"/>
        <v>78406</v>
      </c>
      <c r="DH37" s="56">
        <f t="shared" si="25"/>
        <v>78771</v>
      </c>
      <c r="DI37" s="56">
        <f t="shared" si="25"/>
        <v>79137</v>
      </c>
      <c r="DJ37" s="56">
        <f t="shared" si="25"/>
        <v>79502</v>
      </c>
      <c r="DK37" s="56">
        <f t="shared" si="25"/>
        <v>79867</v>
      </c>
      <c r="DL37" s="56">
        <f t="shared" si="25"/>
        <v>80232</v>
      </c>
      <c r="DM37" s="56">
        <f t="shared" si="25"/>
        <v>80598</v>
      </c>
      <c r="DN37" s="56">
        <f t="shared" si="25"/>
        <v>80963</v>
      </c>
      <c r="DO37" s="56">
        <f t="shared" si="25"/>
        <v>81328</v>
      </c>
      <c r="DP37" s="56">
        <f t="shared" si="25"/>
        <v>81693</v>
      </c>
      <c r="DQ37" s="56">
        <f t="shared" si="25"/>
        <v>82059</v>
      </c>
      <c r="DR37" s="56">
        <f t="shared" si="25"/>
        <v>82424</v>
      </c>
      <c r="DS37" s="56">
        <f t="shared" si="25"/>
        <v>82789</v>
      </c>
      <c r="DT37" s="56">
        <f t="shared" si="25"/>
        <v>83154</v>
      </c>
      <c r="DU37" s="56">
        <f t="shared" si="25"/>
        <v>83520</v>
      </c>
      <c r="DV37" s="56">
        <f t="shared" si="25"/>
        <v>83885</v>
      </c>
      <c r="DW37" s="56">
        <f t="shared" si="25"/>
        <v>84250</v>
      </c>
      <c r="DX37" s="56">
        <f t="shared" si="25"/>
        <v>84615</v>
      </c>
      <c r="DY37" s="56">
        <f t="shared" si="25"/>
        <v>84981</v>
      </c>
      <c r="DZ37" s="56">
        <f t="shared" si="25"/>
        <v>85346</v>
      </c>
      <c r="EA37" s="56">
        <f t="shared" si="25"/>
        <v>85711</v>
      </c>
      <c r="EB37" s="56">
        <f t="shared" si="25"/>
        <v>86076</v>
      </c>
      <c r="EC37" s="56">
        <f t="shared" si="25"/>
        <v>86442</v>
      </c>
      <c r="ED37" s="56">
        <f t="shared" si="25"/>
        <v>86807</v>
      </c>
      <c r="EE37" s="56">
        <f t="shared" si="25"/>
        <v>87172</v>
      </c>
      <c r="EF37" s="56">
        <f t="shared" si="25"/>
        <v>87537</v>
      </c>
      <c r="EG37" s="56">
        <f t="shared" si="25"/>
        <v>87903</v>
      </c>
      <c r="EH37" s="56">
        <f t="shared" si="25"/>
        <v>88268</v>
      </c>
      <c r="EI37" s="56">
        <f t="shared" si="25"/>
        <v>88633</v>
      </c>
      <c r="EJ37" s="56">
        <f t="shared" si="25"/>
        <v>88998</v>
      </c>
      <c r="EK37" s="56">
        <f t="shared" si="25"/>
        <v>89364</v>
      </c>
      <c r="EL37" s="56">
        <f t="shared" si="25"/>
        <v>89729</v>
      </c>
      <c r="EM37" s="56">
        <f t="shared" si="25"/>
        <v>90094</v>
      </c>
      <c r="EN37" s="56">
        <f t="shared" ref="EN37:GY37" si="26">DATE(YEAR(EM37)+1,MONTH(EM37),DAY(EM37))</f>
        <v>90459</v>
      </c>
      <c r="EO37" s="56">
        <f t="shared" si="26"/>
        <v>90825</v>
      </c>
      <c r="EP37" s="56">
        <f t="shared" si="26"/>
        <v>91190</v>
      </c>
      <c r="EQ37" s="56">
        <f t="shared" si="26"/>
        <v>91555</v>
      </c>
      <c r="ER37" s="56">
        <f t="shared" si="26"/>
        <v>91920</v>
      </c>
      <c r="ES37" s="56">
        <f t="shared" si="26"/>
        <v>92286</v>
      </c>
      <c r="ET37" s="56">
        <f t="shared" si="26"/>
        <v>92651</v>
      </c>
      <c r="EU37" s="56">
        <f t="shared" si="26"/>
        <v>93016</v>
      </c>
      <c r="EV37" s="56">
        <f t="shared" si="26"/>
        <v>93381</v>
      </c>
      <c r="EW37" s="56">
        <f t="shared" si="26"/>
        <v>93747</v>
      </c>
      <c r="EX37" s="56">
        <f t="shared" si="26"/>
        <v>94112</v>
      </c>
      <c r="EY37" s="56">
        <f t="shared" si="26"/>
        <v>94477</v>
      </c>
      <c r="EZ37" s="56">
        <f t="shared" si="26"/>
        <v>94842</v>
      </c>
      <c r="FA37" s="56">
        <f t="shared" si="26"/>
        <v>95208</v>
      </c>
      <c r="FB37" s="56">
        <f t="shared" si="26"/>
        <v>95573</v>
      </c>
      <c r="FC37" s="56">
        <f t="shared" si="26"/>
        <v>95938</v>
      </c>
      <c r="FD37" s="56">
        <f t="shared" si="26"/>
        <v>96303</v>
      </c>
      <c r="FE37" s="56">
        <f t="shared" si="26"/>
        <v>96669</v>
      </c>
      <c r="FF37" s="56">
        <f t="shared" si="26"/>
        <v>97034</v>
      </c>
      <c r="FG37" s="56">
        <f t="shared" si="26"/>
        <v>97399</v>
      </c>
      <c r="FH37" s="56">
        <f t="shared" si="26"/>
        <v>97764</v>
      </c>
      <c r="FI37" s="56">
        <f t="shared" si="26"/>
        <v>98130</v>
      </c>
      <c r="FJ37" s="56">
        <f t="shared" si="26"/>
        <v>98495</v>
      </c>
      <c r="FK37" s="56">
        <f t="shared" si="26"/>
        <v>98860</v>
      </c>
      <c r="FL37" s="56">
        <f t="shared" si="26"/>
        <v>99225</v>
      </c>
      <c r="FM37" s="56">
        <f t="shared" si="26"/>
        <v>99591</v>
      </c>
      <c r="FN37" s="56">
        <f t="shared" si="26"/>
        <v>99956</v>
      </c>
      <c r="FO37" s="56">
        <f t="shared" si="26"/>
        <v>100321</v>
      </c>
      <c r="FP37" s="56">
        <f t="shared" si="26"/>
        <v>100686</v>
      </c>
      <c r="FQ37" s="56">
        <f t="shared" si="26"/>
        <v>101052</v>
      </c>
      <c r="FR37" s="56">
        <f t="shared" si="26"/>
        <v>101417</v>
      </c>
      <c r="FS37" s="56">
        <f t="shared" si="26"/>
        <v>101782</v>
      </c>
      <c r="FT37" s="56">
        <f t="shared" si="26"/>
        <v>102147</v>
      </c>
      <c r="FU37" s="56">
        <f t="shared" si="26"/>
        <v>102513</v>
      </c>
      <c r="FV37" s="56">
        <f t="shared" si="26"/>
        <v>102878</v>
      </c>
      <c r="FW37" s="56">
        <f t="shared" si="26"/>
        <v>103243</v>
      </c>
      <c r="FX37" s="56">
        <f t="shared" si="26"/>
        <v>103608</v>
      </c>
      <c r="FY37" s="56">
        <f t="shared" si="26"/>
        <v>103974</v>
      </c>
      <c r="FZ37" s="56">
        <f t="shared" si="26"/>
        <v>104339</v>
      </c>
      <c r="GA37" s="56">
        <f t="shared" si="26"/>
        <v>104704</v>
      </c>
      <c r="GB37" s="56">
        <f t="shared" si="26"/>
        <v>105069</v>
      </c>
      <c r="GC37" s="56">
        <f t="shared" si="26"/>
        <v>105435</v>
      </c>
      <c r="GD37" s="56">
        <f t="shared" si="26"/>
        <v>105800</v>
      </c>
      <c r="GE37" s="56">
        <f t="shared" si="26"/>
        <v>106165</v>
      </c>
      <c r="GF37" s="56">
        <f t="shared" si="26"/>
        <v>106530</v>
      </c>
      <c r="GG37" s="56">
        <f t="shared" si="26"/>
        <v>106896</v>
      </c>
      <c r="GH37" s="56">
        <f t="shared" si="26"/>
        <v>107261</v>
      </c>
      <c r="GI37" s="56">
        <f t="shared" si="26"/>
        <v>107626</v>
      </c>
      <c r="GJ37" s="56">
        <f t="shared" si="26"/>
        <v>107991</v>
      </c>
      <c r="GK37" s="56">
        <f t="shared" si="26"/>
        <v>108357</v>
      </c>
      <c r="GL37" s="56">
        <f t="shared" si="26"/>
        <v>108722</v>
      </c>
      <c r="GM37" s="56">
        <f t="shared" si="26"/>
        <v>109087</v>
      </c>
      <c r="GN37" s="56">
        <f t="shared" si="26"/>
        <v>109452</v>
      </c>
      <c r="GO37" s="56">
        <f t="shared" si="26"/>
        <v>109817</v>
      </c>
      <c r="GP37" s="56">
        <f t="shared" si="26"/>
        <v>110182</v>
      </c>
      <c r="GQ37" s="56">
        <f t="shared" si="26"/>
        <v>110547</v>
      </c>
      <c r="GR37" s="56">
        <f t="shared" si="26"/>
        <v>110912</v>
      </c>
      <c r="GS37" s="56">
        <f t="shared" si="26"/>
        <v>111278</v>
      </c>
      <c r="GT37" s="56">
        <f t="shared" si="26"/>
        <v>111643</v>
      </c>
      <c r="GU37" s="56">
        <f t="shared" si="26"/>
        <v>112008</v>
      </c>
      <c r="GV37" s="56">
        <f t="shared" si="26"/>
        <v>112373</v>
      </c>
      <c r="GW37" s="56">
        <f t="shared" si="26"/>
        <v>112739</v>
      </c>
      <c r="GX37" s="56">
        <f t="shared" si="26"/>
        <v>113104</v>
      </c>
      <c r="GY37" s="56">
        <f t="shared" si="26"/>
        <v>113469</v>
      </c>
      <c r="GZ37" s="56">
        <f t="shared" ref="GZ37:HF37" si="27">DATE(YEAR(GY37)+1,MONTH(GY37),DAY(GY37))</f>
        <v>113834</v>
      </c>
      <c r="HA37" s="56">
        <f t="shared" si="27"/>
        <v>114200</v>
      </c>
      <c r="HB37" s="56">
        <f t="shared" si="27"/>
        <v>114565</v>
      </c>
      <c r="HC37" s="56">
        <f t="shared" si="27"/>
        <v>114930</v>
      </c>
      <c r="HD37" s="56">
        <f t="shared" si="27"/>
        <v>115295</v>
      </c>
      <c r="HE37" s="56">
        <f t="shared" si="27"/>
        <v>115661</v>
      </c>
      <c r="HF37" s="56">
        <f t="shared" si="27"/>
        <v>116026</v>
      </c>
    </row>
    <row r="38" spans="1:214" x14ac:dyDescent="0.3">
      <c r="A38" s="57" t="str">
        <f>'JMC-3 No 0.5 g'!A37</f>
        <v>Canadian Utilities Limited</v>
      </c>
      <c r="B38" s="16" t="str">
        <f>'JMC-3 No 0.5 g'!B37</f>
        <v>CU</v>
      </c>
      <c r="C38" s="16">
        <f>'JMC-3 No 0.5 g'!C37</f>
        <v>1.5731999999999999</v>
      </c>
      <c r="D38" s="21">
        <f>'JMC-3 No 0.5 g'!D37</f>
        <v>36.010555555555555</v>
      </c>
      <c r="E38" s="22">
        <f>'JMC-3 No 0.5 g'!K37</f>
        <v>3.5699999999999996E-2</v>
      </c>
      <c r="F38" s="22">
        <f t="shared" ref="F38:J41" si="28">E38-($E38-$K38)/6</f>
        <v>3.5973333333333329E-2</v>
      </c>
      <c r="G38" s="22">
        <f t="shared" si="28"/>
        <v>3.6246666666666663E-2</v>
      </c>
      <c r="H38" s="22">
        <f t="shared" si="28"/>
        <v>3.6519999999999997E-2</v>
      </c>
      <c r="I38" s="22">
        <f t="shared" si="28"/>
        <v>3.6793333333333331E-2</v>
      </c>
      <c r="J38" s="22">
        <f t="shared" si="28"/>
        <v>3.7066666666666664E-2</v>
      </c>
      <c r="K38" s="68">
        <f>(1.7%)*(1+2%)+2%</f>
        <v>3.7339999999999998E-2</v>
      </c>
      <c r="L38" s="22">
        <f>IFERROR(XIRR($N38:$HF38,$N$37:$HF$37),"")</f>
        <v>8.2127448916435267E-2</v>
      </c>
      <c r="N38" s="59">
        <f t="shared" ref="N38:N41" si="29">-D38</f>
        <v>-36.010555555555555</v>
      </c>
      <c r="O38" s="59">
        <f t="shared" ref="O38:O41" si="30">$C38*(1+$E38)</f>
        <v>1.62936324</v>
      </c>
      <c r="P38" s="59">
        <f>O38*(1+$E38)</f>
        <v>1.6875315076680002</v>
      </c>
      <c r="Q38" s="59">
        <f>P38*(1+$E38)</f>
        <v>1.7477763824917478</v>
      </c>
      <c r="R38" s="59">
        <f>Q38*(1+$E38)</f>
        <v>1.8101719993467034</v>
      </c>
      <c r="S38" s="59">
        <f>R38*(1+$E38)</f>
        <v>1.8747951397233809</v>
      </c>
      <c r="T38" s="59">
        <f t="shared" ref="T38:X41" si="31">S38*(1+F38)</f>
        <v>1.9422377702163633</v>
      </c>
      <c r="U38" s="59">
        <f t="shared" si="31"/>
        <v>2.012637415260806</v>
      </c>
      <c r="V38" s="59">
        <f t="shared" si="31"/>
        <v>2.0861389336661302</v>
      </c>
      <c r="W38" s="59">
        <f t="shared" si="31"/>
        <v>2.1628949388321526</v>
      </c>
      <c r="X38" s="59">
        <f t="shared" si="31"/>
        <v>2.2430662445648641</v>
      </c>
      <c r="Y38" s="59">
        <f t="shared" ref="Y38:AN41" si="32">X38*(1+$K38)</f>
        <v>2.3268223381369162</v>
      </c>
      <c r="Z38" s="59">
        <f t="shared" si="32"/>
        <v>2.4137058842429484</v>
      </c>
      <c r="AA38" s="59">
        <f t="shared" si="32"/>
        <v>2.5038336619605799</v>
      </c>
      <c r="AB38" s="59">
        <f t="shared" si="32"/>
        <v>2.597326810898188</v>
      </c>
      <c r="AC38" s="59">
        <f t="shared" si="32"/>
        <v>2.6943109940171261</v>
      </c>
      <c r="AD38" s="59">
        <f t="shared" si="32"/>
        <v>2.7949165665337254</v>
      </c>
      <c r="AE38" s="59">
        <f t="shared" si="32"/>
        <v>2.8992787511280946</v>
      </c>
      <c r="AF38" s="59">
        <f t="shared" si="32"/>
        <v>3.0075378196952176</v>
      </c>
      <c r="AG38" s="59">
        <f t="shared" si="32"/>
        <v>3.119839281882637</v>
      </c>
      <c r="AH38" s="59">
        <f t="shared" si="32"/>
        <v>3.2363340806681347</v>
      </c>
      <c r="AI38" s="59">
        <f t="shared" si="32"/>
        <v>3.3571787952402827</v>
      </c>
      <c r="AJ38" s="59">
        <f t="shared" si="32"/>
        <v>3.4825358514545548</v>
      </c>
      <c r="AK38" s="59">
        <f t="shared" si="32"/>
        <v>3.6125737401478677</v>
      </c>
      <c r="AL38" s="59">
        <f t="shared" si="32"/>
        <v>3.747467243604989</v>
      </c>
      <c r="AM38" s="59">
        <f t="shared" si="32"/>
        <v>3.887397670481199</v>
      </c>
      <c r="AN38" s="59">
        <f t="shared" si="32"/>
        <v>4.0325530994969663</v>
      </c>
      <c r="AO38" s="59">
        <f t="shared" ref="AO38:BD41" si="33">AN38*(1+$K38)</f>
        <v>4.183128632232183</v>
      </c>
      <c r="AP38" s="59">
        <f t="shared" si="33"/>
        <v>4.3393266553597325</v>
      </c>
      <c r="AQ38" s="59">
        <f t="shared" si="33"/>
        <v>4.5013571126708642</v>
      </c>
      <c r="AR38" s="59">
        <f t="shared" si="33"/>
        <v>4.6694377872579942</v>
      </c>
      <c r="AS38" s="59">
        <f t="shared" si="33"/>
        <v>4.8437945942342076</v>
      </c>
      <c r="AT38" s="59">
        <f t="shared" si="33"/>
        <v>5.0246618843829127</v>
      </c>
      <c r="AU38" s="59">
        <f t="shared" si="33"/>
        <v>5.2122827591457703</v>
      </c>
      <c r="AV38" s="59">
        <f t="shared" si="33"/>
        <v>5.4069093973722726</v>
      </c>
      <c r="AW38" s="59">
        <f t="shared" si="33"/>
        <v>5.6088033942701525</v>
      </c>
      <c r="AX38" s="59">
        <f t="shared" si="33"/>
        <v>5.8182361130121993</v>
      </c>
      <c r="AY38" s="59">
        <f t="shared" si="33"/>
        <v>6.0354890494720745</v>
      </c>
      <c r="AZ38" s="59">
        <f t="shared" si="33"/>
        <v>6.2608542105793612</v>
      </c>
      <c r="BA38" s="59">
        <f t="shared" si="33"/>
        <v>6.4946345068023943</v>
      </c>
      <c r="BB38" s="59">
        <f t="shared" si="33"/>
        <v>6.7371441592863954</v>
      </c>
      <c r="BC38" s="59">
        <f t="shared" si="33"/>
        <v>6.9887091221941491</v>
      </c>
      <c r="BD38" s="59">
        <f t="shared" si="33"/>
        <v>7.2496675208168782</v>
      </c>
      <c r="BE38" s="59">
        <f t="shared" ref="BE38:BT41" si="34">BD38*(1+$K38)</f>
        <v>7.5203701060441794</v>
      </c>
      <c r="BF38" s="59">
        <f t="shared" si="34"/>
        <v>7.8011807258038681</v>
      </c>
      <c r="BG38" s="59">
        <f t="shared" si="34"/>
        <v>8.0924768141053836</v>
      </c>
      <c r="BH38" s="59">
        <f t="shared" si="34"/>
        <v>8.3946498983440776</v>
      </c>
      <c r="BI38" s="59">
        <f t="shared" si="34"/>
        <v>8.7081061255482446</v>
      </c>
      <c r="BJ38" s="59">
        <f t="shared" si="34"/>
        <v>9.0332668082762151</v>
      </c>
      <c r="BK38" s="59">
        <f t="shared" si="34"/>
        <v>9.3705689908972492</v>
      </c>
      <c r="BL38" s="59">
        <f t="shared" si="34"/>
        <v>9.720466037017351</v>
      </c>
      <c r="BM38" s="59">
        <f t="shared" si="34"/>
        <v>10.083428238839579</v>
      </c>
      <c r="BN38" s="59">
        <f t="shared" si="34"/>
        <v>10.459943449277848</v>
      </c>
      <c r="BO38" s="59">
        <f t="shared" si="34"/>
        <v>10.850517737673881</v>
      </c>
      <c r="BP38" s="59">
        <f t="shared" si="34"/>
        <v>11.255676069998623</v>
      </c>
      <c r="BQ38" s="59">
        <f t="shared" si="34"/>
        <v>11.675963014452371</v>
      </c>
      <c r="BR38" s="59">
        <f t="shared" si="34"/>
        <v>12.111943473412023</v>
      </c>
      <c r="BS38" s="59">
        <f t="shared" si="34"/>
        <v>12.564203442709227</v>
      </c>
      <c r="BT38" s="59">
        <f t="shared" si="34"/>
        <v>13.033350799259988</v>
      </c>
      <c r="BU38" s="59">
        <f t="shared" ref="BU38:CJ41" si="35">BT38*(1+$K38)</f>
        <v>13.520016118104355</v>
      </c>
      <c r="BV38" s="59">
        <f t="shared" si="35"/>
        <v>14.02485351995437</v>
      </c>
      <c r="BW38" s="59">
        <f t="shared" si="35"/>
        <v>14.548541550389464</v>
      </c>
      <c r="BX38" s="59">
        <f t="shared" si="35"/>
        <v>15.091784091881005</v>
      </c>
      <c r="BY38" s="59">
        <f t="shared" si="35"/>
        <v>15.655311309871839</v>
      </c>
      <c r="BZ38" s="59">
        <f t="shared" si="35"/>
        <v>16.239880634182452</v>
      </c>
      <c r="CA38" s="59">
        <f t="shared" si="35"/>
        <v>16.846277777062824</v>
      </c>
      <c r="CB38" s="59">
        <f t="shared" si="35"/>
        <v>17.475317789258348</v>
      </c>
      <c r="CC38" s="59">
        <f t="shared" si="35"/>
        <v>18.127846155509253</v>
      </c>
      <c r="CD38" s="59">
        <f t="shared" si="35"/>
        <v>18.804739930955968</v>
      </c>
      <c r="CE38" s="59">
        <f t="shared" si="35"/>
        <v>19.506908919977864</v>
      </c>
      <c r="CF38" s="59">
        <f t="shared" si="35"/>
        <v>20.235296899049835</v>
      </c>
      <c r="CG38" s="59">
        <f t="shared" si="35"/>
        <v>20.990882885260355</v>
      </c>
      <c r="CH38" s="59">
        <f t="shared" si="35"/>
        <v>21.774682452195975</v>
      </c>
      <c r="CI38" s="59">
        <f t="shared" si="35"/>
        <v>22.587749094960973</v>
      </c>
      <c r="CJ38" s="59">
        <f t="shared" si="35"/>
        <v>23.431175646166814</v>
      </c>
      <c r="CK38" s="59">
        <f t="shared" ref="CK38:CZ41" si="36">CJ38*(1+$K38)</f>
        <v>24.306095744794682</v>
      </c>
      <c r="CL38" s="59">
        <f t="shared" si="36"/>
        <v>25.213685359905313</v>
      </c>
      <c r="CM38" s="59">
        <f t="shared" si="36"/>
        <v>26.155164371244176</v>
      </c>
      <c r="CN38" s="59">
        <f t="shared" si="36"/>
        <v>27.131798208866432</v>
      </c>
      <c r="CO38" s="59">
        <f t="shared" si="36"/>
        <v>28.144899553985503</v>
      </c>
      <c r="CP38" s="59">
        <f t="shared" si="36"/>
        <v>29.195830103331321</v>
      </c>
      <c r="CQ38" s="59">
        <f t="shared" si="36"/>
        <v>30.286002399389712</v>
      </c>
      <c r="CR38" s="59">
        <f t="shared" si="36"/>
        <v>31.416881728982922</v>
      </c>
      <c r="CS38" s="59">
        <f t="shared" si="36"/>
        <v>32.589988092743141</v>
      </c>
      <c r="CT38" s="59">
        <f t="shared" si="36"/>
        <v>33.806898248126167</v>
      </c>
      <c r="CU38" s="59">
        <f t="shared" si="36"/>
        <v>35.069247828711198</v>
      </c>
      <c r="CV38" s="59">
        <f t="shared" si="36"/>
        <v>36.378733542635274</v>
      </c>
      <c r="CW38" s="59">
        <f t="shared" si="36"/>
        <v>37.737115453117269</v>
      </c>
      <c r="CX38" s="59">
        <f t="shared" si="36"/>
        <v>39.146219344136668</v>
      </c>
      <c r="CY38" s="59">
        <f t="shared" si="36"/>
        <v>40.607939174446727</v>
      </c>
      <c r="CZ38" s="59">
        <f t="shared" si="36"/>
        <v>42.124239623220568</v>
      </c>
      <c r="DA38" s="59">
        <f t="shared" ref="DA38:DP41" si="37">CZ38*(1+$K38)</f>
        <v>43.697158730751617</v>
      </c>
      <c r="DB38" s="59">
        <f t="shared" si="37"/>
        <v>45.328810637757883</v>
      </c>
      <c r="DC38" s="59">
        <f t="shared" si="37"/>
        <v>47.021388426971761</v>
      </c>
      <c r="DD38" s="59">
        <f t="shared" si="37"/>
        <v>48.777167070834885</v>
      </c>
      <c r="DE38" s="59">
        <f t="shared" si="37"/>
        <v>50.598506489259854</v>
      </c>
      <c r="DF38" s="59">
        <f t="shared" si="37"/>
        <v>52.487854721568816</v>
      </c>
      <c r="DG38" s="59">
        <f t="shared" si="37"/>
        <v>54.447751216872192</v>
      </c>
      <c r="DH38" s="59">
        <f t="shared" si="37"/>
        <v>56.480830247310195</v>
      </c>
      <c r="DI38" s="59">
        <f t="shared" si="37"/>
        <v>58.58982444874475</v>
      </c>
      <c r="DJ38" s="59">
        <f t="shared" si="37"/>
        <v>60.777568493660873</v>
      </c>
      <c r="DK38" s="59">
        <f t="shared" si="37"/>
        <v>63.047002901214164</v>
      </c>
      <c r="DL38" s="59">
        <f t="shared" si="37"/>
        <v>65.401177989545502</v>
      </c>
      <c r="DM38" s="59">
        <f t="shared" si="37"/>
        <v>67.84325797567513</v>
      </c>
      <c r="DN38" s="59">
        <f t="shared" si="37"/>
        <v>70.376525228486841</v>
      </c>
      <c r="DO38" s="59">
        <f t="shared" si="37"/>
        <v>73.004384680518541</v>
      </c>
      <c r="DP38" s="59">
        <f t="shared" si="37"/>
        <v>75.730368404489099</v>
      </c>
      <c r="DQ38" s="59">
        <f t="shared" ref="DQ38:EF41" si="38">DP38*(1+$K38)</f>
        <v>78.558140360712713</v>
      </c>
      <c r="DR38" s="59">
        <f t="shared" si="38"/>
        <v>81.491501321781726</v>
      </c>
      <c r="DS38" s="59">
        <f t="shared" si="38"/>
        <v>84.534393981137043</v>
      </c>
      <c r="DT38" s="59">
        <f t="shared" si="38"/>
        <v>87.690908252392688</v>
      </c>
      <c r="DU38" s="59">
        <f t="shared" si="38"/>
        <v>90.96528676653702</v>
      </c>
      <c r="DV38" s="59">
        <f t="shared" si="38"/>
        <v>94.361930574399508</v>
      </c>
      <c r="DW38" s="59">
        <f t="shared" si="38"/>
        <v>97.885405062047582</v>
      </c>
      <c r="DX38" s="59">
        <f t="shared" si="38"/>
        <v>101.54044608706444</v>
      </c>
      <c r="DY38" s="59">
        <f t="shared" si="38"/>
        <v>105.33196634395541</v>
      </c>
      <c r="DZ38" s="59">
        <f t="shared" si="38"/>
        <v>109.26506196723871</v>
      </c>
      <c r="EA38" s="59">
        <f t="shared" si="38"/>
        <v>113.3450193810954</v>
      </c>
      <c r="EB38" s="59">
        <f t="shared" si="38"/>
        <v>117.57732240478549</v>
      </c>
      <c r="EC38" s="59">
        <f t="shared" si="38"/>
        <v>121.96765962338017</v>
      </c>
      <c r="ED38" s="59">
        <f t="shared" si="38"/>
        <v>126.52193203371718</v>
      </c>
      <c r="EE38" s="59">
        <f t="shared" si="38"/>
        <v>131.24626097585616</v>
      </c>
      <c r="EF38" s="59">
        <f t="shared" si="38"/>
        <v>136.14699636069463</v>
      </c>
      <c r="EG38" s="59">
        <f t="shared" ref="EG38:EV41" si="39">EF38*(1+$K38)</f>
        <v>141.23072520480295</v>
      </c>
      <c r="EH38" s="59">
        <f t="shared" si="39"/>
        <v>146.50428048395028</v>
      </c>
      <c r="EI38" s="59">
        <f t="shared" si="39"/>
        <v>151.97475031722098</v>
      </c>
      <c r="EJ38" s="59">
        <f t="shared" si="39"/>
        <v>157.64948749406599</v>
      </c>
      <c r="EK38" s="59">
        <f t="shared" si="39"/>
        <v>163.53611935709441</v>
      </c>
      <c r="EL38" s="59">
        <f t="shared" si="39"/>
        <v>169.64255805388831</v>
      </c>
      <c r="EM38" s="59">
        <f t="shared" si="39"/>
        <v>175.97701117162049</v>
      </c>
      <c r="EN38" s="59">
        <f t="shared" si="39"/>
        <v>182.54799276876878</v>
      </c>
      <c r="EO38" s="59">
        <f t="shared" si="39"/>
        <v>189.3643348187546</v>
      </c>
      <c r="EP38" s="59">
        <f t="shared" si="39"/>
        <v>196.43519908088689</v>
      </c>
      <c r="EQ38" s="59">
        <f t="shared" si="39"/>
        <v>203.7700894145672</v>
      </c>
      <c r="ER38" s="59">
        <f t="shared" si="39"/>
        <v>211.37886455330712</v>
      </c>
      <c r="ES38" s="59">
        <f t="shared" si="39"/>
        <v>219.27175135572759</v>
      </c>
      <c r="ET38" s="59">
        <f t="shared" si="39"/>
        <v>227.45935855135045</v>
      </c>
      <c r="EU38" s="59">
        <f t="shared" si="39"/>
        <v>235.95269099965785</v>
      </c>
      <c r="EV38" s="59">
        <f t="shared" si="39"/>
        <v>244.76316448158505</v>
      </c>
      <c r="EW38" s="59">
        <f t="shared" ref="EW38:FL41" si="40">EV38*(1+$K38)</f>
        <v>253.90262104332743</v>
      </c>
      <c r="EX38" s="59">
        <f t="shared" si="40"/>
        <v>263.38334491308524</v>
      </c>
      <c r="EY38" s="59">
        <f t="shared" si="40"/>
        <v>273.21807901213981</v>
      </c>
      <c r="EZ38" s="59">
        <f t="shared" si="40"/>
        <v>283.42004208245311</v>
      </c>
      <c r="FA38" s="59">
        <f t="shared" si="40"/>
        <v>294.00294645381189</v>
      </c>
      <c r="FB38" s="59">
        <f t="shared" si="40"/>
        <v>304.98101647439722</v>
      </c>
      <c r="FC38" s="59">
        <f t="shared" si="40"/>
        <v>316.36900762955122</v>
      </c>
      <c r="FD38" s="59">
        <f t="shared" si="40"/>
        <v>328.18222637443864</v>
      </c>
      <c r="FE38" s="59">
        <f t="shared" si="40"/>
        <v>340.43655070726015</v>
      </c>
      <c r="FF38" s="59">
        <f t="shared" si="40"/>
        <v>353.14845151066925</v>
      </c>
      <c r="FG38" s="59">
        <f t="shared" si="40"/>
        <v>366.33501469007763</v>
      </c>
      <c r="FH38" s="59">
        <f t="shared" si="40"/>
        <v>380.0139641386051</v>
      </c>
      <c r="FI38" s="59">
        <f t="shared" si="40"/>
        <v>394.20368555954059</v>
      </c>
      <c r="FJ38" s="59">
        <f t="shared" si="40"/>
        <v>408.92325117833383</v>
      </c>
      <c r="FK38" s="59">
        <f t="shared" si="40"/>
        <v>424.19244537733277</v>
      </c>
      <c r="FL38" s="59">
        <f t="shared" si="40"/>
        <v>440.03179128772234</v>
      </c>
      <c r="FM38" s="59">
        <f t="shared" ref="FM38:GB41" si="41">FL38*(1+$K38)</f>
        <v>456.46257837440584</v>
      </c>
      <c r="FN38" s="59">
        <f t="shared" si="41"/>
        <v>473.50689105090612</v>
      </c>
      <c r="FO38" s="59">
        <f t="shared" si="41"/>
        <v>491.1876383627469</v>
      </c>
      <c r="FP38" s="59">
        <f t="shared" si="41"/>
        <v>509.52858477921183</v>
      </c>
      <c r="FQ38" s="59">
        <f t="shared" si="41"/>
        <v>528.55438213486752</v>
      </c>
      <c r="FR38" s="59">
        <f t="shared" si="41"/>
        <v>548.29060276378345</v>
      </c>
      <c r="FS38" s="59">
        <f t="shared" si="41"/>
        <v>568.76377387098307</v>
      </c>
      <c r="FT38" s="59">
        <f t="shared" si="41"/>
        <v>590.00141318732551</v>
      </c>
      <c r="FU38" s="59">
        <f t="shared" si="41"/>
        <v>612.03206595574022</v>
      </c>
      <c r="FV38" s="59">
        <f t="shared" si="41"/>
        <v>634.88534329852757</v>
      </c>
      <c r="FW38" s="59">
        <f t="shared" si="41"/>
        <v>658.59196201729458</v>
      </c>
      <c r="FX38" s="59">
        <f t="shared" si="41"/>
        <v>683.18378587902032</v>
      </c>
      <c r="FY38" s="59">
        <f t="shared" si="41"/>
        <v>708.69386844374287</v>
      </c>
      <c r="FZ38" s="59">
        <f t="shared" si="41"/>
        <v>735.15649749143222</v>
      </c>
      <c r="GA38" s="59">
        <f t="shared" si="41"/>
        <v>762.60724110776221</v>
      </c>
      <c r="GB38" s="59">
        <f t="shared" si="41"/>
        <v>791.08299549072603</v>
      </c>
      <c r="GC38" s="59">
        <f t="shared" ref="GC38:GR41" si="42">GB38*(1+$K38)</f>
        <v>820.62203454234964</v>
      </c>
      <c r="GD38" s="59">
        <f t="shared" si="42"/>
        <v>851.26406131216095</v>
      </c>
      <c r="GE38" s="59">
        <f t="shared" si="42"/>
        <v>883.05026136155698</v>
      </c>
      <c r="GF38" s="59">
        <f t="shared" si="42"/>
        <v>916.02335812079741</v>
      </c>
      <c r="GG38" s="59">
        <f t="shared" si="42"/>
        <v>950.22767031302794</v>
      </c>
      <c r="GH38" s="59">
        <f t="shared" si="42"/>
        <v>985.70917152251639</v>
      </c>
      <c r="GI38" s="59">
        <f t="shared" si="42"/>
        <v>1022.5155519871671</v>
      </c>
      <c r="GJ38" s="59">
        <f t="shared" si="42"/>
        <v>1060.6962826983679</v>
      </c>
      <c r="GK38" s="59">
        <f t="shared" si="42"/>
        <v>1100.3026818943249</v>
      </c>
      <c r="GL38" s="59">
        <f t="shared" si="42"/>
        <v>1141.387984036259</v>
      </c>
      <c r="GM38" s="59">
        <f t="shared" si="42"/>
        <v>1184.0074113601729</v>
      </c>
      <c r="GN38" s="59">
        <f t="shared" si="42"/>
        <v>1228.2182481003617</v>
      </c>
      <c r="GO38" s="59">
        <f t="shared" si="42"/>
        <v>1274.0799174844292</v>
      </c>
      <c r="GP38" s="59">
        <f t="shared" si="42"/>
        <v>1321.6540616032976</v>
      </c>
      <c r="GQ38" s="59">
        <f t="shared" si="42"/>
        <v>1371.0046242635647</v>
      </c>
      <c r="GR38" s="59">
        <f t="shared" si="42"/>
        <v>1422.1979369335661</v>
      </c>
      <c r="GS38" s="59">
        <f t="shared" ref="GS38:HF41" si="43">GR38*(1+$K38)</f>
        <v>1475.3028078986654</v>
      </c>
      <c r="GT38" s="59">
        <f t="shared" si="43"/>
        <v>1530.3906147456014</v>
      </c>
      <c r="GU38" s="59">
        <f t="shared" si="43"/>
        <v>1587.5354003002021</v>
      </c>
      <c r="GV38" s="59">
        <f t="shared" si="43"/>
        <v>1646.8139721474115</v>
      </c>
      <c r="GW38" s="59">
        <f t="shared" si="43"/>
        <v>1708.3060058673957</v>
      </c>
      <c r="GX38" s="59">
        <f t="shared" si="43"/>
        <v>1772.0941521264842</v>
      </c>
      <c r="GY38" s="59">
        <f t="shared" si="43"/>
        <v>1838.2641477668869</v>
      </c>
      <c r="GZ38" s="59">
        <f t="shared" si="43"/>
        <v>1906.9049310445023</v>
      </c>
      <c r="HA38" s="59">
        <f t="shared" si="43"/>
        <v>1978.1087611697039</v>
      </c>
      <c r="HB38" s="59">
        <f t="shared" si="43"/>
        <v>2051.9713423117805</v>
      </c>
      <c r="HC38" s="59">
        <f t="shared" si="43"/>
        <v>2128.5919522337022</v>
      </c>
      <c r="HD38" s="59">
        <f t="shared" si="43"/>
        <v>2208.0735757301086</v>
      </c>
      <c r="HE38" s="59">
        <f t="shared" si="43"/>
        <v>2290.5230430478705</v>
      </c>
      <c r="HF38" s="59">
        <f t="shared" si="43"/>
        <v>2376.0511734752777</v>
      </c>
    </row>
    <row r="39" spans="1:214" x14ac:dyDescent="0.3">
      <c r="A39" s="57" t="str">
        <f>'JMC-3 No 0.5 g'!A38</f>
        <v>Emera Inc.</v>
      </c>
      <c r="B39" s="16" t="str">
        <f>'JMC-3 No 0.5 g'!B38</f>
        <v>EMA</v>
      </c>
      <c r="C39" s="16">
        <f>'JMC-3 No 0.5 g'!C38</f>
        <v>2.2599999999999998</v>
      </c>
      <c r="D39" s="16">
        <f>'JMC-3 No 0.5 g'!D38</f>
        <v>44.681222222222225</v>
      </c>
      <c r="E39" s="17">
        <f>'JMC-3 No 0.5 g'!K38</f>
        <v>7.6266666666666663E-2</v>
      </c>
      <c r="F39" s="17">
        <f t="shared" si="28"/>
        <v>6.977888888888889E-2</v>
      </c>
      <c r="G39" s="17">
        <f t="shared" si="28"/>
        <v>6.3291111111111117E-2</v>
      </c>
      <c r="H39" s="17">
        <f t="shared" si="28"/>
        <v>5.6803333333333338E-2</v>
      </c>
      <c r="I39" s="17">
        <f t="shared" si="28"/>
        <v>5.0315555555555558E-2</v>
      </c>
      <c r="J39" s="17">
        <f t="shared" si="28"/>
        <v>4.3827777777777778E-2</v>
      </c>
      <c r="K39" s="17">
        <f>K38</f>
        <v>3.7339999999999998E-2</v>
      </c>
      <c r="L39" s="17">
        <f t="shared" ref="L39:L41" si="44">IFERROR(XIRR($N39:$HF39,$N$37:$HF$37),"")</f>
        <v>0.103261798620224</v>
      </c>
      <c r="N39" s="59">
        <f t="shared" si="29"/>
        <v>-44.681222222222225</v>
      </c>
      <c r="O39" s="59">
        <f t="shared" si="30"/>
        <v>2.4323626666666667</v>
      </c>
      <c r="P39" s="59">
        <f t="shared" ref="P39:S41" si="45">O39*(1+$E39)</f>
        <v>2.6178708593777777</v>
      </c>
      <c r="Q39" s="59">
        <f t="shared" si="45"/>
        <v>2.8175271435863229</v>
      </c>
      <c r="R39" s="59">
        <f t="shared" si="45"/>
        <v>3.0324105470705067</v>
      </c>
      <c r="S39" s="59">
        <f t="shared" si="45"/>
        <v>3.2636823914604176</v>
      </c>
      <c r="T39" s="59">
        <f t="shared" si="31"/>
        <v>3.491418522422757</v>
      </c>
      <c r="U39" s="59">
        <f t="shared" si="31"/>
        <v>3.7123942800608072</v>
      </c>
      <c r="V39" s="59">
        <f t="shared" si="31"/>
        <v>3.9232706498158612</v>
      </c>
      <c r="W39" s="59">
        <f t="shared" si="31"/>
        <v>4.1206721921561522</v>
      </c>
      <c r="X39" s="59">
        <f t="shared" si="31"/>
        <v>4.3012720972890408</v>
      </c>
      <c r="Y39" s="59">
        <f t="shared" si="32"/>
        <v>4.4618815974018133</v>
      </c>
      <c r="Z39" s="59">
        <f t="shared" si="32"/>
        <v>4.6284882562487963</v>
      </c>
      <c r="AA39" s="59">
        <f t="shared" si="32"/>
        <v>4.8013160077371264</v>
      </c>
      <c r="AB39" s="59">
        <f t="shared" si="32"/>
        <v>4.98059714746603</v>
      </c>
      <c r="AC39" s="59">
        <f t="shared" si="32"/>
        <v>5.166572644952411</v>
      </c>
      <c r="AD39" s="59">
        <f t="shared" si="32"/>
        <v>5.3594924675149338</v>
      </c>
      <c r="AE39" s="59">
        <f t="shared" si="32"/>
        <v>5.559615916251941</v>
      </c>
      <c r="AF39" s="59">
        <f t="shared" si="32"/>
        <v>5.7672119745647876</v>
      </c>
      <c r="AG39" s="59">
        <f t="shared" si="32"/>
        <v>5.9825596696950365</v>
      </c>
      <c r="AH39" s="59">
        <f t="shared" si="32"/>
        <v>6.2059484477614486</v>
      </c>
      <c r="AI39" s="59">
        <f t="shared" si="32"/>
        <v>6.437678562800861</v>
      </c>
      <c r="AJ39" s="59">
        <f t="shared" si="32"/>
        <v>6.6780614803358445</v>
      </c>
      <c r="AK39" s="59">
        <f t="shared" si="32"/>
        <v>6.9274202960115847</v>
      </c>
      <c r="AL39" s="59">
        <f t="shared" si="32"/>
        <v>7.1860901698646567</v>
      </c>
      <c r="AM39" s="59">
        <f t="shared" si="32"/>
        <v>7.4544187768074028</v>
      </c>
      <c r="AN39" s="59">
        <f t="shared" si="32"/>
        <v>7.732766773933391</v>
      </c>
      <c r="AO39" s="59">
        <f t="shared" si="33"/>
        <v>8.0215082852720627</v>
      </c>
      <c r="AP39" s="59">
        <f t="shared" si="33"/>
        <v>8.3210314046441205</v>
      </c>
      <c r="AQ39" s="59">
        <f t="shared" si="33"/>
        <v>8.6317387172935316</v>
      </c>
      <c r="AR39" s="59">
        <f t="shared" si="33"/>
        <v>8.954047840997271</v>
      </c>
      <c r="AS39" s="59">
        <f t="shared" si="33"/>
        <v>9.2883919873801091</v>
      </c>
      <c r="AT39" s="59">
        <f t="shared" si="33"/>
        <v>9.635220544188881</v>
      </c>
      <c r="AU39" s="59">
        <f t="shared" si="33"/>
        <v>9.9949996793088935</v>
      </c>
      <c r="AV39" s="59">
        <f t="shared" si="33"/>
        <v>10.368212967334287</v>
      </c>
      <c r="AW39" s="59">
        <f t="shared" si="33"/>
        <v>10.755362039534548</v>
      </c>
      <c r="AX39" s="59">
        <f t="shared" si="33"/>
        <v>11.156967258090766</v>
      </c>
      <c r="AY39" s="59">
        <f t="shared" si="33"/>
        <v>11.573568415507875</v>
      </c>
      <c r="AZ39" s="59">
        <f t="shared" si="33"/>
        <v>12.005725460142939</v>
      </c>
      <c r="BA39" s="59">
        <f t="shared" si="33"/>
        <v>12.454019248824675</v>
      </c>
      <c r="BB39" s="59">
        <f t="shared" si="33"/>
        <v>12.919052327575788</v>
      </c>
      <c r="BC39" s="59">
        <f t="shared" si="33"/>
        <v>13.401449741487466</v>
      </c>
      <c r="BD39" s="59">
        <f t="shared" si="33"/>
        <v>13.901859874834608</v>
      </c>
      <c r="BE39" s="59">
        <f t="shared" si="34"/>
        <v>14.420955322560932</v>
      </c>
      <c r="BF39" s="59">
        <f t="shared" si="34"/>
        <v>14.959433794305356</v>
      </c>
      <c r="BG39" s="59">
        <f t="shared" si="34"/>
        <v>15.518019052184718</v>
      </c>
      <c r="BH39" s="59">
        <f t="shared" si="34"/>
        <v>16.097461883593294</v>
      </c>
      <c r="BI39" s="59">
        <f t="shared" si="34"/>
        <v>16.698541110326666</v>
      </c>
      <c r="BJ39" s="59">
        <f t="shared" si="34"/>
        <v>17.322064635386262</v>
      </c>
      <c r="BK39" s="59">
        <f t="shared" si="34"/>
        <v>17.968870528871584</v>
      </c>
      <c r="BL39" s="59">
        <f t="shared" si="34"/>
        <v>18.639828154419646</v>
      </c>
      <c r="BM39" s="59">
        <f t="shared" si="34"/>
        <v>19.335839337705675</v>
      </c>
      <c r="BN39" s="59">
        <f t="shared" si="34"/>
        <v>20.057839578575603</v>
      </c>
      <c r="BO39" s="59">
        <f t="shared" si="34"/>
        <v>20.806799308439615</v>
      </c>
      <c r="BP39" s="59">
        <f t="shared" si="34"/>
        <v>21.583725194616747</v>
      </c>
      <c r="BQ39" s="59">
        <f t="shared" si="34"/>
        <v>22.389661493383734</v>
      </c>
      <c r="BR39" s="59">
        <f t="shared" si="34"/>
        <v>23.225691453546681</v>
      </c>
      <c r="BS39" s="59">
        <f t="shared" si="34"/>
        <v>24.092938772422112</v>
      </c>
      <c r="BT39" s="59">
        <f t="shared" si="34"/>
        <v>24.992569106184352</v>
      </c>
      <c r="BU39" s="59">
        <f t="shared" si="35"/>
        <v>25.925791636609272</v>
      </c>
      <c r="BV39" s="59">
        <f t="shared" si="35"/>
        <v>26.89386069632026</v>
      </c>
      <c r="BW39" s="59">
        <f t="shared" si="35"/>
        <v>27.898077454720855</v>
      </c>
      <c r="BX39" s="59">
        <f t="shared" si="35"/>
        <v>28.939791666880129</v>
      </c>
      <c r="BY39" s="59">
        <f t="shared" si="35"/>
        <v>30.020403487721431</v>
      </c>
      <c r="BZ39" s="59">
        <f t="shared" si="35"/>
        <v>31.141365353952946</v>
      </c>
      <c r="CA39" s="59">
        <f t="shared" si="35"/>
        <v>32.304183936269546</v>
      </c>
      <c r="CB39" s="59">
        <f t="shared" si="35"/>
        <v>33.510422164449849</v>
      </c>
      <c r="CC39" s="59">
        <f t="shared" si="35"/>
        <v>34.761701328070401</v>
      </c>
      <c r="CD39" s="59">
        <f t="shared" si="35"/>
        <v>36.059703255660551</v>
      </c>
      <c r="CE39" s="59">
        <f t="shared" si="35"/>
        <v>37.406172575226911</v>
      </c>
      <c r="CF39" s="59">
        <f t="shared" si="35"/>
        <v>38.802919059185882</v>
      </c>
      <c r="CG39" s="59">
        <f t="shared" si="35"/>
        <v>40.251820056855877</v>
      </c>
      <c r="CH39" s="59">
        <f t="shared" si="35"/>
        <v>41.754823017778875</v>
      </c>
      <c r="CI39" s="59">
        <f t="shared" si="35"/>
        <v>43.313948109262732</v>
      </c>
      <c r="CJ39" s="59">
        <f t="shared" si="35"/>
        <v>44.931290931662602</v>
      </c>
      <c r="CK39" s="59">
        <f t="shared" si="36"/>
        <v>46.60902533505088</v>
      </c>
      <c r="CL39" s="59">
        <f t="shared" si="36"/>
        <v>48.34940634106168</v>
      </c>
      <c r="CM39" s="59">
        <f t="shared" si="36"/>
        <v>50.154773173836922</v>
      </c>
      <c r="CN39" s="59">
        <f t="shared" si="36"/>
        <v>52.02755240414799</v>
      </c>
      <c r="CO39" s="59">
        <f t="shared" si="36"/>
        <v>53.970261210918871</v>
      </c>
      <c r="CP39" s="59">
        <f t="shared" si="36"/>
        <v>55.985510764534574</v>
      </c>
      <c r="CQ39" s="59">
        <f t="shared" si="36"/>
        <v>58.076009736482291</v>
      </c>
      <c r="CR39" s="59">
        <f t="shared" si="36"/>
        <v>60.244567940042536</v>
      </c>
      <c r="CS39" s="59">
        <f t="shared" si="36"/>
        <v>62.494100106923717</v>
      </c>
      <c r="CT39" s="59">
        <f t="shared" si="36"/>
        <v>64.827629804916242</v>
      </c>
      <c r="CU39" s="59">
        <f t="shared" si="36"/>
        <v>67.24829350183181</v>
      </c>
      <c r="CV39" s="59">
        <f t="shared" si="36"/>
        <v>69.759344781190208</v>
      </c>
      <c r="CW39" s="59">
        <f t="shared" si="36"/>
        <v>72.364158715319846</v>
      </c>
      <c r="CX39" s="59">
        <f t="shared" si="36"/>
        <v>75.06623640174989</v>
      </c>
      <c r="CY39" s="59">
        <f t="shared" si="36"/>
        <v>77.869209668991232</v>
      </c>
      <c r="CZ39" s="59">
        <f t="shared" si="36"/>
        <v>80.776845958031359</v>
      </c>
      <c r="DA39" s="59">
        <f t="shared" si="37"/>
        <v>83.793053386104248</v>
      </c>
      <c r="DB39" s="59">
        <f t="shared" si="37"/>
        <v>86.921885999541374</v>
      </c>
      <c r="DC39" s="59">
        <f t="shared" si="37"/>
        <v>90.167549222764237</v>
      </c>
      <c r="DD39" s="59">
        <f t="shared" si="37"/>
        <v>93.534405510742246</v>
      </c>
      <c r="DE39" s="59">
        <f t="shared" si="37"/>
        <v>97.026980212513351</v>
      </c>
      <c r="DF39" s="59">
        <f t="shared" si="37"/>
        <v>100.64996765364859</v>
      </c>
      <c r="DG39" s="59">
        <f t="shared" si="37"/>
        <v>104.40823744583582</v>
      </c>
      <c r="DH39" s="59">
        <f t="shared" si="37"/>
        <v>108.30684103206333</v>
      </c>
      <c r="DI39" s="59">
        <f t="shared" si="37"/>
        <v>112.35101847620057</v>
      </c>
      <c r="DJ39" s="59">
        <f t="shared" si="37"/>
        <v>116.54620550610188</v>
      </c>
      <c r="DK39" s="59">
        <f t="shared" si="37"/>
        <v>120.89804081969972</v>
      </c>
      <c r="DL39" s="59">
        <f t="shared" si="37"/>
        <v>125.41237366390729</v>
      </c>
      <c r="DM39" s="59">
        <f t="shared" si="37"/>
        <v>130.09527169651759</v>
      </c>
      <c r="DN39" s="59">
        <f t="shared" si="37"/>
        <v>134.95302914166555</v>
      </c>
      <c r="DO39" s="59">
        <f t="shared" si="37"/>
        <v>139.99217524981535</v>
      </c>
      <c r="DP39" s="59">
        <f t="shared" si="37"/>
        <v>145.21948307364343</v>
      </c>
      <c r="DQ39" s="59">
        <f t="shared" si="38"/>
        <v>150.64197857161327</v>
      </c>
      <c r="DR39" s="59">
        <f t="shared" si="38"/>
        <v>156.26695005147729</v>
      </c>
      <c r="DS39" s="59">
        <f t="shared" si="38"/>
        <v>162.10195796639945</v>
      </c>
      <c r="DT39" s="59">
        <f t="shared" si="38"/>
        <v>168.1548450768648</v>
      </c>
      <c r="DU39" s="59">
        <f t="shared" si="38"/>
        <v>174.43374699203491</v>
      </c>
      <c r="DV39" s="59">
        <f t="shared" si="38"/>
        <v>180.94710310471748</v>
      </c>
      <c r="DW39" s="59">
        <f t="shared" si="38"/>
        <v>187.70366793464763</v>
      </c>
      <c r="DX39" s="59">
        <f t="shared" si="38"/>
        <v>194.71252289532737</v>
      </c>
      <c r="DY39" s="59">
        <f t="shared" si="38"/>
        <v>201.98308850023886</v>
      </c>
      <c r="DZ39" s="59">
        <f t="shared" si="38"/>
        <v>209.52513702483776</v>
      </c>
      <c r="EA39" s="59">
        <f t="shared" si="38"/>
        <v>217.34880564134519</v>
      </c>
      <c r="EB39" s="59">
        <f t="shared" si="38"/>
        <v>225.46461004399302</v>
      </c>
      <c r="EC39" s="59">
        <f t="shared" si="38"/>
        <v>233.88345858303569</v>
      </c>
      <c r="ED39" s="59">
        <f t="shared" si="38"/>
        <v>242.61666692652622</v>
      </c>
      <c r="EE39" s="59">
        <f t="shared" si="38"/>
        <v>251.67597326956269</v>
      </c>
      <c r="EF39" s="59">
        <f t="shared" si="38"/>
        <v>261.07355411144812</v>
      </c>
      <c r="EG39" s="59">
        <f t="shared" si="39"/>
        <v>270.82204062196956</v>
      </c>
      <c r="EH39" s="59">
        <f t="shared" si="39"/>
        <v>280.93453561879386</v>
      </c>
      <c r="EI39" s="59">
        <f t="shared" si="39"/>
        <v>291.42463117879959</v>
      </c>
      <c r="EJ39" s="59">
        <f t="shared" si="39"/>
        <v>302.30642690701592</v>
      </c>
      <c r="EK39" s="59">
        <f t="shared" si="39"/>
        <v>313.59454888772387</v>
      </c>
      <c r="EL39" s="59">
        <f t="shared" si="39"/>
        <v>325.30416934319146</v>
      </c>
      <c r="EM39" s="59">
        <f t="shared" si="39"/>
        <v>337.45102702646619</v>
      </c>
      <c r="EN39" s="59">
        <f t="shared" si="39"/>
        <v>350.05144837563444</v>
      </c>
      <c r="EO39" s="59">
        <f t="shared" si="39"/>
        <v>363.1223694579806</v>
      </c>
      <c r="EP39" s="59">
        <f t="shared" si="39"/>
        <v>376.68135873354157</v>
      </c>
      <c r="EQ39" s="59">
        <f t="shared" si="39"/>
        <v>390.74664066865199</v>
      </c>
      <c r="ER39" s="59">
        <f t="shared" si="39"/>
        <v>405.33712023121944</v>
      </c>
      <c r="ES39" s="59">
        <f t="shared" si="39"/>
        <v>420.47240830065317</v>
      </c>
      <c r="ET39" s="59">
        <f t="shared" si="39"/>
        <v>436.17284802659952</v>
      </c>
      <c r="EU39" s="59">
        <f t="shared" si="39"/>
        <v>452.45954217191274</v>
      </c>
      <c r="EV39" s="59">
        <f t="shared" si="39"/>
        <v>469.35438147661193</v>
      </c>
      <c r="EW39" s="59">
        <f t="shared" si="40"/>
        <v>486.88007408094859</v>
      </c>
      <c r="EX39" s="59">
        <f t="shared" si="40"/>
        <v>505.06017604713116</v>
      </c>
      <c r="EY39" s="59">
        <f t="shared" si="40"/>
        <v>523.91912302073104</v>
      </c>
      <c r="EZ39" s="59">
        <f t="shared" si="40"/>
        <v>543.48226307432515</v>
      </c>
      <c r="FA39" s="59">
        <f t="shared" si="40"/>
        <v>563.77589077752043</v>
      </c>
      <c r="FB39" s="59">
        <f t="shared" si="40"/>
        <v>584.82728253915298</v>
      </c>
      <c r="FC39" s="59">
        <f t="shared" si="40"/>
        <v>606.66473326916491</v>
      </c>
      <c r="FD39" s="59">
        <f t="shared" si="40"/>
        <v>629.31759440943551</v>
      </c>
      <c r="FE39" s="59">
        <f t="shared" si="40"/>
        <v>652.81631338468378</v>
      </c>
      <c r="FF39" s="59">
        <f t="shared" si="40"/>
        <v>677.19247452646778</v>
      </c>
      <c r="FG39" s="59">
        <f t="shared" si="40"/>
        <v>702.47884152528604</v>
      </c>
      <c r="FH39" s="59">
        <f t="shared" si="40"/>
        <v>728.70940146784017</v>
      </c>
      <c r="FI39" s="59">
        <f t="shared" si="40"/>
        <v>755.91941051864922</v>
      </c>
      <c r="FJ39" s="59">
        <f t="shared" si="40"/>
        <v>784.14544130741547</v>
      </c>
      <c r="FK39" s="59">
        <f t="shared" si="40"/>
        <v>813.42543208583436</v>
      </c>
      <c r="FL39" s="59">
        <f t="shared" si="40"/>
        <v>843.79873771991936</v>
      </c>
      <c r="FM39" s="59">
        <f t="shared" si="41"/>
        <v>875.30618258638106</v>
      </c>
      <c r="FN39" s="59">
        <f t="shared" si="41"/>
        <v>907.99011544415646</v>
      </c>
      <c r="FO39" s="59">
        <f t="shared" si="41"/>
        <v>941.89446635484114</v>
      </c>
      <c r="FP39" s="59">
        <f t="shared" si="41"/>
        <v>977.06480572853081</v>
      </c>
      <c r="FQ39" s="59">
        <f t="shared" si="41"/>
        <v>1013.5484055744341</v>
      </c>
      <c r="FR39" s="59">
        <f t="shared" si="41"/>
        <v>1051.3943030385835</v>
      </c>
      <c r="FS39" s="59">
        <f t="shared" si="41"/>
        <v>1090.6533663140442</v>
      </c>
      <c r="FT39" s="59">
        <f t="shared" si="41"/>
        <v>1131.3783630122105</v>
      </c>
      <c r="FU39" s="59">
        <f t="shared" si="41"/>
        <v>1173.6240310870862</v>
      </c>
      <c r="FV39" s="59">
        <f t="shared" si="41"/>
        <v>1217.4471524078779</v>
      </c>
      <c r="FW39" s="59">
        <f t="shared" si="41"/>
        <v>1262.906629078788</v>
      </c>
      <c r="FX39" s="59">
        <f t="shared" si="41"/>
        <v>1310.0635626085898</v>
      </c>
      <c r="FY39" s="59">
        <f t="shared" si="41"/>
        <v>1358.9813360363944</v>
      </c>
      <c r="FZ39" s="59">
        <f t="shared" si="41"/>
        <v>1409.7256991239933</v>
      </c>
      <c r="GA39" s="59">
        <f t="shared" si="41"/>
        <v>1462.364856729283</v>
      </c>
      <c r="GB39" s="59">
        <f t="shared" si="41"/>
        <v>1516.9695604795543</v>
      </c>
      <c r="GC39" s="59">
        <f t="shared" si="42"/>
        <v>1573.6132038678606</v>
      </c>
      <c r="GD39" s="59">
        <f t="shared" si="42"/>
        <v>1632.3719209002863</v>
      </c>
      <c r="GE39" s="59">
        <f t="shared" si="42"/>
        <v>1693.324688426703</v>
      </c>
      <c r="GF39" s="59">
        <f t="shared" si="42"/>
        <v>1756.553432292556</v>
      </c>
      <c r="GG39" s="59">
        <f t="shared" si="42"/>
        <v>1822.1431374543599</v>
      </c>
      <c r="GH39" s="59">
        <f t="shared" si="42"/>
        <v>1890.1819622069056</v>
      </c>
      <c r="GI39" s="59">
        <f t="shared" si="42"/>
        <v>1960.7613566757113</v>
      </c>
      <c r="GJ39" s="59">
        <f t="shared" si="42"/>
        <v>2033.9761857339822</v>
      </c>
      <c r="GK39" s="59">
        <f t="shared" si="42"/>
        <v>2109.9248565092889</v>
      </c>
      <c r="GL39" s="59">
        <f t="shared" si="42"/>
        <v>2188.7094506513458</v>
      </c>
      <c r="GM39" s="59">
        <f t="shared" si="42"/>
        <v>2270.4358615386668</v>
      </c>
      <c r="GN39" s="59">
        <f t="shared" si="42"/>
        <v>2355.2139366085203</v>
      </c>
      <c r="GO39" s="59">
        <f t="shared" si="42"/>
        <v>2443.1576250014823</v>
      </c>
      <c r="GP39" s="59">
        <f t="shared" si="42"/>
        <v>2534.3851307190375</v>
      </c>
      <c r="GQ39" s="59">
        <f t="shared" si="42"/>
        <v>2629.0190715000863</v>
      </c>
      <c r="GR39" s="59">
        <f t="shared" si="42"/>
        <v>2727.1866436298992</v>
      </c>
      <c r="GS39" s="59">
        <f t="shared" si="43"/>
        <v>2829.0197929030396</v>
      </c>
      <c r="GT39" s="59">
        <f t="shared" si="43"/>
        <v>2934.6553919700391</v>
      </c>
      <c r="GU39" s="59">
        <f t="shared" si="43"/>
        <v>3044.2354243062</v>
      </c>
      <c r="GV39" s="59">
        <f t="shared" si="43"/>
        <v>3157.9071750497933</v>
      </c>
      <c r="GW39" s="59">
        <f t="shared" si="43"/>
        <v>3275.8234289661523</v>
      </c>
      <c r="GX39" s="59">
        <f t="shared" si="43"/>
        <v>3398.1426758037483</v>
      </c>
      <c r="GY39" s="59">
        <f t="shared" si="43"/>
        <v>3525.0293233182601</v>
      </c>
      <c r="GZ39" s="59">
        <f t="shared" si="43"/>
        <v>3656.6539182509637</v>
      </c>
      <c r="HA39" s="59">
        <f t="shared" si="43"/>
        <v>3793.1933755584546</v>
      </c>
      <c r="HB39" s="59">
        <f t="shared" si="43"/>
        <v>3934.8312162018069</v>
      </c>
      <c r="HC39" s="59">
        <f t="shared" si="43"/>
        <v>4081.7578138147819</v>
      </c>
      <c r="HD39" s="59">
        <f t="shared" si="43"/>
        <v>4234.170650582626</v>
      </c>
      <c r="HE39" s="59">
        <f t="shared" si="43"/>
        <v>4392.2745826753808</v>
      </c>
      <c r="HF39" s="59">
        <f t="shared" si="43"/>
        <v>4556.2821155924794</v>
      </c>
    </row>
    <row r="40" spans="1:214" x14ac:dyDescent="0.3">
      <c r="A40" s="57" t="str">
        <f>'JMC-3 No 0.5 g'!A39</f>
        <v>Enbridge Inc.</v>
      </c>
      <c r="B40" s="16" t="str">
        <f>'JMC-3 No 0.5 g'!B39</f>
        <v>ENB</v>
      </c>
      <c r="C40" s="16">
        <f>'JMC-3 No 0.5 g'!C39</f>
        <v>2.6840000000000002</v>
      </c>
      <c r="D40" s="16">
        <f>'JMC-3 No 0.5 g'!D39</f>
        <v>45.620962222222232</v>
      </c>
      <c r="E40" s="17">
        <f>'JMC-3 No 0.5 g'!K39</f>
        <v>6.0850000000000001E-2</v>
      </c>
      <c r="F40" s="17">
        <f t="shared" si="28"/>
        <v>5.6931666666666665E-2</v>
      </c>
      <c r="G40" s="17">
        <f t="shared" si="28"/>
        <v>5.3013333333333329E-2</v>
      </c>
      <c r="H40" s="17">
        <f t="shared" si="28"/>
        <v>4.9094999999999993E-2</v>
      </c>
      <c r="I40" s="17">
        <f t="shared" si="28"/>
        <v>4.5176666666666657E-2</v>
      </c>
      <c r="J40" s="17">
        <f t="shared" si="28"/>
        <v>4.125833333333332E-2</v>
      </c>
      <c r="K40" s="17">
        <f t="shared" ref="K40:K41" si="46">K39</f>
        <v>3.7339999999999998E-2</v>
      </c>
      <c r="L40" s="17">
        <f t="shared" si="44"/>
        <v>0.10727133154869081</v>
      </c>
      <c r="N40" s="59">
        <f t="shared" si="29"/>
        <v>-45.620962222222232</v>
      </c>
      <c r="O40" s="59">
        <f t="shared" si="30"/>
        <v>2.8473214000000002</v>
      </c>
      <c r="P40" s="59">
        <f t="shared" si="45"/>
        <v>3.0205809071900003</v>
      </c>
      <c r="Q40" s="59">
        <f t="shared" si="45"/>
        <v>3.204383255392512</v>
      </c>
      <c r="R40" s="59">
        <f t="shared" si="45"/>
        <v>3.3993699764831464</v>
      </c>
      <c r="S40" s="59">
        <f t="shared" si="45"/>
        <v>3.606221639552146</v>
      </c>
      <c r="T40" s="59">
        <f t="shared" si="31"/>
        <v>3.8115298478612489</v>
      </c>
      <c r="U40" s="59">
        <f t="shared" si="31"/>
        <v>4.0135917501958671</v>
      </c>
      <c r="V40" s="59">
        <f t="shared" si="31"/>
        <v>4.2106390371717328</v>
      </c>
      <c r="W40" s="59">
        <f t="shared" si="31"/>
        <v>4.400861673407694</v>
      </c>
      <c r="X40" s="59">
        <f t="shared" si="31"/>
        <v>4.5824338912830402</v>
      </c>
      <c r="Y40" s="59">
        <f t="shared" si="32"/>
        <v>4.7535419727835491</v>
      </c>
      <c r="Z40" s="59">
        <f t="shared" si="32"/>
        <v>4.9310392300472863</v>
      </c>
      <c r="AA40" s="59">
        <f t="shared" si="32"/>
        <v>5.1151642348972519</v>
      </c>
      <c r="AB40" s="59">
        <f t="shared" si="32"/>
        <v>5.3061644674283146</v>
      </c>
      <c r="AC40" s="59">
        <f t="shared" si="32"/>
        <v>5.5042966486420877</v>
      </c>
      <c r="AD40" s="59">
        <f t="shared" si="32"/>
        <v>5.7098270855023827</v>
      </c>
      <c r="AE40" s="59">
        <f t="shared" si="32"/>
        <v>5.9230320288750411</v>
      </c>
      <c r="AF40" s="59">
        <f t="shared" si="32"/>
        <v>6.1441980448332343</v>
      </c>
      <c r="AG40" s="59">
        <f t="shared" si="32"/>
        <v>6.3736223998273065</v>
      </c>
      <c r="AH40" s="59">
        <f t="shared" si="32"/>
        <v>6.6116134602368577</v>
      </c>
      <c r="AI40" s="59">
        <f t="shared" si="32"/>
        <v>6.8584911068421013</v>
      </c>
      <c r="AJ40" s="59">
        <f t="shared" si="32"/>
        <v>7.114587164771585</v>
      </c>
      <c r="AK40" s="59">
        <f t="shared" si="32"/>
        <v>7.3802458495041554</v>
      </c>
      <c r="AL40" s="59">
        <f t="shared" si="32"/>
        <v>7.6558242295246401</v>
      </c>
      <c r="AM40" s="59">
        <f t="shared" si="32"/>
        <v>7.9416927062550897</v>
      </c>
      <c r="AN40" s="59">
        <f t="shared" si="32"/>
        <v>8.2382355119066535</v>
      </c>
      <c r="AO40" s="59">
        <f t="shared" si="33"/>
        <v>8.5458512259212469</v>
      </c>
      <c r="AP40" s="59">
        <f t="shared" si="33"/>
        <v>8.8649533106971461</v>
      </c>
      <c r="AQ40" s="59">
        <f t="shared" si="33"/>
        <v>9.1959706673185764</v>
      </c>
      <c r="AR40" s="59">
        <f t="shared" si="33"/>
        <v>9.5393482120362521</v>
      </c>
      <c r="AS40" s="59">
        <f t="shared" si="33"/>
        <v>9.8955474742736858</v>
      </c>
      <c r="AT40" s="59">
        <f t="shared" si="33"/>
        <v>10.265047216963065</v>
      </c>
      <c r="AU40" s="59">
        <f t="shared" si="33"/>
        <v>10.648344080044465</v>
      </c>
      <c r="AV40" s="59">
        <f t="shared" si="33"/>
        <v>11.045953247993324</v>
      </c>
      <c r="AW40" s="59">
        <f t="shared" si="33"/>
        <v>11.458409142273394</v>
      </c>
      <c r="AX40" s="59">
        <f t="shared" si="33"/>
        <v>11.886266139645882</v>
      </c>
      <c r="AY40" s="59">
        <f t="shared" si="33"/>
        <v>12.330099317300258</v>
      </c>
      <c r="AZ40" s="59">
        <f t="shared" si="33"/>
        <v>12.790505225808248</v>
      </c>
      <c r="BA40" s="59">
        <f t="shared" si="33"/>
        <v>13.268102690939926</v>
      </c>
      <c r="BB40" s="59">
        <f t="shared" si="33"/>
        <v>13.763533645419622</v>
      </c>
      <c r="BC40" s="59">
        <f t="shared" si="33"/>
        <v>14.277463991739591</v>
      </c>
      <c r="BD40" s="59">
        <f t="shared" si="33"/>
        <v>14.810584497191146</v>
      </c>
      <c r="BE40" s="59">
        <f t="shared" si="34"/>
        <v>15.363611722316262</v>
      </c>
      <c r="BF40" s="59">
        <f t="shared" si="34"/>
        <v>15.93728898402755</v>
      </c>
      <c r="BG40" s="59">
        <f t="shared" si="34"/>
        <v>16.532387354691139</v>
      </c>
      <c r="BH40" s="59">
        <f t="shared" si="34"/>
        <v>17.149706698515306</v>
      </c>
      <c r="BI40" s="59">
        <f t="shared" si="34"/>
        <v>17.790076746637865</v>
      </c>
      <c r="BJ40" s="59">
        <f t="shared" si="34"/>
        <v>18.45435821235732</v>
      </c>
      <c r="BK40" s="59">
        <f t="shared" si="34"/>
        <v>19.143443948006741</v>
      </c>
      <c r="BL40" s="59">
        <f t="shared" si="34"/>
        <v>19.858260145025312</v>
      </c>
      <c r="BM40" s="59">
        <f t="shared" si="34"/>
        <v>20.599767578840556</v>
      </c>
      <c r="BN40" s="59">
        <f t="shared" si="34"/>
        <v>21.368962900234461</v>
      </c>
      <c r="BO40" s="59">
        <f t="shared" si="34"/>
        <v>22.166879974929213</v>
      </c>
      <c r="BP40" s="59">
        <f t="shared" si="34"/>
        <v>22.994591273193066</v>
      </c>
      <c r="BQ40" s="59">
        <f t="shared" si="34"/>
        <v>23.853209311334094</v>
      </c>
      <c r="BR40" s="59">
        <f t="shared" si="34"/>
        <v>24.743888147019309</v>
      </c>
      <c r="BS40" s="59">
        <f t="shared" si="34"/>
        <v>25.66782493042901</v>
      </c>
      <c r="BT40" s="59">
        <f t="shared" si="34"/>
        <v>26.626261513331226</v>
      </c>
      <c r="BU40" s="59">
        <f t="shared" si="35"/>
        <v>27.620486118239011</v>
      </c>
      <c r="BV40" s="59">
        <f t="shared" si="35"/>
        <v>28.651835069894055</v>
      </c>
      <c r="BW40" s="59">
        <f t="shared" si="35"/>
        <v>29.721694591403896</v>
      </c>
      <c r="BX40" s="59">
        <f t="shared" si="35"/>
        <v>30.831502667446916</v>
      </c>
      <c r="BY40" s="59">
        <f t="shared" si="35"/>
        <v>31.982750977049381</v>
      </c>
      <c r="BZ40" s="59">
        <f t="shared" si="35"/>
        <v>33.176986898532405</v>
      </c>
      <c r="CA40" s="59">
        <f t="shared" si="35"/>
        <v>34.4158155893236</v>
      </c>
      <c r="CB40" s="59">
        <f t="shared" si="35"/>
        <v>35.700902143428941</v>
      </c>
      <c r="CC40" s="59">
        <f t="shared" si="35"/>
        <v>37.033973829464578</v>
      </c>
      <c r="CD40" s="59">
        <f t="shared" si="35"/>
        <v>38.416822412256785</v>
      </c>
      <c r="CE40" s="59">
        <f t="shared" si="35"/>
        <v>39.85130656113045</v>
      </c>
      <c r="CF40" s="59">
        <f t="shared" si="35"/>
        <v>41.339354348123059</v>
      </c>
      <c r="CG40" s="59">
        <f t="shared" si="35"/>
        <v>42.882965839481969</v>
      </c>
      <c r="CH40" s="59">
        <f t="shared" si="35"/>
        <v>44.484215783928221</v>
      </c>
      <c r="CI40" s="59">
        <f t="shared" si="35"/>
        <v>46.145256401300095</v>
      </c>
      <c r="CJ40" s="59">
        <f t="shared" si="35"/>
        <v>47.868320275324635</v>
      </c>
      <c r="CK40" s="59">
        <f t="shared" si="36"/>
        <v>49.655723354405254</v>
      </c>
      <c r="CL40" s="59">
        <f t="shared" si="36"/>
        <v>51.509868064458743</v>
      </c>
      <c r="CM40" s="59">
        <f t="shared" si="36"/>
        <v>53.433246537985632</v>
      </c>
      <c r="CN40" s="59">
        <f t="shared" si="36"/>
        <v>55.42844396371401</v>
      </c>
      <c r="CO40" s="59">
        <f t="shared" si="36"/>
        <v>57.498142061319086</v>
      </c>
      <c r="CP40" s="59">
        <f t="shared" si="36"/>
        <v>59.645122685888737</v>
      </c>
      <c r="CQ40" s="59">
        <f t="shared" si="36"/>
        <v>61.872271566979819</v>
      </c>
      <c r="CR40" s="59">
        <f t="shared" si="36"/>
        <v>64.182582187290848</v>
      </c>
      <c r="CS40" s="59">
        <f t="shared" si="36"/>
        <v>66.579159806164284</v>
      </c>
      <c r="CT40" s="59">
        <f t="shared" si="36"/>
        <v>69.065225633326449</v>
      </c>
      <c r="CU40" s="59">
        <f t="shared" si="36"/>
        <v>71.64412115847486</v>
      </c>
      <c r="CV40" s="59">
        <f t="shared" si="36"/>
        <v>74.31931264253231</v>
      </c>
      <c r="CW40" s="59">
        <f t="shared" si="36"/>
        <v>77.094395776604458</v>
      </c>
      <c r="CX40" s="59">
        <f t="shared" si="36"/>
        <v>79.973100514902868</v>
      </c>
      <c r="CY40" s="59">
        <f t="shared" si="36"/>
        <v>82.959296088129335</v>
      </c>
      <c r="CZ40" s="59">
        <f t="shared" si="36"/>
        <v>86.056996204060084</v>
      </c>
      <c r="DA40" s="59">
        <f t="shared" si="37"/>
        <v>89.270364442319675</v>
      </c>
      <c r="DB40" s="59">
        <f t="shared" si="37"/>
        <v>92.60371985059588</v>
      </c>
      <c r="DC40" s="59">
        <f t="shared" si="37"/>
        <v>96.061542749817121</v>
      </c>
      <c r="DD40" s="59">
        <f t="shared" si="37"/>
        <v>99.648480756095282</v>
      </c>
      <c r="DE40" s="59">
        <f t="shared" si="37"/>
        <v>103.36935502752787</v>
      </c>
      <c r="DF40" s="59">
        <f t="shared" si="37"/>
        <v>107.22916674425576</v>
      </c>
      <c r="DG40" s="59">
        <f t="shared" si="37"/>
        <v>111.23310383048627</v>
      </c>
      <c r="DH40" s="59">
        <f t="shared" si="37"/>
        <v>115.38654792751662</v>
      </c>
      <c r="DI40" s="59">
        <f t="shared" si="37"/>
        <v>119.69508162713008</v>
      </c>
      <c r="DJ40" s="59">
        <f t="shared" si="37"/>
        <v>124.16449597508711</v>
      </c>
      <c r="DK40" s="59">
        <f t="shared" si="37"/>
        <v>128.80079825479686</v>
      </c>
      <c r="DL40" s="59">
        <f t="shared" si="37"/>
        <v>133.61022006163097</v>
      </c>
      <c r="DM40" s="59">
        <f t="shared" si="37"/>
        <v>138.59922567873227</v>
      </c>
      <c r="DN40" s="59">
        <f t="shared" si="37"/>
        <v>143.77452076557611</v>
      </c>
      <c r="DO40" s="59">
        <f t="shared" si="37"/>
        <v>149.14306137096273</v>
      </c>
      <c r="DP40" s="59">
        <f t="shared" si="37"/>
        <v>154.71206328255445</v>
      </c>
      <c r="DQ40" s="59">
        <f t="shared" si="38"/>
        <v>160.48901172552502</v>
      </c>
      <c r="DR40" s="59">
        <f t="shared" si="38"/>
        <v>166.48167142335612</v>
      </c>
      <c r="DS40" s="59">
        <f t="shared" si="38"/>
        <v>172.69809703430423</v>
      </c>
      <c r="DT40" s="59">
        <f t="shared" si="38"/>
        <v>179.14664397756513</v>
      </c>
      <c r="DU40" s="59">
        <f t="shared" si="38"/>
        <v>185.8359796636874</v>
      </c>
      <c r="DV40" s="59">
        <f t="shared" si="38"/>
        <v>192.77509514432947</v>
      </c>
      <c r="DW40" s="59">
        <f t="shared" si="38"/>
        <v>199.97331719701873</v>
      </c>
      <c r="DX40" s="59">
        <f t="shared" si="38"/>
        <v>207.44032086115539</v>
      </c>
      <c r="DY40" s="59">
        <f t="shared" si="38"/>
        <v>215.18614244211091</v>
      </c>
      <c r="DZ40" s="59">
        <f t="shared" si="38"/>
        <v>223.22119300089932</v>
      </c>
      <c r="EA40" s="59">
        <f t="shared" si="38"/>
        <v>231.55627234755289</v>
      </c>
      <c r="EB40" s="59">
        <f t="shared" si="38"/>
        <v>240.20258355701051</v>
      </c>
      <c r="EC40" s="59">
        <f t="shared" si="38"/>
        <v>249.17174802702928</v>
      </c>
      <c r="ED40" s="59">
        <f t="shared" si="38"/>
        <v>258.47582109835855</v>
      </c>
      <c r="EE40" s="59">
        <f t="shared" si="38"/>
        <v>268.12730825817124</v>
      </c>
      <c r="EF40" s="59">
        <f t="shared" si="38"/>
        <v>278.13918194853136</v>
      </c>
      <c r="EG40" s="59">
        <f t="shared" si="39"/>
        <v>288.52489900248952</v>
      </c>
      <c r="EH40" s="59">
        <f t="shared" si="39"/>
        <v>299.29841873124246</v>
      </c>
      <c r="EI40" s="59">
        <f t="shared" si="39"/>
        <v>310.47422168666702</v>
      </c>
      <c r="EJ40" s="59">
        <f t="shared" si="39"/>
        <v>322.06732912444716</v>
      </c>
      <c r="EK40" s="59">
        <f t="shared" si="39"/>
        <v>334.09332319395401</v>
      </c>
      <c r="EL40" s="59">
        <f t="shared" si="39"/>
        <v>346.56836788201622</v>
      </c>
      <c r="EM40" s="59">
        <f t="shared" si="39"/>
        <v>359.50923073873071</v>
      </c>
      <c r="EN40" s="59">
        <f t="shared" si="39"/>
        <v>372.9333054145149</v>
      </c>
      <c r="EO40" s="59">
        <f t="shared" si="39"/>
        <v>386.85863503869285</v>
      </c>
      <c r="EP40" s="59">
        <f t="shared" si="39"/>
        <v>401.30393647103762</v>
      </c>
      <c r="EQ40" s="59">
        <f t="shared" si="39"/>
        <v>416.28862545886614</v>
      </c>
      <c r="ER40" s="59">
        <f t="shared" si="39"/>
        <v>431.83284273350017</v>
      </c>
      <c r="ES40" s="59">
        <f t="shared" si="39"/>
        <v>447.95748108116902</v>
      </c>
      <c r="ET40" s="59">
        <f t="shared" si="39"/>
        <v>464.68421342473982</v>
      </c>
      <c r="EU40" s="59">
        <f t="shared" si="39"/>
        <v>482.0355219540196</v>
      </c>
      <c r="EV40" s="59">
        <f t="shared" si="39"/>
        <v>500.03472834378266</v>
      </c>
      <c r="EW40" s="59">
        <f t="shared" si="40"/>
        <v>518.70602510013941</v>
      </c>
      <c r="EX40" s="59">
        <f t="shared" si="40"/>
        <v>538.0745080773786</v>
      </c>
      <c r="EY40" s="59">
        <f t="shared" si="40"/>
        <v>558.16621020898788</v>
      </c>
      <c r="EZ40" s="59">
        <f t="shared" si="40"/>
        <v>579.00813649819145</v>
      </c>
      <c r="FA40" s="59">
        <f t="shared" si="40"/>
        <v>600.62830031503393</v>
      </c>
      <c r="FB40" s="59">
        <f t="shared" si="40"/>
        <v>623.05576104879719</v>
      </c>
      <c r="FC40" s="59">
        <f t="shared" si="40"/>
        <v>646.32066316635928</v>
      </c>
      <c r="FD40" s="59">
        <f t="shared" si="40"/>
        <v>670.45427672899109</v>
      </c>
      <c r="FE40" s="59">
        <f t="shared" si="40"/>
        <v>695.48903942205152</v>
      </c>
      <c r="FF40" s="59">
        <f t="shared" si="40"/>
        <v>721.45860015407084</v>
      </c>
      <c r="FG40" s="59">
        <f t="shared" si="40"/>
        <v>748.39786428382376</v>
      </c>
      <c r="FH40" s="59">
        <f t="shared" si="40"/>
        <v>776.34304053618166</v>
      </c>
      <c r="FI40" s="59">
        <f t="shared" si="40"/>
        <v>805.33168966980259</v>
      </c>
      <c r="FJ40" s="59">
        <f t="shared" si="40"/>
        <v>835.40277496207295</v>
      </c>
      <c r="FK40" s="59">
        <f t="shared" si="40"/>
        <v>866.5967145791567</v>
      </c>
      <c r="FL40" s="59">
        <f t="shared" si="40"/>
        <v>898.95543590154239</v>
      </c>
      <c r="FM40" s="59">
        <f t="shared" si="41"/>
        <v>932.52243187810586</v>
      </c>
      <c r="FN40" s="59">
        <f t="shared" si="41"/>
        <v>967.34281948443424</v>
      </c>
      <c r="FO40" s="59">
        <f t="shared" si="41"/>
        <v>1003.4634003639829</v>
      </c>
      <c r="FP40" s="59">
        <f t="shared" si="41"/>
        <v>1040.932723733574</v>
      </c>
      <c r="FQ40" s="59">
        <f t="shared" si="41"/>
        <v>1079.8011516377856</v>
      </c>
      <c r="FR40" s="59">
        <f t="shared" si="41"/>
        <v>1120.1209266399403</v>
      </c>
      <c r="FS40" s="59">
        <f t="shared" si="41"/>
        <v>1161.9462420406755</v>
      </c>
      <c r="FT40" s="59">
        <f t="shared" si="41"/>
        <v>1205.3333147184742</v>
      </c>
      <c r="FU40" s="59">
        <f t="shared" si="41"/>
        <v>1250.3404606900619</v>
      </c>
      <c r="FV40" s="59">
        <f t="shared" si="41"/>
        <v>1297.0281734922287</v>
      </c>
      <c r="FW40" s="59">
        <f t="shared" si="41"/>
        <v>1345.4592054904283</v>
      </c>
      <c r="FX40" s="59">
        <f t="shared" si="41"/>
        <v>1395.6986522234408</v>
      </c>
      <c r="FY40" s="59">
        <f t="shared" si="41"/>
        <v>1447.814039897464</v>
      </c>
      <c r="FZ40" s="59">
        <f t="shared" si="41"/>
        <v>1501.8754161472352</v>
      </c>
      <c r="GA40" s="59">
        <f t="shared" si="41"/>
        <v>1557.9554441861728</v>
      </c>
      <c r="GB40" s="59">
        <f t="shared" si="41"/>
        <v>1616.1295004720844</v>
      </c>
      <c r="GC40" s="59">
        <f t="shared" si="42"/>
        <v>1676.4757760197119</v>
      </c>
      <c r="GD40" s="59">
        <f t="shared" si="42"/>
        <v>1739.0753814962879</v>
      </c>
      <c r="GE40" s="59">
        <f t="shared" si="42"/>
        <v>1804.0124562413591</v>
      </c>
      <c r="GF40" s="59">
        <f t="shared" si="42"/>
        <v>1871.3742813574113</v>
      </c>
      <c r="GG40" s="59">
        <f t="shared" si="42"/>
        <v>1941.2513970232969</v>
      </c>
      <c r="GH40" s="59">
        <f t="shared" si="42"/>
        <v>2013.7377241881468</v>
      </c>
      <c r="GI40" s="59">
        <f t="shared" si="42"/>
        <v>2088.9306908093322</v>
      </c>
      <c r="GJ40" s="59">
        <f t="shared" si="42"/>
        <v>2166.9313628041523</v>
      </c>
      <c r="GK40" s="59">
        <f t="shared" si="42"/>
        <v>2247.8445798912594</v>
      </c>
      <c r="GL40" s="59">
        <f t="shared" si="42"/>
        <v>2331.7790965043987</v>
      </c>
      <c r="GM40" s="59">
        <f t="shared" si="42"/>
        <v>2418.8477279678727</v>
      </c>
      <c r="GN40" s="59">
        <f t="shared" si="42"/>
        <v>2509.167502130193</v>
      </c>
      <c r="GO40" s="59">
        <f t="shared" si="42"/>
        <v>2602.8598166597344</v>
      </c>
      <c r="GP40" s="59">
        <f t="shared" si="42"/>
        <v>2700.0506022138088</v>
      </c>
      <c r="GQ40" s="59">
        <f t="shared" si="42"/>
        <v>2800.870491700472</v>
      </c>
      <c r="GR40" s="59">
        <f t="shared" si="42"/>
        <v>2905.4549958605676</v>
      </c>
      <c r="GS40" s="59">
        <f t="shared" si="43"/>
        <v>3013.9446854060011</v>
      </c>
      <c r="GT40" s="59">
        <f t="shared" si="43"/>
        <v>3126.485379959061</v>
      </c>
      <c r="GU40" s="59">
        <f t="shared" si="43"/>
        <v>3243.2283440467322</v>
      </c>
      <c r="GV40" s="59">
        <f t="shared" si="43"/>
        <v>3364.330490413437</v>
      </c>
      <c r="GW40" s="59">
        <f t="shared" si="43"/>
        <v>3489.9545909254743</v>
      </c>
      <c r="GX40" s="59">
        <f t="shared" si="43"/>
        <v>3620.2694953506311</v>
      </c>
      <c r="GY40" s="59">
        <f t="shared" si="43"/>
        <v>3755.4503583070236</v>
      </c>
      <c r="GZ40" s="59">
        <f t="shared" si="43"/>
        <v>3895.6788746862076</v>
      </c>
      <c r="HA40" s="59">
        <f t="shared" si="43"/>
        <v>4041.1435238669901</v>
      </c>
      <c r="HB40" s="59">
        <f t="shared" si="43"/>
        <v>4192.0398230481833</v>
      </c>
      <c r="HC40" s="59">
        <f t="shared" si="43"/>
        <v>4348.570590040802</v>
      </c>
      <c r="HD40" s="59">
        <f t="shared" si="43"/>
        <v>4510.9462158729257</v>
      </c>
      <c r="HE40" s="59">
        <f t="shared" si="43"/>
        <v>4679.3849475736206</v>
      </c>
      <c r="HF40" s="59">
        <f t="shared" si="43"/>
        <v>4854.1131815160188</v>
      </c>
    </row>
    <row r="41" spans="1:214" x14ac:dyDescent="0.3">
      <c r="A41" s="57" t="str">
        <f>'JMC-3 No 0.5 g'!A40</f>
        <v>Valener Inc.</v>
      </c>
      <c r="B41" s="16" t="str">
        <f>'JMC-3 No 0.5 g'!B40</f>
        <v>VNR</v>
      </c>
      <c r="C41" s="16">
        <f>'JMC-3 No 0.5 g'!C40</f>
        <v>1.1599999999999999</v>
      </c>
      <c r="D41" s="16">
        <f>'JMC-3 No 0.5 g'!D40</f>
        <v>21.774388888888897</v>
      </c>
      <c r="E41" s="17">
        <f>'JMC-3 No 0.5 g'!K40</f>
        <v>2.2749999999999999E-2</v>
      </c>
      <c r="F41" s="25">
        <f t="shared" si="28"/>
        <v>2.5181666666666665E-2</v>
      </c>
      <c r="G41" s="25">
        <f t="shared" si="28"/>
        <v>2.761333333333333E-2</v>
      </c>
      <c r="H41" s="25">
        <f t="shared" si="28"/>
        <v>3.0044999999999995E-2</v>
      </c>
      <c r="I41" s="25">
        <f t="shared" si="28"/>
        <v>3.2476666666666661E-2</v>
      </c>
      <c r="J41" s="25">
        <f t="shared" si="28"/>
        <v>3.4908333333333326E-2</v>
      </c>
      <c r="K41" s="17">
        <f t="shared" si="46"/>
        <v>3.7339999999999998E-2</v>
      </c>
      <c r="L41" s="17">
        <f t="shared" si="44"/>
        <v>8.7764665484428392E-2</v>
      </c>
      <c r="N41" s="59">
        <f t="shared" si="29"/>
        <v>-21.774388888888897</v>
      </c>
      <c r="O41" s="59">
        <f t="shared" si="30"/>
        <v>1.1863900000000001</v>
      </c>
      <c r="P41" s="59">
        <f t="shared" si="45"/>
        <v>1.2133803725000001</v>
      </c>
      <c r="Q41" s="59">
        <f t="shared" si="45"/>
        <v>1.2409847759743751</v>
      </c>
      <c r="R41" s="59">
        <f t="shared" si="45"/>
        <v>1.2692171796277922</v>
      </c>
      <c r="S41" s="59">
        <f t="shared" si="45"/>
        <v>1.2980918704643245</v>
      </c>
      <c r="T41" s="59">
        <f t="shared" si="31"/>
        <v>1.3307799872490669</v>
      </c>
      <c r="U41" s="59">
        <f t="shared" si="31"/>
        <v>1.3675272586303044</v>
      </c>
      <c r="V41" s="59">
        <f t="shared" si="31"/>
        <v>1.4086146151158521</v>
      </c>
      <c r="W41" s="59">
        <f t="shared" si="31"/>
        <v>1.4543617224327645</v>
      </c>
      <c r="X41" s="59">
        <f t="shared" si="31"/>
        <v>1.5051310662266884</v>
      </c>
      <c r="Y41" s="59">
        <f t="shared" si="32"/>
        <v>1.5613326602395927</v>
      </c>
      <c r="Z41" s="59">
        <f t="shared" si="32"/>
        <v>1.619632821772939</v>
      </c>
      <c r="AA41" s="59">
        <f t="shared" si="32"/>
        <v>1.6801099113379405</v>
      </c>
      <c r="AB41" s="59">
        <f t="shared" si="32"/>
        <v>1.7428452154272991</v>
      </c>
      <c r="AC41" s="59">
        <f t="shared" si="32"/>
        <v>1.8079230557713544</v>
      </c>
      <c r="AD41" s="59">
        <f t="shared" si="32"/>
        <v>1.8754309026738567</v>
      </c>
      <c r="AE41" s="59">
        <f t="shared" si="32"/>
        <v>1.9454594925796984</v>
      </c>
      <c r="AF41" s="59">
        <f t="shared" si="32"/>
        <v>2.0181029500326244</v>
      </c>
      <c r="AG41" s="59">
        <f t="shared" si="32"/>
        <v>2.0934589141868423</v>
      </c>
      <c r="AH41" s="59">
        <f t="shared" si="32"/>
        <v>2.1716286700425789</v>
      </c>
      <c r="AI41" s="59">
        <f t="shared" si="32"/>
        <v>2.2527172845819687</v>
      </c>
      <c r="AJ41" s="59">
        <f t="shared" si="32"/>
        <v>2.3368337479882593</v>
      </c>
      <c r="AK41" s="59">
        <f t="shared" si="32"/>
        <v>2.4240911201381405</v>
      </c>
      <c r="AL41" s="59">
        <f t="shared" si="32"/>
        <v>2.5146066825640987</v>
      </c>
      <c r="AM41" s="59">
        <f t="shared" si="32"/>
        <v>2.6085020960910419</v>
      </c>
      <c r="AN41" s="59">
        <f t="shared" si="32"/>
        <v>2.7059035643590814</v>
      </c>
      <c r="AO41" s="59">
        <f t="shared" si="33"/>
        <v>2.8069420034522494</v>
      </c>
      <c r="AP41" s="59">
        <f t="shared" si="33"/>
        <v>2.9117532178611563</v>
      </c>
      <c r="AQ41" s="59">
        <f t="shared" si="33"/>
        <v>3.0204780830160916</v>
      </c>
      <c r="AR41" s="59">
        <f t="shared" si="33"/>
        <v>3.1332627346359123</v>
      </c>
      <c r="AS41" s="59">
        <f t="shared" si="33"/>
        <v>3.2502587651472172</v>
      </c>
      <c r="AT41" s="59">
        <f t="shared" si="33"/>
        <v>3.3716234274378141</v>
      </c>
      <c r="AU41" s="59">
        <f t="shared" si="33"/>
        <v>3.4975198462183417</v>
      </c>
      <c r="AV41" s="59">
        <f t="shared" si="33"/>
        <v>3.6281172372761343</v>
      </c>
      <c r="AW41" s="59">
        <f t="shared" si="33"/>
        <v>3.7635911349160249</v>
      </c>
      <c r="AX41" s="59">
        <f t="shared" si="33"/>
        <v>3.9041236278937892</v>
      </c>
      <c r="AY41" s="59">
        <f t="shared" si="33"/>
        <v>4.0499036041593426</v>
      </c>
      <c r="AZ41" s="59">
        <f t="shared" si="33"/>
        <v>4.2011270047386517</v>
      </c>
      <c r="BA41" s="59">
        <f t="shared" si="33"/>
        <v>4.3579970870955931</v>
      </c>
      <c r="BB41" s="59">
        <f t="shared" si="33"/>
        <v>4.5207246983277418</v>
      </c>
      <c r="BC41" s="59">
        <f t="shared" si="33"/>
        <v>4.6895285585632998</v>
      </c>
      <c r="BD41" s="59">
        <f t="shared" si="33"/>
        <v>4.8646355549400528</v>
      </c>
      <c r="BE41" s="59">
        <f t="shared" si="34"/>
        <v>5.0462810465615142</v>
      </c>
      <c r="BF41" s="59">
        <f t="shared" si="34"/>
        <v>5.2347091808401212</v>
      </c>
      <c r="BG41" s="59">
        <f t="shared" si="34"/>
        <v>5.4301732216526908</v>
      </c>
      <c r="BH41" s="59">
        <f t="shared" si="34"/>
        <v>5.6329358897492021</v>
      </c>
      <c r="BI41" s="59">
        <f t="shared" si="34"/>
        <v>5.8432697158724372</v>
      </c>
      <c r="BJ41" s="59">
        <f t="shared" si="34"/>
        <v>6.0614574070631138</v>
      </c>
      <c r="BK41" s="59">
        <f t="shared" si="34"/>
        <v>6.2877922266428499</v>
      </c>
      <c r="BL41" s="59">
        <f t="shared" si="34"/>
        <v>6.5225783883856936</v>
      </c>
      <c r="BM41" s="59">
        <f t="shared" si="34"/>
        <v>6.7661314654080149</v>
      </c>
      <c r="BN41" s="59">
        <f t="shared" si="34"/>
        <v>7.0187788143263496</v>
      </c>
      <c r="BO41" s="59">
        <f t="shared" si="34"/>
        <v>7.2808600152532952</v>
      </c>
      <c r="BP41" s="59">
        <f t="shared" si="34"/>
        <v>7.5527273282228524</v>
      </c>
      <c r="BQ41" s="59">
        <f t="shared" si="34"/>
        <v>7.8347461666586931</v>
      </c>
      <c r="BR41" s="59">
        <f t="shared" si="34"/>
        <v>8.1272955885217275</v>
      </c>
      <c r="BS41" s="59">
        <f t="shared" si="34"/>
        <v>8.4307688057971291</v>
      </c>
      <c r="BT41" s="59">
        <f t="shared" si="34"/>
        <v>8.7455737130055926</v>
      </c>
      <c r="BU41" s="59">
        <f t="shared" si="35"/>
        <v>9.0721334354492207</v>
      </c>
      <c r="BV41" s="59">
        <f t="shared" si="35"/>
        <v>9.4108868979288935</v>
      </c>
      <c r="BW41" s="59">
        <f t="shared" si="35"/>
        <v>9.7622894146975572</v>
      </c>
      <c r="BX41" s="59">
        <f t="shared" si="35"/>
        <v>10.126813301442363</v>
      </c>
      <c r="BY41" s="59">
        <f t="shared" si="35"/>
        <v>10.50494851011822</v>
      </c>
      <c r="BZ41" s="59">
        <f t="shared" si="35"/>
        <v>10.897203287486034</v>
      </c>
      <c r="CA41" s="59">
        <f t="shared" si="35"/>
        <v>11.304104858240763</v>
      </c>
      <c r="CB41" s="59">
        <f t="shared" si="35"/>
        <v>11.726200133647472</v>
      </c>
      <c r="CC41" s="59">
        <f t="shared" si="35"/>
        <v>12.164056446637868</v>
      </c>
      <c r="CD41" s="59">
        <f t="shared" si="35"/>
        <v>12.618262314355325</v>
      </c>
      <c r="CE41" s="59">
        <f t="shared" si="35"/>
        <v>13.089428229173352</v>
      </c>
      <c r="CF41" s="59">
        <f t="shared" si="35"/>
        <v>13.578187479250683</v>
      </c>
      <c r="CG41" s="59">
        <f t="shared" si="35"/>
        <v>14.085196999725904</v>
      </c>
      <c r="CH41" s="59">
        <f t="shared" si="35"/>
        <v>14.611138255695668</v>
      </c>
      <c r="CI41" s="59">
        <f t="shared" si="35"/>
        <v>15.156718158163343</v>
      </c>
      <c r="CJ41" s="59">
        <f t="shared" si="35"/>
        <v>15.722670014189161</v>
      </c>
      <c r="CK41" s="59">
        <f t="shared" si="36"/>
        <v>16.309754512518982</v>
      </c>
      <c r="CL41" s="59">
        <f t="shared" si="36"/>
        <v>16.918760746016439</v>
      </c>
      <c r="CM41" s="59">
        <f t="shared" si="36"/>
        <v>17.550507272272693</v>
      </c>
      <c r="CN41" s="59">
        <f t="shared" si="36"/>
        <v>18.205843213819353</v>
      </c>
      <c r="CO41" s="59">
        <f t="shared" si="36"/>
        <v>18.885649399423368</v>
      </c>
      <c r="CP41" s="59">
        <f t="shared" si="36"/>
        <v>19.590839547997835</v>
      </c>
      <c r="CQ41" s="59">
        <f t="shared" si="36"/>
        <v>20.322361496720074</v>
      </c>
      <c r="CR41" s="59">
        <f t="shared" si="36"/>
        <v>21.0811984750076</v>
      </c>
      <c r="CS41" s="59">
        <f t="shared" si="36"/>
        <v>21.868370426064381</v>
      </c>
      <c r="CT41" s="59">
        <f t="shared" si="36"/>
        <v>22.684935377773623</v>
      </c>
      <c r="CU41" s="59">
        <f t="shared" si="36"/>
        <v>23.53199086477969</v>
      </c>
      <c r="CV41" s="59">
        <f t="shared" si="36"/>
        <v>24.410675403670563</v>
      </c>
      <c r="CW41" s="59">
        <f t="shared" si="36"/>
        <v>25.322170023243618</v>
      </c>
      <c r="CX41" s="59">
        <f t="shared" si="36"/>
        <v>26.267699851911534</v>
      </c>
      <c r="CY41" s="59">
        <f t="shared" si="36"/>
        <v>27.248535764381909</v>
      </c>
      <c r="CZ41" s="59">
        <f t="shared" si="36"/>
        <v>28.265996089823929</v>
      </c>
      <c r="DA41" s="59">
        <f t="shared" si="37"/>
        <v>29.321448383817952</v>
      </c>
      <c r="DB41" s="59">
        <f t="shared" si="37"/>
        <v>30.416311266469712</v>
      </c>
      <c r="DC41" s="59">
        <f t="shared" si="37"/>
        <v>31.55205632915969</v>
      </c>
      <c r="DD41" s="59">
        <f t="shared" si="37"/>
        <v>32.730210112490511</v>
      </c>
      <c r="DE41" s="59">
        <f t="shared" si="37"/>
        <v>33.952356158090907</v>
      </c>
      <c r="DF41" s="59">
        <f t="shared" si="37"/>
        <v>35.220137137034023</v>
      </c>
      <c r="DG41" s="59">
        <f t="shared" si="37"/>
        <v>36.535257057730874</v>
      </c>
      <c r="DH41" s="59">
        <f t="shared" si="37"/>
        <v>37.899483556266539</v>
      </c>
      <c r="DI41" s="59">
        <f t="shared" si="37"/>
        <v>39.314650272257531</v>
      </c>
      <c r="DJ41" s="59">
        <f t="shared" si="37"/>
        <v>40.782659313423622</v>
      </c>
      <c r="DK41" s="59">
        <f t="shared" si="37"/>
        <v>42.305483812186857</v>
      </c>
      <c r="DL41" s="59">
        <f t="shared" si="37"/>
        <v>43.885170577733909</v>
      </c>
      <c r="DM41" s="59">
        <f t="shared" si="37"/>
        <v>45.523842847106494</v>
      </c>
      <c r="DN41" s="59">
        <f t="shared" si="37"/>
        <v>47.223703139017445</v>
      </c>
      <c r="DO41" s="59">
        <f t="shared" si="37"/>
        <v>48.987036214228354</v>
      </c>
      <c r="DP41" s="59">
        <f t="shared" si="37"/>
        <v>50.816212146467635</v>
      </c>
      <c r="DQ41" s="59">
        <f t="shared" si="38"/>
        <v>52.713689508016735</v>
      </c>
      <c r="DR41" s="59">
        <f t="shared" si="38"/>
        <v>54.682018674246073</v>
      </c>
      <c r="DS41" s="59">
        <f t="shared" si="38"/>
        <v>56.723845251542421</v>
      </c>
      <c r="DT41" s="59">
        <f t="shared" si="38"/>
        <v>58.841913633235009</v>
      </c>
      <c r="DU41" s="59">
        <f t="shared" si="38"/>
        <v>61.039070688300001</v>
      </c>
      <c r="DV41" s="59">
        <f t="shared" si="38"/>
        <v>63.318269587801119</v>
      </c>
      <c r="DW41" s="59">
        <f t="shared" si="38"/>
        <v>65.682573774209601</v>
      </c>
      <c r="DX41" s="59">
        <f t="shared" si="38"/>
        <v>68.13516107893858</v>
      </c>
      <c r="DY41" s="59">
        <f t="shared" si="38"/>
        <v>70.679327993626146</v>
      </c>
      <c r="DZ41" s="59">
        <f t="shared" si="38"/>
        <v>73.31849410090814</v>
      </c>
      <c r="EA41" s="59">
        <f t="shared" si="38"/>
        <v>76.056206670636044</v>
      </c>
      <c r="EB41" s="59">
        <f t="shared" si="38"/>
        <v>78.896145427717585</v>
      </c>
      <c r="EC41" s="59">
        <f t="shared" si="38"/>
        <v>81.842127497988557</v>
      </c>
      <c r="ED41" s="59">
        <f t="shared" si="38"/>
        <v>84.898112538763442</v>
      </c>
      <c r="EE41" s="59">
        <f t="shared" si="38"/>
        <v>88.068208060960856</v>
      </c>
      <c r="EF41" s="59">
        <f t="shared" si="38"/>
        <v>91.356674949957124</v>
      </c>
      <c r="EG41" s="59">
        <f t="shared" si="39"/>
        <v>94.767933192588515</v>
      </c>
      <c r="EH41" s="59">
        <f t="shared" si="39"/>
        <v>98.306567817999763</v>
      </c>
      <c r="EI41" s="59">
        <f t="shared" si="39"/>
        <v>101.97733506032387</v>
      </c>
      <c r="EJ41" s="59">
        <f t="shared" si="39"/>
        <v>105.78516875147635</v>
      </c>
      <c r="EK41" s="59">
        <f t="shared" si="39"/>
        <v>109.73518695265646</v>
      </c>
      <c r="EL41" s="59">
        <f t="shared" si="39"/>
        <v>113.83269883346864</v>
      </c>
      <c r="EM41" s="59">
        <f t="shared" si="39"/>
        <v>118.08321180791035</v>
      </c>
      <c r="EN41" s="59">
        <f t="shared" si="39"/>
        <v>122.49243893681771</v>
      </c>
      <c r="EO41" s="59">
        <f t="shared" si="39"/>
        <v>127.06630660671847</v>
      </c>
      <c r="EP41" s="59">
        <f t="shared" si="39"/>
        <v>131.81096249541332</v>
      </c>
      <c r="EQ41" s="59">
        <f t="shared" si="39"/>
        <v>136.73278383499203</v>
      </c>
      <c r="ER41" s="59">
        <f t="shared" si="39"/>
        <v>141.83838598339062</v>
      </c>
      <c r="ES41" s="59">
        <f t="shared" si="39"/>
        <v>147.13463131601043</v>
      </c>
      <c r="ET41" s="59">
        <f t="shared" si="39"/>
        <v>152.62863844935023</v>
      </c>
      <c r="EU41" s="59">
        <f t="shared" si="39"/>
        <v>158.32779180904896</v>
      </c>
      <c r="EV41" s="59">
        <f t="shared" si="39"/>
        <v>164.23975155519884</v>
      </c>
      <c r="EW41" s="59">
        <f t="shared" si="40"/>
        <v>170.37246387826994</v>
      </c>
      <c r="EX41" s="59">
        <f t="shared" si="40"/>
        <v>176.73417167948452</v>
      </c>
      <c r="EY41" s="59">
        <f t="shared" si="40"/>
        <v>183.33342564999646</v>
      </c>
      <c r="EZ41" s="59">
        <f t="shared" si="40"/>
        <v>190.17909576376732</v>
      </c>
      <c r="FA41" s="59">
        <f t="shared" si="40"/>
        <v>197.28038319958637</v>
      </c>
      <c r="FB41" s="59">
        <f t="shared" si="40"/>
        <v>204.6468327082589</v>
      </c>
      <c r="FC41" s="59">
        <f t="shared" si="40"/>
        <v>212.28834544158528</v>
      </c>
      <c r="FD41" s="59">
        <f t="shared" si="40"/>
        <v>220.21519226037407</v>
      </c>
      <c r="FE41" s="59">
        <f t="shared" si="40"/>
        <v>228.43802753937641</v>
      </c>
      <c r="FF41" s="59">
        <f t="shared" si="40"/>
        <v>236.9679034876967</v>
      </c>
      <c r="FG41" s="59">
        <f t="shared" si="40"/>
        <v>245.81628500392728</v>
      </c>
      <c r="FH41" s="59">
        <f t="shared" si="40"/>
        <v>254.99506508597389</v>
      </c>
      <c r="FI41" s="59">
        <f t="shared" si="40"/>
        <v>264.51658081628415</v>
      </c>
      <c r="FJ41" s="59">
        <f t="shared" si="40"/>
        <v>274.39362994396419</v>
      </c>
      <c r="FK41" s="59">
        <f t="shared" si="40"/>
        <v>284.63948808607176</v>
      </c>
      <c r="FL41" s="59">
        <f t="shared" si="40"/>
        <v>295.26792657120569</v>
      </c>
      <c r="FM41" s="59">
        <f t="shared" si="41"/>
        <v>306.2932309493745</v>
      </c>
      <c r="FN41" s="59">
        <f t="shared" si="41"/>
        <v>317.73022019302414</v>
      </c>
      <c r="FO41" s="59">
        <f t="shared" si="41"/>
        <v>329.59426661503164</v>
      </c>
      <c r="FP41" s="59">
        <f t="shared" si="41"/>
        <v>341.90131653043687</v>
      </c>
      <c r="FQ41" s="59">
        <f t="shared" si="41"/>
        <v>354.66791168968336</v>
      </c>
      <c r="FR41" s="59">
        <f t="shared" si="41"/>
        <v>367.91121151217612</v>
      </c>
      <c r="FS41" s="59">
        <f t="shared" si="41"/>
        <v>381.64901615004078</v>
      </c>
      <c r="FT41" s="59">
        <f t="shared" si="41"/>
        <v>395.89979041308328</v>
      </c>
      <c r="FU41" s="59">
        <f t="shared" si="41"/>
        <v>410.6826885871078</v>
      </c>
      <c r="FV41" s="59">
        <f t="shared" si="41"/>
        <v>426.01758017895037</v>
      </c>
      <c r="FW41" s="59">
        <f t="shared" si="41"/>
        <v>441.92507662283236</v>
      </c>
      <c r="FX41" s="59">
        <f t="shared" si="41"/>
        <v>458.42655898392889</v>
      </c>
      <c r="FY41" s="59">
        <f t="shared" si="41"/>
        <v>475.54420669638876</v>
      </c>
      <c r="FZ41" s="59">
        <f t="shared" si="41"/>
        <v>493.3010273744319</v>
      </c>
      <c r="GA41" s="59">
        <f t="shared" si="41"/>
        <v>511.72088773659317</v>
      </c>
      <c r="GB41" s="59">
        <f t="shared" si="41"/>
        <v>530.82854568467758</v>
      </c>
      <c r="GC41" s="59">
        <f t="shared" si="42"/>
        <v>550.64968358054341</v>
      </c>
      <c r="GD41" s="59">
        <f t="shared" si="42"/>
        <v>571.2109427654409</v>
      </c>
      <c r="GE41" s="59">
        <f t="shared" si="42"/>
        <v>592.53995936830245</v>
      </c>
      <c r="GF41" s="59">
        <f t="shared" si="42"/>
        <v>614.6654014511148</v>
      </c>
      <c r="GG41" s="59">
        <f t="shared" si="42"/>
        <v>637.61700754129936</v>
      </c>
      <c r="GH41" s="59">
        <f t="shared" si="42"/>
        <v>661.42562660289138</v>
      </c>
      <c r="GI41" s="59">
        <f t="shared" si="42"/>
        <v>686.12325950024331</v>
      </c>
      <c r="GJ41" s="59">
        <f t="shared" si="42"/>
        <v>711.74310200998229</v>
      </c>
      <c r="GK41" s="59">
        <f t="shared" si="42"/>
        <v>738.31958943903498</v>
      </c>
      <c r="GL41" s="59">
        <f t="shared" si="42"/>
        <v>765.88844290868849</v>
      </c>
      <c r="GM41" s="59">
        <f t="shared" si="42"/>
        <v>794.48671736689892</v>
      </c>
      <c r="GN41" s="59">
        <f t="shared" si="42"/>
        <v>824.15285139337891</v>
      </c>
      <c r="GO41" s="59">
        <f t="shared" si="42"/>
        <v>854.92671886440758</v>
      </c>
      <c r="GP41" s="59">
        <f t="shared" si="42"/>
        <v>886.8496825468045</v>
      </c>
      <c r="GQ41" s="59">
        <f t="shared" si="42"/>
        <v>919.96464969310216</v>
      </c>
      <c r="GR41" s="59">
        <f t="shared" si="42"/>
        <v>954.31612971264258</v>
      </c>
      <c r="GS41" s="59">
        <f t="shared" si="43"/>
        <v>989.95029399611258</v>
      </c>
      <c r="GT41" s="59">
        <f t="shared" si="43"/>
        <v>1026.9150379739274</v>
      </c>
      <c r="GU41" s="59">
        <f t="shared" si="43"/>
        <v>1065.2600454918738</v>
      </c>
      <c r="GV41" s="59">
        <f t="shared" si="43"/>
        <v>1105.0368555905404</v>
      </c>
      <c r="GW41" s="59">
        <f t="shared" si="43"/>
        <v>1146.298931778291</v>
      </c>
      <c r="GX41" s="59">
        <f t="shared" si="43"/>
        <v>1189.1017338908923</v>
      </c>
      <c r="GY41" s="59">
        <f t="shared" si="43"/>
        <v>1233.5027926343782</v>
      </c>
      <c r="GZ41" s="59">
        <f t="shared" si="43"/>
        <v>1279.5617869113457</v>
      </c>
      <c r="HA41" s="59">
        <f t="shared" si="43"/>
        <v>1327.3406240346153</v>
      </c>
      <c r="HB41" s="59">
        <f t="shared" si="43"/>
        <v>1376.9035229360677</v>
      </c>
      <c r="HC41" s="59">
        <f t="shared" si="43"/>
        <v>1428.3171004825003</v>
      </c>
      <c r="HD41" s="59">
        <f t="shared" si="43"/>
        <v>1481.6504610145168</v>
      </c>
      <c r="HE41" s="59">
        <f t="shared" si="43"/>
        <v>1536.9752892287988</v>
      </c>
      <c r="HF41" s="59">
        <f t="shared" si="43"/>
        <v>1594.3659465286021</v>
      </c>
    </row>
    <row r="42" spans="1:214" x14ac:dyDescent="0.3">
      <c r="A42" s="60" t="s">
        <v>47</v>
      </c>
      <c r="B42" s="61"/>
      <c r="C42" s="21"/>
      <c r="D42" s="21"/>
      <c r="E42" s="22">
        <f t="shared" ref="E42:L42" si="47">AVERAGE(E38:E41)</f>
        <v>4.8891666666666667E-2</v>
      </c>
      <c r="F42" s="22">
        <f t="shared" si="47"/>
        <v>4.6966388888888884E-2</v>
      </c>
      <c r="G42" s="22">
        <f t="shared" si="47"/>
        <v>4.5041111111111108E-2</v>
      </c>
      <c r="H42" s="22">
        <f t="shared" si="47"/>
        <v>4.3115833333333332E-2</v>
      </c>
      <c r="I42" s="22">
        <f t="shared" si="47"/>
        <v>4.119055555555555E-2</v>
      </c>
      <c r="J42" s="22">
        <f t="shared" si="47"/>
        <v>3.9265277777777767E-2</v>
      </c>
      <c r="K42" s="22">
        <f t="shared" si="47"/>
        <v>3.7339999999999998E-2</v>
      </c>
      <c r="L42" s="22">
        <f t="shared" si="47"/>
        <v>9.5106311142444611E-2</v>
      </c>
    </row>
    <row r="43" spans="1:214" x14ac:dyDescent="0.3">
      <c r="A43" s="14" t="s">
        <v>279</v>
      </c>
      <c r="B43" s="62"/>
      <c r="C43" s="16"/>
      <c r="D43" s="16"/>
      <c r="E43" s="17" t="s">
        <v>49</v>
      </c>
      <c r="F43" s="17" t="s">
        <v>49</v>
      </c>
      <c r="G43" s="17" t="s">
        <v>49</v>
      </c>
      <c r="H43" s="17" t="s">
        <v>49</v>
      </c>
      <c r="I43" s="17" t="s">
        <v>49</v>
      </c>
      <c r="J43" s="17" t="s">
        <v>49</v>
      </c>
      <c r="K43" s="17" t="s">
        <v>49</v>
      </c>
      <c r="L43" s="25">
        <v>5.0000000000000001E-3</v>
      </c>
    </row>
    <row r="44" spans="1:214" x14ac:dyDescent="0.3">
      <c r="B44" s="62"/>
      <c r="C44" s="16"/>
      <c r="D44" s="16"/>
      <c r="E44" s="17"/>
      <c r="F44" s="17"/>
      <c r="G44" s="17"/>
      <c r="H44" s="17"/>
      <c r="I44" s="17"/>
      <c r="J44" s="17"/>
      <c r="K44" s="17"/>
      <c r="L44" s="17">
        <f>L42+L43</f>
        <v>0.10010631114244462</v>
      </c>
    </row>
    <row r="45" spans="1:214" x14ac:dyDescent="0.3">
      <c r="B45" s="62"/>
      <c r="C45" s="16"/>
      <c r="D45" s="16"/>
      <c r="E45" s="17"/>
      <c r="F45" s="17"/>
      <c r="G45" s="17"/>
      <c r="H45" s="17"/>
      <c r="I45" s="17"/>
      <c r="J45" s="17"/>
      <c r="K45" s="17"/>
      <c r="L45" s="17"/>
    </row>
    <row r="46" spans="1:214" x14ac:dyDescent="0.3">
      <c r="A46" s="28" t="s">
        <v>50</v>
      </c>
    </row>
    <row r="47" spans="1:214" x14ac:dyDescent="0.3">
      <c r="A47" s="63" t="s">
        <v>51</v>
      </c>
    </row>
    <row r="48" spans="1:214" x14ac:dyDescent="0.3">
      <c r="A48" s="63" t="s">
        <v>52</v>
      </c>
    </row>
    <row r="49" spans="1:214" x14ac:dyDescent="0.3">
      <c r="A49" s="40" t="s">
        <v>280</v>
      </c>
    </row>
    <row r="50" spans="1:214" x14ac:dyDescent="0.3">
      <c r="A50" s="14" t="s">
        <v>281</v>
      </c>
    </row>
    <row r="51" spans="1:214" x14ac:dyDescent="0.3">
      <c r="A51" s="14" t="s">
        <v>282</v>
      </c>
    </row>
    <row r="52" spans="1:214" x14ac:dyDescent="0.3">
      <c r="A52" s="14" t="s">
        <v>283</v>
      </c>
    </row>
    <row r="53" spans="1:214" x14ac:dyDescent="0.3">
      <c r="A53" s="14" t="s">
        <v>284</v>
      </c>
    </row>
    <row r="54" spans="1:214" x14ac:dyDescent="0.3">
      <c r="A54" s="14" t="s">
        <v>285</v>
      </c>
    </row>
    <row r="55" spans="1:214" x14ac:dyDescent="0.3">
      <c r="A55" s="40" t="s">
        <v>290</v>
      </c>
      <c r="B55" s="64"/>
      <c r="C55" s="64"/>
      <c r="D55" s="64"/>
    </row>
    <row r="56" spans="1:214" x14ac:dyDescent="0.3">
      <c r="A56" s="14" t="s">
        <v>287</v>
      </c>
    </row>
    <row r="57" spans="1:214" x14ac:dyDescent="0.3">
      <c r="A57" s="24" t="s">
        <v>288</v>
      </c>
    </row>
    <row r="59" spans="1:214" s="50" customFormat="1" ht="18" x14ac:dyDescent="0.25">
      <c r="A59" s="47" t="s">
        <v>291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</row>
    <row r="60" spans="1:214" x14ac:dyDescent="0.3">
      <c r="A60" s="51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</row>
    <row r="61" spans="1:214" ht="17.25" thickBot="1" x14ac:dyDescent="0.35">
      <c r="C61" s="62" t="s">
        <v>1</v>
      </c>
      <c r="D61" s="62" t="s">
        <v>2</v>
      </c>
      <c r="E61" s="62" t="s">
        <v>3</v>
      </c>
      <c r="F61" s="62" t="s">
        <v>4</v>
      </c>
      <c r="G61" s="62" t="s">
        <v>5</v>
      </c>
      <c r="H61" s="62" t="s">
        <v>6</v>
      </c>
      <c r="I61" s="62" t="s">
        <v>7</v>
      </c>
      <c r="J61" s="62" t="s">
        <v>8</v>
      </c>
      <c r="K61" s="67" t="s">
        <v>9</v>
      </c>
      <c r="L61" s="62" t="s">
        <v>10</v>
      </c>
    </row>
    <row r="62" spans="1:214" x14ac:dyDescent="0.3">
      <c r="A62" s="81" t="s">
        <v>13</v>
      </c>
      <c r="B62" s="81" t="s">
        <v>14</v>
      </c>
      <c r="C62" s="83" t="s">
        <v>15</v>
      </c>
      <c r="D62" s="79" t="s">
        <v>16</v>
      </c>
      <c r="E62" s="79" t="s">
        <v>76</v>
      </c>
      <c r="F62" s="79" t="s">
        <v>77</v>
      </c>
      <c r="G62" s="79" t="s">
        <v>78</v>
      </c>
      <c r="H62" s="79" t="s">
        <v>79</v>
      </c>
      <c r="I62" s="79" t="s">
        <v>80</v>
      </c>
      <c r="J62" s="79" t="s">
        <v>81</v>
      </c>
      <c r="K62" s="79" t="s">
        <v>82</v>
      </c>
      <c r="L62" s="79" t="s">
        <v>83</v>
      </c>
      <c r="N62" s="54" t="s">
        <v>16</v>
      </c>
      <c r="O62" s="15" t="s">
        <v>84</v>
      </c>
      <c r="P62" s="15" t="s">
        <v>85</v>
      </c>
      <c r="Q62" s="15" t="s">
        <v>86</v>
      </c>
      <c r="R62" s="15" t="s">
        <v>87</v>
      </c>
      <c r="S62" s="15" t="s">
        <v>88</v>
      </c>
      <c r="T62" s="15" t="s">
        <v>77</v>
      </c>
      <c r="U62" s="15" t="s">
        <v>78</v>
      </c>
      <c r="V62" s="15" t="s">
        <v>79</v>
      </c>
      <c r="W62" s="15" t="s">
        <v>80</v>
      </c>
      <c r="X62" s="15" t="s">
        <v>81</v>
      </c>
      <c r="Y62" s="15" t="s">
        <v>89</v>
      </c>
      <c r="Z62" s="15" t="s">
        <v>90</v>
      </c>
      <c r="AA62" s="15" t="s">
        <v>91</v>
      </c>
      <c r="AB62" s="15" t="s">
        <v>92</v>
      </c>
      <c r="AC62" s="15" t="s">
        <v>93</v>
      </c>
      <c r="AD62" s="15" t="s">
        <v>94</v>
      </c>
      <c r="AE62" s="15" t="s">
        <v>95</v>
      </c>
      <c r="AF62" s="15" t="s">
        <v>96</v>
      </c>
      <c r="AG62" s="15" t="s">
        <v>97</v>
      </c>
      <c r="AH62" s="15" t="s">
        <v>98</v>
      </c>
      <c r="AI62" s="15" t="s">
        <v>99</v>
      </c>
      <c r="AJ62" s="15" t="s">
        <v>100</v>
      </c>
      <c r="AK62" s="15" t="s">
        <v>101</v>
      </c>
      <c r="AL62" s="15" t="s">
        <v>102</v>
      </c>
      <c r="AM62" s="15" t="s">
        <v>103</v>
      </c>
      <c r="AN62" s="15" t="s">
        <v>104</v>
      </c>
      <c r="AO62" s="15" t="s">
        <v>105</v>
      </c>
      <c r="AP62" s="15" t="s">
        <v>106</v>
      </c>
      <c r="AQ62" s="15" t="s">
        <v>107</v>
      </c>
      <c r="AR62" s="15" t="s">
        <v>108</v>
      </c>
      <c r="AS62" s="15" t="s">
        <v>109</v>
      </c>
      <c r="AT62" s="15" t="s">
        <v>110</v>
      </c>
      <c r="AU62" s="15" t="s">
        <v>111</v>
      </c>
      <c r="AV62" s="15" t="s">
        <v>112</v>
      </c>
      <c r="AW62" s="15" t="s">
        <v>113</v>
      </c>
      <c r="AX62" s="15" t="s">
        <v>114</v>
      </c>
      <c r="AY62" s="15" t="s">
        <v>115</v>
      </c>
      <c r="AZ62" s="15" t="s">
        <v>116</v>
      </c>
      <c r="BA62" s="15" t="s">
        <v>117</v>
      </c>
      <c r="BB62" s="15" t="s">
        <v>118</v>
      </c>
      <c r="BC62" s="15" t="s">
        <v>119</v>
      </c>
      <c r="BD62" s="15" t="s">
        <v>120</v>
      </c>
      <c r="BE62" s="15" t="s">
        <v>121</v>
      </c>
      <c r="BF62" s="15" t="s">
        <v>122</v>
      </c>
      <c r="BG62" s="15" t="s">
        <v>123</v>
      </c>
      <c r="BH62" s="15" t="s">
        <v>124</v>
      </c>
      <c r="BI62" s="15" t="s">
        <v>125</v>
      </c>
      <c r="BJ62" s="15" t="s">
        <v>126</v>
      </c>
      <c r="BK62" s="15" t="s">
        <v>127</v>
      </c>
      <c r="BL62" s="15" t="s">
        <v>128</v>
      </c>
      <c r="BM62" s="15" t="s">
        <v>129</v>
      </c>
      <c r="BN62" s="15" t="s">
        <v>130</v>
      </c>
      <c r="BO62" s="15" t="s">
        <v>131</v>
      </c>
      <c r="BP62" s="15" t="s">
        <v>132</v>
      </c>
      <c r="BQ62" s="15" t="s">
        <v>133</v>
      </c>
      <c r="BR62" s="15" t="s">
        <v>134</v>
      </c>
      <c r="BS62" s="15" t="s">
        <v>135</v>
      </c>
      <c r="BT62" s="15" t="s">
        <v>136</v>
      </c>
      <c r="BU62" s="15" t="s">
        <v>137</v>
      </c>
      <c r="BV62" s="15" t="s">
        <v>138</v>
      </c>
      <c r="BW62" s="15" t="s">
        <v>139</v>
      </c>
      <c r="BX62" s="15" t="s">
        <v>140</v>
      </c>
      <c r="BY62" s="15" t="s">
        <v>141</v>
      </c>
      <c r="BZ62" s="15" t="s">
        <v>142</v>
      </c>
      <c r="CA62" s="15" t="s">
        <v>143</v>
      </c>
      <c r="CB62" s="15" t="s">
        <v>144</v>
      </c>
      <c r="CC62" s="15" t="s">
        <v>145</v>
      </c>
      <c r="CD62" s="15" t="s">
        <v>146</v>
      </c>
      <c r="CE62" s="15" t="s">
        <v>147</v>
      </c>
      <c r="CF62" s="15" t="s">
        <v>148</v>
      </c>
      <c r="CG62" s="15" t="s">
        <v>149</v>
      </c>
      <c r="CH62" s="15" t="s">
        <v>150</v>
      </c>
      <c r="CI62" s="15" t="s">
        <v>151</v>
      </c>
      <c r="CJ62" s="15" t="s">
        <v>152</v>
      </c>
      <c r="CK62" s="15" t="s">
        <v>153</v>
      </c>
      <c r="CL62" s="15" t="s">
        <v>154</v>
      </c>
      <c r="CM62" s="15" t="s">
        <v>155</v>
      </c>
      <c r="CN62" s="15" t="s">
        <v>156</v>
      </c>
      <c r="CO62" s="15" t="s">
        <v>157</v>
      </c>
      <c r="CP62" s="15" t="s">
        <v>158</v>
      </c>
      <c r="CQ62" s="15" t="s">
        <v>159</v>
      </c>
      <c r="CR62" s="15" t="s">
        <v>160</v>
      </c>
      <c r="CS62" s="15" t="s">
        <v>161</v>
      </c>
      <c r="CT62" s="15" t="s">
        <v>162</v>
      </c>
      <c r="CU62" s="15" t="s">
        <v>163</v>
      </c>
      <c r="CV62" s="15" t="s">
        <v>164</v>
      </c>
      <c r="CW62" s="15" t="s">
        <v>165</v>
      </c>
      <c r="CX62" s="15" t="s">
        <v>166</v>
      </c>
      <c r="CY62" s="15" t="s">
        <v>167</v>
      </c>
      <c r="CZ62" s="15" t="s">
        <v>168</v>
      </c>
      <c r="DA62" s="15" t="s">
        <v>169</v>
      </c>
      <c r="DB62" s="15" t="s">
        <v>170</v>
      </c>
      <c r="DC62" s="15" t="s">
        <v>171</v>
      </c>
      <c r="DD62" s="15" t="s">
        <v>172</v>
      </c>
      <c r="DE62" s="15" t="s">
        <v>173</v>
      </c>
      <c r="DF62" s="15" t="s">
        <v>174</v>
      </c>
      <c r="DG62" s="15" t="s">
        <v>175</v>
      </c>
      <c r="DH62" s="15" t="s">
        <v>176</v>
      </c>
      <c r="DI62" s="15" t="s">
        <v>177</v>
      </c>
      <c r="DJ62" s="15" t="s">
        <v>178</v>
      </c>
      <c r="DK62" s="15" t="s">
        <v>179</v>
      </c>
      <c r="DL62" s="15" t="s">
        <v>180</v>
      </c>
      <c r="DM62" s="15" t="s">
        <v>181</v>
      </c>
      <c r="DN62" s="15" t="s">
        <v>182</v>
      </c>
      <c r="DO62" s="15" t="s">
        <v>183</v>
      </c>
      <c r="DP62" s="15" t="s">
        <v>184</v>
      </c>
      <c r="DQ62" s="15" t="s">
        <v>185</v>
      </c>
      <c r="DR62" s="15" t="s">
        <v>186</v>
      </c>
      <c r="DS62" s="15" t="s">
        <v>187</v>
      </c>
      <c r="DT62" s="15" t="s">
        <v>188</v>
      </c>
      <c r="DU62" s="15" t="s">
        <v>189</v>
      </c>
      <c r="DV62" s="15" t="s">
        <v>190</v>
      </c>
      <c r="DW62" s="15" t="s">
        <v>191</v>
      </c>
      <c r="DX62" s="15" t="s">
        <v>192</v>
      </c>
      <c r="DY62" s="15" t="s">
        <v>193</v>
      </c>
      <c r="DZ62" s="15" t="s">
        <v>194</v>
      </c>
      <c r="EA62" s="15" t="s">
        <v>195</v>
      </c>
      <c r="EB62" s="15" t="s">
        <v>196</v>
      </c>
      <c r="EC62" s="15" t="s">
        <v>197</v>
      </c>
      <c r="ED62" s="15" t="s">
        <v>198</v>
      </c>
      <c r="EE62" s="15" t="s">
        <v>199</v>
      </c>
      <c r="EF62" s="15" t="s">
        <v>200</v>
      </c>
      <c r="EG62" s="15" t="s">
        <v>201</v>
      </c>
      <c r="EH62" s="15" t="s">
        <v>202</v>
      </c>
      <c r="EI62" s="15" t="s">
        <v>203</v>
      </c>
      <c r="EJ62" s="15" t="s">
        <v>204</v>
      </c>
      <c r="EK62" s="15" t="s">
        <v>205</v>
      </c>
      <c r="EL62" s="15" t="s">
        <v>206</v>
      </c>
      <c r="EM62" s="15" t="s">
        <v>207</v>
      </c>
      <c r="EN62" s="15" t="s">
        <v>208</v>
      </c>
      <c r="EO62" s="15" t="s">
        <v>209</v>
      </c>
      <c r="EP62" s="15" t="s">
        <v>210</v>
      </c>
      <c r="EQ62" s="15" t="s">
        <v>211</v>
      </c>
      <c r="ER62" s="15" t="s">
        <v>212</v>
      </c>
      <c r="ES62" s="15" t="s">
        <v>213</v>
      </c>
      <c r="ET62" s="15" t="s">
        <v>214</v>
      </c>
      <c r="EU62" s="15" t="s">
        <v>215</v>
      </c>
      <c r="EV62" s="15" t="s">
        <v>216</v>
      </c>
      <c r="EW62" s="15" t="s">
        <v>217</v>
      </c>
      <c r="EX62" s="15" t="s">
        <v>218</v>
      </c>
      <c r="EY62" s="15" t="s">
        <v>219</v>
      </c>
      <c r="EZ62" s="15" t="s">
        <v>220</v>
      </c>
      <c r="FA62" s="15" t="s">
        <v>221</v>
      </c>
      <c r="FB62" s="15" t="s">
        <v>222</v>
      </c>
      <c r="FC62" s="15" t="s">
        <v>223</v>
      </c>
      <c r="FD62" s="15" t="s">
        <v>224</v>
      </c>
      <c r="FE62" s="15" t="s">
        <v>225</v>
      </c>
      <c r="FF62" s="15" t="s">
        <v>226</v>
      </c>
      <c r="FG62" s="15" t="s">
        <v>227</v>
      </c>
      <c r="FH62" s="15" t="s">
        <v>228</v>
      </c>
      <c r="FI62" s="15" t="s">
        <v>229</v>
      </c>
      <c r="FJ62" s="15" t="s">
        <v>230</v>
      </c>
      <c r="FK62" s="15" t="s">
        <v>231</v>
      </c>
      <c r="FL62" s="15" t="s">
        <v>232</v>
      </c>
      <c r="FM62" s="15" t="s">
        <v>233</v>
      </c>
      <c r="FN62" s="15" t="s">
        <v>234</v>
      </c>
      <c r="FO62" s="15" t="s">
        <v>235</v>
      </c>
      <c r="FP62" s="15" t="s">
        <v>236</v>
      </c>
      <c r="FQ62" s="15" t="s">
        <v>237</v>
      </c>
      <c r="FR62" s="15" t="s">
        <v>238</v>
      </c>
      <c r="FS62" s="15" t="s">
        <v>239</v>
      </c>
      <c r="FT62" s="15" t="s">
        <v>240</v>
      </c>
      <c r="FU62" s="15" t="s">
        <v>241</v>
      </c>
      <c r="FV62" s="15" t="s">
        <v>242</v>
      </c>
      <c r="FW62" s="15" t="s">
        <v>243</v>
      </c>
      <c r="FX62" s="15" t="s">
        <v>244</v>
      </c>
      <c r="FY62" s="15" t="s">
        <v>245</v>
      </c>
      <c r="FZ62" s="15" t="s">
        <v>246</v>
      </c>
      <c r="GA62" s="15" t="s">
        <v>247</v>
      </c>
      <c r="GB62" s="15" t="s">
        <v>248</v>
      </c>
      <c r="GC62" s="15" t="s">
        <v>249</v>
      </c>
      <c r="GD62" s="15" t="s">
        <v>250</v>
      </c>
      <c r="GE62" s="15" t="s">
        <v>251</v>
      </c>
      <c r="GF62" s="15" t="s">
        <v>252</v>
      </c>
      <c r="GG62" s="15" t="s">
        <v>253</v>
      </c>
      <c r="GH62" s="15" t="s">
        <v>254</v>
      </c>
      <c r="GI62" s="15" t="s">
        <v>255</v>
      </c>
      <c r="GJ62" s="15" t="s">
        <v>256</v>
      </c>
      <c r="GK62" s="15" t="s">
        <v>257</v>
      </c>
      <c r="GL62" s="15" t="s">
        <v>258</v>
      </c>
      <c r="GM62" s="15" t="s">
        <v>259</v>
      </c>
      <c r="GN62" s="15" t="s">
        <v>260</v>
      </c>
      <c r="GO62" s="15" t="s">
        <v>261</v>
      </c>
      <c r="GP62" s="15" t="s">
        <v>262</v>
      </c>
      <c r="GQ62" s="15" t="s">
        <v>263</v>
      </c>
      <c r="GR62" s="15" t="s">
        <v>264</v>
      </c>
      <c r="GS62" s="15" t="s">
        <v>265</v>
      </c>
      <c r="GT62" s="15" t="s">
        <v>266</v>
      </c>
      <c r="GU62" s="15" t="s">
        <v>267</v>
      </c>
      <c r="GV62" s="15" t="s">
        <v>268</v>
      </c>
      <c r="GW62" s="15" t="s">
        <v>269</v>
      </c>
      <c r="GX62" s="15" t="s">
        <v>270</v>
      </c>
      <c r="GY62" s="15" t="s">
        <v>271</v>
      </c>
      <c r="GZ62" s="15" t="s">
        <v>272</v>
      </c>
      <c r="HA62" s="15" t="s">
        <v>273</v>
      </c>
      <c r="HB62" s="15" t="s">
        <v>274</v>
      </c>
      <c r="HC62" s="15" t="s">
        <v>275</v>
      </c>
      <c r="HD62" s="15" t="s">
        <v>276</v>
      </c>
      <c r="HE62" s="15" t="s">
        <v>277</v>
      </c>
      <c r="HF62" s="15" t="s">
        <v>278</v>
      </c>
    </row>
    <row r="63" spans="1:214" x14ac:dyDescent="0.3">
      <c r="A63" s="82"/>
      <c r="B63" s="82"/>
      <c r="C63" s="84"/>
      <c r="D63" s="80"/>
      <c r="E63" s="80"/>
      <c r="F63" s="80"/>
      <c r="G63" s="80"/>
      <c r="H63" s="80"/>
      <c r="I63" s="80"/>
      <c r="J63" s="80"/>
      <c r="K63" s="80"/>
      <c r="L63" s="80"/>
      <c r="N63" s="55">
        <f>N5</f>
        <v>42978</v>
      </c>
      <c r="O63" s="75">
        <f t="shared" ref="O63:CA63" si="48">DATE(YEAR(N63)+1,MONTH(N63),DAY(N63))</f>
        <v>43343</v>
      </c>
      <c r="P63" s="56">
        <f t="shared" si="48"/>
        <v>43708</v>
      </c>
      <c r="Q63" s="56">
        <f t="shared" si="48"/>
        <v>44074</v>
      </c>
      <c r="R63" s="56">
        <f t="shared" si="48"/>
        <v>44439</v>
      </c>
      <c r="S63" s="56">
        <f t="shared" si="48"/>
        <v>44804</v>
      </c>
      <c r="T63" s="56">
        <f t="shared" si="48"/>
        <v>45169</v>
      </c>
      <c r="U63" s="56">
        <f t="shared" si="48"/>
        <v>45535</v>
      </c>
      <c r="V63" s="56">
        <f t="shared" si="48"/>
        <v>45900</v>
      </c>
      <c r="W63" s="56">
        <f t="shared" si="48"/>
        <v>46265</v>
      </c>
      <c r="X63" s="56">
        <f t="shared" si="48"/>
        <v>46630</v>
      </c>
      <c r="Y63" s="56">
        <f t="shared" si="48"/>
        <v>46996</v>
      </c>
      <c r="Z63" s="56">
        <f t="shared" si="48"/>
        <v>47361</v>
      </c>
      <c r="AA63" s="56">
        <f t="shared" si="48"/>
        <v>47726</v>
      </c>
      <c r="AB63" s="56">
        <f t="shared" si="48"/>
        <v>48091</v>
      </c>
      <c r="AC63" s="56">
        <f t="shared" si="48"/>
        <v>48457</v>
      </c>
      <c r="AD63" s="56">
        <f t="shared" si="48"/>
        <v>48822</v>
      </c>
      <c r="AE63" s="56">
        <f t="shared" si="48"/>
        <v>49187</v>
      </c>
      <c r="AF63" s="56">
        <f t="shared" si="48"/>
        <v>49552</v>
      </c>
      <c r="AG63" s="56">
        <f t="shared" si="48"/>
        <v>49918</v>
      </c>
      <c r="AH63" s="56">
        <f t="shared" si="48"/>
        <v>50283</v>
      </c>
      <c r="AI63" s="56">
        <f t="shared" si="48"/>
        <v>50648</v>
      </c>
      <c r="AJ63" s="56">
        <f t="shared" si="48"/>
        <v>51013</v>
      </c>
      <c r="AK63" s="56">
        <f t="shared" si="48"/>
        <v>51379</v>
      </c>
      <c r="AL63" s="56">
        <f t="shared" si="48"/>
        <v>51744</v>
      </c>
      <c r="AM63" s="56">
        <f t="shared" si="48"/>
        <v>52109</v>
      </c>
      <c r="AN63" s="56">
        <f t="shared" si="48"/>
        <v>52474</v>
      </c>
      <c r="AO63" s="56">
        <f t="shared" si="48"/>
        <v>52840</v>
      </c>
      <c r="AP63" s="56">
        <f t="shared" si="48"/>
        <v>53205</v>
      </c>
      <c r="AQ63" s="56">
        <f t="shared" si="48"/>
        <v>53570</v>
      </c>
      <c r="AR63" s="56">
        <f t="shared" si="48"/>
        <v>53935</v>
      </c>
      <c r="AS63" s="56">
        <f t="shared" si="48"/>
        <v>54301</v>
      </c>
      <c r="AT63" s="56">
        <f t="shared" si="48"/>
        <v>54666</v>
      </c>
      <c r="AU63" s="56">
        <f t="shared" si="48"/>
        <v>55031</v>
      </c>
      <c r="AV63" s="56">
        <f t="shared" si="48"/>
        <v>55396</v>
      </c>
      <c r="AW63" s="56">
        <f t="shared" si="48"/>
        <v>55762</v>
      </c>
      <c r="AX63" s="56">
        <f t="shared" si="48"/>
        <v>56127</v>
      </c>
      <c r="AY63" s="56">
        <f t="shared" si="48"/>
        <v>56492</v>
      </c>
      <c r="AZ63" s="56">
        <f t="shared" si="48"/>
        <v>56857</v>
      </c>
      <c r="BA63" s="56">
        <f t="shared" si="48"/>
        <v>57223</v>
      </c>
      <c r="BB63" s="56">
        <f t="shared" si="48"/>
        <v>57588</v>
      </c>
      <c r="BC63" s="56">
        <f t="shared" si="48"/>
        <v>57953</v>
      </c>
      <c r="BD63" s="56">
        <f t="shared" si="48"/>
        <v>58318</v>
      </c>
      <c r="BE63" s="56">
        <f t="shared" si="48"/>
        <v>58684</v>
      </c>
      <c r="BF63" s="56">
        <f t="shared" si="48"/>
        <v>59049</v>
      </c>
      <c r="BG63" s="56">
        <f t="shared" si="48"/>
        <v>59414</v>
      </c>
      <c r="BH63" s="56">
        <f t="shared" si="48"/>
        <v>59779</v>
      </c>
      <c r="BI63" s="56">
        <f t="shared" si="48"/>
        <v>60145</v>
      </c>
      <c r="BJ63" s="56">
        <f t="shared" si="48"/>
        <v>60510</v>
      </c>
      <c r="BK63" s="56">
        <f t="shared" si="48"/>
        <v>60875</v>
      </c>
      <c r="BL63" s="56">
        <f t="shared" si="48"/>
        <v>61240</v>
      </c>
      <c r="BM63" s="56">
        <f t="shared" si="48"/>
        <v>61606</v>
      </c>
      <c r="BN63" s="56">
        <f t="shared" si="48"/>
        <v>61971</v>
      </c>
      <c r="BO63" s="56">
        <f t="shared" si="48"/>
        <v>62336</v>
      </c>
      <c r="BP63" s="56">
        <f t="shared" si="48"/>
        <v>62701</v>
      </c>
      <c r="BQ63" s="56">
        <f t="shared" si="48"/>
        <v>63067</v>
      </c>
      <c r="BR63" s="56">
        <f t="shared" si="48"/>
        <v>63432</v>
      </c>
      <c r="BS63" s="56">
        <f t="shared" si="48"/>
        <v>63797</v>
      </c>
      <c r="BT63" s="56">
        <f t="shared" si="48"/>
        <v>64162</v>
      </c>
      <c r="BU63" s="56">
        <f t="shared" si="48"/>
        <v>64528</v>
      </c>
      <c r="BV63" s="56">
        <f t="shared" si="48"/>
        <v>64893</v>
      </c>
      <c r="BW63" s="56">
        <f t="shared" si="48"/>
        <v>65258</v>
      </c>
      <c r="BX63" s="56">
        <f t="shared" si="48"/>
        <v>65623</v>
      </c>
      <c r="BY63" s="56">
        <f t="shared" si="48"/>
        <v>65989</v>
      </c>
      <c r="BZ63" s="56">
        <f t="shared" si="48"/>
        <v>66354</v>
      </c>
      <c r="CA63" s="56">
        <f t="shared" si="48"/>
        <v>66719</v>
      </c>
      <c r="CB63" s="56">
        <f t="shared" ref="CB63:EM63" si="49">DATE(YEAR(CA63)+1,MONTH(CA63),DAY(CA63))</f>
        <v>67084</v>
      </c>
      <c r="CC63" s="56">
        <f t="shared" si="49"/>
        <v>67450</v>
      </c>
      <c r="CD63" s="56">
        <f t="shared" si="49"/>
        <v>67815</v>
      </c>
      <c r="CE63" s="56">
        <f t="shared" si="49"/>
        <v>68180</v>
      </c>
      <c r="CF63" s="56">
        <f t="shared" si="49"/>
        <v>68545</v>
      </c>
      <c r="CG63" s="56">
        <f t="shared" si="49"/>
        <v>68911</v>
      </c>
      <c r="CH63" s="56">
        <f t="shared" si="49"/>
        <v>69276</v>
      </c>
      <c r="CI63" s="56">
        <f t="shared" si="49"/>
        <v>69641</v>
      </c>
      <c r="CJ63" s="56">
        <f t="shared" si="49"/>
        <v>70006</v>
      </c>
      <c r="CK63" s="56">
        <f t="shared" si="49"/>
        <v>70372</v>
      </c>
      <c r="CL63" s="56">
        <f t="shared" si="49"/>
        <v>70737</v>
      </c>
      <c r="CM63" s="56">
        <f t="shared" si="49"/>
        <v>71102</v>
      </c>
      <c r="CN63" s="56">
        <f t="shared" si="49"/>
        <v>71467</v>
      </c>
      <c r="CO63" s="56">
        <f t="shared" si="49"/>
        <v>71833</v>
      </c>
      <c r="CP63" s="56">
        <f t="shared" si="49"/>
        <v>72198</v>
      </c>
      <c r="CQ63" s="56">
        <f t="shared" si="49"/>
        <v>72563</v>
      </c>
      <c r="CR63" s="56">
        <f t="shared" si="49"/>
        <v>72928</v>
      </c>
      <c r="CS63" s="56">
        <f t="shared" si="49"/>
        <v>73293</v>
      </c>
      <c r="CT63" s="56">
        <f t="shared" si="49"/>
        <v>73658</v>
      </c>
      <c r="CU63" s="56">
        <f t="shared" si="49"/>
        <v>74023</v>
      </c>
      <c r="CV63" s="56">
        <f t="shared" si="49"/>
        <v>74388</v>
      </c>
      <c r="CW63" s="56">
        <f t="shared" si="49"/>
        <v>74754</v>
      </c>
      <c r="CX63" s="56">
        <f t="shared" si="49"/>
        <v>75119</v>
      </c>
      <c r="CY63" s="56">
        <f t="shared" si="49"/>
        <v>75484</v>
      </c>
      <c r="CZ63" s="56">
        <f t="shared" si="49"/>
        <v>75849</v>
      </c>
      <c r="DA63" s="56">
        <f t="shared" si="49"/>
        <v>76215</v>
      </c>
      <c r="DB63" s="56">
        <f t="shared" si="49"/>
        <v>76580</v>
      </c>
      <c r="DC63" s="56">
        <f t="shared" si="49"/>
        <v>76945</v>
      </c>
      <c r="DD63" s="56">
        <f t="shared" si="49"/>
        <v>77310</v>
      </c>
      <c r="DE63" s="56">
        <f t="shared" si="49"/>
        <v>77676</v>
      </c>
      <c r="DF63" s="56">
        <f t="shared" si="49"/>
        <v>78041</v>
      </c>
      <c r="DG63" s="56">
        <f t="shared" si="49"/>
        <v>78406</v>
      </c>
      <c r="DH63" s="56">
        <f t="shared" si="49"/>
        <v>78771</v>
      </c>
      <c r="DI63" s="56">
        <f t="shared" si="49"/>
        <v>79137</v>
      </c>
      <c r="DJ63" s="56">
        <f t="shared" si="49"/>
        <v>79502</v>
      </c>
      <c r="DK63" s="56">
        <f t="shared" si="49"/>
        <v>79867</v>
      </c>
      <c r="DL63" s="56">
        <f t="shared" si="49"/>
        <v>80232</v>
      </c>
      <c r="DM63" s="56">
        <f t="shared" si="49"/>
        <v>80598</v>
      </c>
      <c r="DN63" s="56">
        <f t="shared" si="49"/>
        <v>80963</v>
      </c>
      <c r="DO63" s="56">
        <f t="shared" si="49"/>
        <v>81328</v>
      </c>
      <c r="DP63" s="56">
        <f t="shared" si="49"/>
        <v>81693</v>
      </c>
      <c r="DQ63" s="56">
        <f t="shared" si="49"/>
        <v>82059</v>
      </c>
      <c r="DR63" s="56">
        <f t="shared" si="49"/>
        <v>82424</v>
      </c>
      <c r="DS63" s="56">
        <f t="shared" si="49"/>
        <v>82789</v>
      </c>
      <c r="DT63" s="56">
        <f t="shared" si="49"/>
        <v>83154</v>
      </c>
      <c r="DU63" s="56">
        <f t="shared" si="49"/>
        <v>83520</v>
      </c>
      <c r="DV63" s="56">
        <f t="shared" si="49"/>
        <v>83885</v>
      </c>
      <c r="DW63" s="56">
        <f t="shared" si="49"/>
        <v>84250</v>
      </c>
      <c r="DX63" s="56">
        <f t="shared" si="49"/>
        <v>84615</v>
      </c>
      <c r="DY63" s="56">
        <f t="shared" si="49"/>
        <v>84981</v>
      </c>
      <c r="DZ63" s="56">
        <f t="shared" si="49"/>
        <v>85346</v>
      </c>
      <c r="EA63" s="56">
        <f t="shared" si="49"/>
        <v>85711</v>
      </c>
      <c r="EB63" s="56">
        <f t="shared" si="49"/>
        <v>86076</v>
      </c>
      <c r="EC63" s="56">
        <f t="shared" si="49"/>
        <v>86442</v>
      </c>
      <c r="ED63" s="56">
        <f t="shared" si="49"/>
        <v>86807</v>
      </c>
      <c r="EE63" s="56">
        <f t="shared" si="49"/>
        <v>87172</v>
      </c>
      <c r="EF63" s="56">
        <f t="shared" si="49"/>
        <v>87537</v>
      </c>
      <c r="EG63" s="56">
        <f t="shared" si="49"/>
        <v>87903</v>
      </c>
      <c r="EH63" s="56">
        <f t="shared" si="49"/>
        <v>88268</v>
      </c>
      <c r="EI63" s="56">
        <f t="shared" si="49"/>
        <v>88633</v>
      </c>
      <c r="EJ63" s="56">
        <f t="shared" si="49"/>
        <v>88998</v>
      </c>
      <c r="EK63" s="56">
        <f t="shared" si="49"/>
        <v>89364</v>
      </c>
      <c r="EL63" s="56">
        <f t="shared" si="49"/>
        <v>89729</v>
      </c>
      <c r="EM63" s="56">
        <f t="shared" si="49"/>
        <v>90094</v>
      </c>
      <c r="EN63" s="56">
        <f t="shared" ref="EN63:GY63" si="50">DATE(YEAR(EM63)+1,MONTH(EM63),DAY(EM63))</f>
        <v>90459</v>
      </c>
      <c r="EO63" s="56">
        <f t="shared" si="50"/>
        <v>90825</v>
      </c>
      <c r="EP63" s="56">
        <f t="shared" si="50"/>
        <v>91190</v>
      </c>
      <c r="EQ63" s="56">
        <f t="shared" si="50"/>
        <v>91555</v>
      </c>
      <c r="ER63" s="56">
        <f t="shared" si="50"/>
        <v>91920</v>
      </c>
      <c r="ES63" s="56">
        <f t="shared" si="50"/>
        <v>92286</v>
      </c>
      <c r="ET63" s="56">
        <f t="shared" si="50"/>
        <v>92651</v>
      </c>
      <c r="EU63" s="56">
        <f t="shared" si="50"/>
        <v>93016</v>
      </c>
      <c r="EV63" s="56">
        <f t="shared" si="50"/>
        <v>93381</v>
      </c>
      <c r="EW63" s="56">
        <f t="shared" si="50"/>
        <v>93747</v>
      </c>
      <c r="EX63" s="56">
        <f t="shared" si="50"/>
        <v>94112</v>
      </c>
      <c r="EY63" s="56">
        <f t="shared" si="50"/>
        <v>94477</v>
      </c>
      <c r="EZ63" s="56">
        <f t="shared" si="50"/>
        <v>94842</v>
      </c>
      <c r="FA63" s="56">
        <f t="shared" si="50"/>
        <v>95208</v>
      </c>
      <c r="FB63" s="56">
        <f t="shared" si="50"/>
        <v>95573</v>
      </c>
      <c r="FC63" s="56">
        <f t="shared" si="50"/>
        <v>95938</v>
      </c>
      <c r="FD63" s="56">
        <f t="shared" si="50"/>
        <v>96303</v>
      </c>
      <c r="FE63" s="56">
        <f t="shared" si="50"/>
        <v>96669</v>
      </c>
      <c r="FF63" s="56">
        <f t="shared" si="50"/>
        <v>97034</v>
      </c>
      <c r="FG63" s="56">
        <f t="shared" si="50"/>
        <v>97399</v>
      </c>
      <c r="FH63" s="56">
        <f t="shared" si="50"/>
        <v>97764</v>
      </c>
      <c r="FI63" s="56">
        <f t="shared" si="50"/>
        <v>98130</v>
      </c>
      <c r="FJ63" s="56">
        <f t="shared" si="50"/>
        <v>98495</v>
      </c>
      <c r="FK63" s="56">
        <f t="shared" si="50"/>
        <v>98860</v>
      </c>
      <c r="FL63" s="56">
        <f t="shared" si="50"/>
        <v>99225</v>
      </c>
      <c r="FM63" s="56">
        <f t="shared" si="50"/>
        <v>99591</v>
      </c>
      <c r="FN63" s="56">
        <f t="shared" si="50"/>
        <v>99956</v>
      </c>
      <c r="FO63" s="56">
        <f t="shared" si="50"/>
        <v>100321</v>
      </c>
      <c r="FP63" s="56">
        <f t="shared" si="50"/>
        <v>100686</v>
      </c>
      <c r="FQ63" s="56">
        <f t="shared" si="50"/>
        <v>101052</v>
      </c>
      <c r="FR63" s="56">
        <f t="shared" si="50"/>
        <v>101417</v>
      </c>
      <c r="FS63" s="56">
        <f t="shared" si="50"/>
        <v>101782</v>
      </c>
      <c r="FT63" s="56">
        <f t="shared" si="50"/>
        <v>102147</v>
      </c>
      <c r="FU63" s="56">
        <f t="shared" si="50"/>
        <v>102513</v>
      </c>
      <c r="FV63" s="56">
        <f t="shared" si="50"/>
        <v>102878</v>
      </c>
      <c r="FW63" s="56">
        <f t="shared" si="50"/>
        <v>103243</v>
      </c>
      <c r="FX63" s="56">
        <f t="shared" si="50"/>
        <v>103608</v>
      </c>
      <c r="FY63" s="56">
        <f t="shared" si="50"/>
        <v>103974</v>
      </c>
      <c r="FZ63" s="56">
        <f t="shared" si="50"/>
        <v>104339</v>
      </c>
      <c r="GA63" s="56">
        <f t="shared" si="50"/>
        <v>104704</v>
      </c>
      <c r="GB63" s="56">
        <f t="shared" si="50"/>
        <v>105069</v>
      </c>
      <c r="GC63" s="56">
        <f t="shared" si="50"/>
        <v>105435</v>
      </c>
      <c r="GD63" s="56">
        <f t="shared" si="50"/>
        <v>105800</v>
      </c>
      <c r="GE63" s="56">
        <f t="shared" si="50"/>
        <v>106165</v>
      </c>
      <c r="GF63" s="56">
        <f t="shared" si="50"/>
        <v>106530</v>
      </c>
      <c r="GG63" s="56">
        <f t="shared" si="50"/>
        <v>106896</v>
      </c>
      <c r="GH63" s="56">
        <f t="shared" si="50"/>
        <v>107261</v>
      </c>
      <c r="GI63" s="56">
        <f t="shared" si="50"/>
        <v>107626</v>
      </c>
      <c r="GJ63" s="56">
        <f t="shared" si="50"/>
        <v>107991</v>
      </c>
      <c r="GK63" s="56">
        <f t="shared" si="50"/>
        <v>108357</v>
      </c>
      <c r="GL63" s="56">
        <f t="shared" si="50"/>
        <v>108722</v>
      </c>
      <c r="GM63" s="56">
        <f t="shared" si="50"/>
        <v>109087</v>
      </c>
      <c r="GN63" s="56">
        <f t="shared" si="50"/>
        <v>109452</v>
      </c>
      <c r="GO63" s="56">
        <f t="shared" si="50"/>
        <v>109817</v>
      </c>
      <c r="GP63" s="56">
        <f t="shared" si="50"/>
        <v>110182</v>
      </c>
      <c r="GQ63" s="56">
        <f t="shared" si="50"/>
        <v>110547</v>
      </c>
      <c r="GR63" s="56">
        <f t="shared" si="50"/>
        <v>110912</v>
      </c>
      <c r="GS63" s="56">
        <f t="shared" si="50"/>
        <v>111278</v>
      </c>
      <c r="GT63" s="56">
        <f t="shared" si="50"/>
        <v>111643</v>
      </c>
      <c r="GU63" s="56">
        <f t="shared" si="50"/>
        <v>112008</v>
      </c>
      <c r="GV63" s="56">
        <f t="shared" si="50"/>
        <v>112373</v>
      </c>
      <c r="GW63" s="56">
        <f t="shared" si="50"/>
        <v>112739</v>
      </c>
      <c r="GX63" s="56">
        <f t="shared" si="50"/>
        <v>113104</v>
      </c>
      <c r="GY63" s="56">
        <f t="shared" si="50"/>
        <v>113469</v>
      </c>
      <c r="GZ63" s="56">
        <f t="shared" ref="GZ63:HF63" si="51">DATE(YEAR(GY63)+1,MONTH(GY63),DAY(GY63))</f>
        <v>113834</v>
      </c>
      <c r="HA63" s="56">
        <f t="shared" si="51"/>
        <v>114200</v>
      </c>
      <c r="HB63" s="56">
        <f t="shared" si="51"/>
        <v>114565</v>
      </c>
      <c r="HC63" s="56">
        <f t="shared" si="51"/>
        <v>114930</v>
      </c>
      <c r="HD63" s="56">
        <f t="shared" si="51"/>
        <v>115295</v>
      </c>
      <c r="HE63" s="56">
        <f t="shared" si="51"/>
        <v>115661</v>
      </c>
      <c r="HF63" s="56">
        <f t="shared" si="51"/>
        <v>116026</v>
      </c>
    </row>
    <row r="64" spans="1:214" x14ac:dyDescent="0.3">
      <c r="A64" s="69" t="str">
        <f t="shared" ref="A64:K73" si="52">A6</f>
        <v>ALLETE, Inc.</v>
      </c>
      <c r="B64" s="16" t="str">
        <f t="shared" si="52"/>
        <v>ALE</v>
      </c>
      <c r="C64" s="16">
        <f t="shared" si="52"/>
        <v>2.2400000000000002</v>
      </c>
      <c r="D64" s="16">
        <f t="shared" si="52"/>
        <v>72.786111111111111</v>
      </c>
      <c r="E64" s="18">
        <f t="shared" si="52"/>
        <v>5.7749999999999996E-2</v>
      </c>
      <c r="F64" s="18">
        <f t="shared" si="52"/>
        <v>5.5368666666666663E-2</v>
      </c>
      <c r="G64" s="18">
        <f t="shared" si="52"/>
        <v>5.2987333333333331E-2</v>
      </c>
      <c r="H64" s="18">
        <f t="shared" si="52"/>
        <v>5.0605999999999998E-2</v>
      </c>
      <c r="I64" s="18">
        <f t="shared" si="52"/>
        <v>4.8224666666666666E-2</v>
      </c>
      <c r="J64" s="18">
        <f t="shared" si="52"/>
        <v>4.5843333333333333E-2</v>
      </c>
      <c r="K64" s="18">
        <f t="shared" si="52"/>
        <v>4.3462000000000001E-2</v>
      </c>
      <c r="L64" s="22">
        <f>IFERROR(XIRR($N64:$HF64,$N$37:$HF$37),"")</f>
        <v>7.8554978966712943E-2</v>
      </c>
      <c r="N64" s="59">
        <f t="shared" ref="N64:N75" si="53">-D64</f>
        <v>-72.786111111111111</v>
      </c>
      <c r="O64" s="59">
        <f t="shared" ref="O64:O75" si="54">$C64*(1+$E64)</f>
        <v>2.3693600000000004</v>
      </c>
      <c r="P64" s="59">
        <f>O64*(1+$E64)</f>
        <v>2.5061905400000004</v>
      </c>
      <c r="Q64" s="59">
        <f>P64*(1+$E64)</f>
        <v>2.6509230436850002</v>
      </c>
      <c r="R64" s="59">
        <f>Q64*(1+$E64)</f>
        <v>2.8040138494578088</v>
      </c>
      <c r="S64" s="59">
        <f>R64*(1+$E64)</f>
        <v>2.9659456492639973</v>
      </c>
      <c r="T64" s="59">
        <f t="shared" ref="T64:X75" si="55">S64*(1+F64)</f>
        <v>3.1301661052695455</v>
      </c>
      <c r="U64" s="59">
        <f t="shared" si="55"/>
        <v>3.2960252600781645</v>
      </c>
      <c r="V64" s="59">
        <f t="shared" si="55"/>
        <v>3.4628239143896797</v>
      </c>
      <c r="W64" s="59">
        <f t="shared" si="55"/>
        <v>3.6298174433864836</v>
      </c>
      <c r="X64" s="59">
        <f t="shared" si="55"/>
        <v>3.7962203743827976</v>
      </c>
      <c r="Y64" s="59">
        <f t="shared" ref="Y64:AN75" si="56">X64*(1+$K64)</f>
        <v>3.9612117042942221</v>
      </c>
      <c r="Z64" s="59">
        <f t="shared" si="56"/>
        <v>4.1333738873862576</v>
      </c>
      <c r="AA64" s="59">
        <f t="shared" si="56"/>
        <v>4.3130185832798382</v>
      </c>
      <c r="AB64" s="59">
        <f t="shared" si="56"/>
        <v>4.5004709969463459</v>
      </c>
      <c r="AC64" s="59">
        <f t="shared" si="56"/>
        <v>4.6960704674156277</v>
      </c>
      <c r="AD64" s="59">
        <f t="shared" si="56"/>
        <v>4.9001710820704449</v>
      </c>
      <c r="AE64" s="59">
        <f t="shared" si="56"/>
        <v>5.1131423176393902</v>
      </c>
      <c r="AF64" s="59">
        <f t="shared" si="56"/>
        <v>5.3353697090486332</v>
      </c>
      <c r="AG64" s="59">
        <f t="shared" si="56"/>
        <v>5.5672555473433043</v>
      </c>
      <c r="AH64" s="59">
        <f t="shared" si="56"/>
        <v>5.8092196079419383</v>
      </c>
      <c r="AI64" s="59">
        <f t="shared" si="56"/>
        <v>6.0616999105423099</v>
      </c>
      <c r="AJ64" s="59">
        <f t="shared" si="56"/>
        <v>6.3251535120542988</v>
      </c>
      <c r="AK64" s="59">
        <f t="shared" si="56"/>
        <v>6.6000573339952018</v>
      </c>
      <c r="AL64" s="59">
        <f t="shared" si="56"/>
        <v>6.8869090258453003</v>
      </c>
      <c r="AM64" s="59">
        <f t="shared" si="56"/>
        <v>7.1862278659265879</v>
      </c>
      <c r="AN64" s="59">
        <f t="shared" si="56"/>
        <v>7.4985557014354889</v>
      </c>
      <c r="AO64" s="59">
        <f t="shared" ref="AO64:BD75" si="57">AN64*(1+$K64)</f>
        <v>7.8244579293312775</v>
      </c>
      <c r="AP64" s="59">
        <f t="shared" si="57"/>
        <v>8.1645245198558722</v>
      </c>
      <c r="AQ64" s="59">
        <f t="shared" si="57"/>
        <v>8.5193710845378465</v>
      </c>
      <c r="AR64" s="59">
        <f t="shared" si="57"/>
        <v>8.8896399906140289</v>
      </c>
      <c r="AS64" s="59">
        <f t="shared" si="57"/>
        <v>9.2760015238860944</v>
      </c>
      <c r="AT64" s="59">
        <f t="shared" si="57"/>
        <v>9.6791551021172317</v>
      </c>
      <c r="AU64" s="59">
        <f t="shared" si="57"/>
        <v>10.099830541165449</v>
      </c>
      <c r="AV64" s="59">
        <f t="shared" si="57"/>
        <v>10.53878937614558</v>
      </c>
      <c r="AW64" s="59">
        <f t="shared" si="57"/>
        <v>10.996826240011618</v>
      </c>
      <c r="AX64" s="59">
        <f t="shared" si="57"/>
        <v>11.474770302055003</v>
      </c>
      <c r="AY64" s="59">
        <f t="shared" si="57"/>
        <v>11.973486768922916</v>
      </c>
      <c r="AZ64" s="59">
        <f t="shared" si="57"/>
        <v>12.493878450873842</v>
      </c>
      <c r="BA64" s="59">
        <f t="shared" si="57"/>
        <v>13.036887396105719</v>
      </c>
      <c r="BB64" s="59">
        <f t="shared" si="57"/>
        <v>13.603496596115264</v>
      </c>
      <c r="BC64" s="59">
        <f t="shared" si="57"/>
        <v>14.194731765175623</v>
      </c>
      <c r="BD64" s="59">
        <f t="shared" si="57"/>
        <v>14.811663197153685</v>
      </c>
      <c r="BE64" s="59">
        <f t="shared" ref="BE64:BT75" si="58">BD64*(1+$K64)</f>
        <v>15.455407703028376</v>
      </c>
      <c r="BF64" s="59">
        <f t="shared" si="58"/>
        <v>16.127130632617394</v>
      </c>
      <c r="BG64" s="59">
        <f t="shared" si="58"/>
        <v>16.828047984172208</v>
      </c>
      <c r="BH64" s="59">
        <f t="shared" si="58"/>
        <v>17.559428605660298</v>
      </c>
      <c r="BI64" s="59">
        <f t="shared" si="58"/>
        <v>18.322596491719505</v>
      </c>
      <c r="BJ64" s="59">
        <f t="shared" si="58"/>
        <v>19.118933180442617</v>
      </c>
      <c r="BK64" s="59">
        <f t="shared" si="58"/>
        <v>19.949880254331013</v>
      </c>
      <c r="BL64" s="59">
        <f t="shared" si="58"/>
        <v>20.816941949944745</v>
      </c>
      <c r="BM64" s="59">
        <f t="shared" si="58"/>
        <v>21.721687880973242</v>
      </c>
      <c r="BN64" s="59">
        <f t="shared" si="58"/>
        <v>22.6657558796561</v>
      </c>
      <c r="BO64" s="59">
        <f t="shared" si="58"/>
        <v>23.650854961697711</v>
      </c>
      <c r="BP64" s="59">
        <f t="shared" si="58"/>
        <v>24.678768420043014</v>
      </c>
      <c r="BQ64" s="59">
        <f t="shared" si="58"/>
        <v>25.751357053114919</v>
      </c>
      <c r="BR64" s="59">
        <f t="shared" si="58"/>
        <v>26.870562533357397</v>
      </c>
      <c r="BS64" s="59">
        <f t="shared" si="58"/>
        <v>28.038410922182173</v>
      </c>
      <c r="BT64" s="59">
        <f t="shared" si="58"/>
        <v>29.257016337682053</v>
      </c>
      <c r="BU64" s="59">
        <f t="shared" ref="BU64:CJ75" si="59">BT64*(1+$K64)</f>
        <v>30.528584781750386</v>
      </c>
      <c r="BV64" s="59">
        <f t="shared" si="59"/>
        <v>31.855418133534819</v>
      </c>
      <c r="BW64" s="59">
        <f t="shared" si="59"/>
        <v>33.239918316454506</v>
      </c>
      <c r="BX64" s="59">
        <f t="shared" si="59"/>
        <v>34.68459164632425</v>
      </c>
      <c r="BY64" s="59">
        <f t="shared" si="59"/>
        <v>36.19205336845679</v>
      </c>
      <c r="BZ64" s="59">
        <f t="shared" si="59"/>
        <v>37.765032391956652</v>
      </c>
      <c r="CA64" s="59">
        <f t="shared" si="59"/>
        <v>39.406376229775866</v>
      </c>
      <c r="CB64" s="59">
        <f t="shared" si="59"/>
        <v>41.119056153474382</v>
      </c>
      <c r="CC64" s="59">
        <f t="shared" si="59"/>
        <v>42.906172572016679</v>
      </c>
      <c r="CD64" s="59">
        <f t="shared" si="59"/>
        <v>44.770960644341663</v>
      </c>
      <c r="CE64" s="59">
        <f t="shared" si="59"/>
        <v>46.716796135866034</v>
      </c>
      <c r="CF64" s="59">
        <f t="shared" si="59"/>
        <v>48.747201529523039</v>
      </c>
      <c r="CG64" s="59">
        <f t="shared" si="59"/>
        <v>50.865852402399163</v>
      </c>
      <c r="CH64" s="59">
        <f t="shared" si="59"/>
        <v>53.07658407951223</v>
      </c>
      <c r="CI64" s="59">
        <f t="shared" si="59"/>
        <v>55.383398576775981</v>
      </c>
      <c r="CJ64" s="59">
        <f t="shared" si="59"/>
        <v>57.790471845719814</v>
      </c>
      <c r="CK64" s="59">
        <f t="shared" ref="CK64:CZ75" si="60">CJ64*(1+$K64)</f>
        <v>60.30216133307848</v>
      </c>
      <c r="CL64" s="59">
        <f t="shared" si="60"/>
        <v>62.923013868936728</v>
      </c>
      <c r="CM64" s="59">
        <f t="shared" si="60"/>
        <v>65.657773897708452</v>
      </c>
      <c r="CN64" s="59">
        <f t="shared" si="60"/>
        <v>68.511392066850647</v>
      </c>
      <c r="CO64" s="59">
        <f t="shared" si="60"/>
        <v>71.489034188860103</v>
      </c>
      <c r="CP64" s="59">
        <f t="shared" si="60"/>
        <v>74.596090592776335</v>
      </c>
      <c r="CQ64" s="59">
        <f t="shared" si="60"/>
        <v>77.838185882119575</v>
      </c>
      <c r="CR64" s="59">
        <f t="shared" si="60"/>
        <v>81.221189116928244</v>
      </c>
      <c r="CS64" s="59">
        <f t="shared" si="60"/>
        <v>84.751224438328165</v>
      </c>
      <c r="CT64" s="59">
        <f t="shared" si="60"/>
        <v>88.434682154866778</v>
      </c>
      <c r="CU64" s="59">
        <f t="shared" si="60"/>
        <v>92.278230310681593</v>
      </c>
      <c r="CV64" s="59">
        <f t="shared" si="60"/>
        <v>96.288826756444422</v>
      </c>
      <c r="CW64" s="59">
        <f t="shared" si="60"/>
        <v>100.473731744933</v>
      </c>
      <c r="CX64" s="59">
        <f t="shared" si="60"/>
        <v>104.84052107403127</v>
      </c>
      <c r="CY64" s="59">
        <f t="shared" si="60"/>
        <v>109.39709980095081</v>
      </c>
      <c r="CZ64" s="59">
        <f t="shared" si="60"/>
        <v>114.15171655249972</v>
      </c>
      <c r="DA64" s="59">
        <f t="shared" ref="DA64:DP75" si="61">CZ64*(1+$K64)</f>
        <v>119.11297845730445</v>
      </c>
      <c r="DB64" s="59">
        <f t="shared" si="61"/>
        <v>124.28986672701581</v>
      </c>
      <c r="DC64" s="59">
        <f t="shared" si="61"/>
        <v>129.69175291470535</v>
      </c>
      <c r="DD64" s="59">
        <f t="shared" si="61"/>
        <v>135.32841587988426</v>
      </c>
      <c r="DE64" s="59">
        <f t="shared" si="61"/>
        <v>141.21005949085577</v>
      </c>
      <c r="DF64" s="59">
        <f t="shared" si="61"/>
        <v>147.34733109644733</v>
      </c>
      <c r="DG64" s="59">
        <f t="shared" si="61"/>
        <v>153.75134080056111</v>
      </c>
      <c r="DH64" s="59">
        <f t="shared" si="61"/>
        <v>160.43368157443507</v>
      </c>
      <c r="DI64" s="59">
        <f t="shared" si="61"/>
        <v>167.40645024302316</v>
      </c>
      <c r="DJ64" s="59">
        <f t="shared" si="61"/>
        <v>174.68226938348542</v>
      </c>
      <c r="DK64" s="59">
        <f t="shared" si="61"/>
        <v>182.27431017543043</v>
      </c>
      <c r="DL64" s="59">
        <f t="shared" si="61"/>
        <v>190.19631624427495</v>
      </c>
      <c r="DM64" s="59">
        <f t="shared" si="61"/>
        <v>198.4626285408836</v>
      </c>
      <c r="DN64" s="59">
        <f t="shared" si="61"/>
        <v>207.08821130252747</v>
      </c>
      <c r="DO64" s="59">
        <f t="shared" si="61"/>
        <v>216.0886791421579</v>
      </c>
      <c r="DP64" s="59">
        <f t="shared" si="61"/>
        <v>225.48032531503435</v>
      </c>
      <c r="DQ64" s="59">
        <f t="shared" ref="DQ64:EF75" si="62">DP64*(1+$K64)</f>
        <v>235.28015121387634</v>
      </c>
      <c r="DR64" s="59">
        <f t="shared" si="62"/>
        <v>245.5058971459338</v>
      </c>
      <c r="DS64" s="59">
        <f t="shared" si="62"/>
        <v>256.17607444769033</v>
      </c>
      <c r="DT64" s="59">
        <f t="shared" si="62"/>
        <v>267.30999899533583</v>
      </c>
      <c r="DU64" s="59">
        <f t="shared" si="62"/>
        <v>278.92782617167109</v>
      </c>
      <c r="DV64" s="59">
        <f t="shared" si="62"/>
        <v>291.05058735274423</v>
      </c>
      <c r="DW64" s="59">
        <f t="shared" si="62"/>
        <v>303.70022798026918</v>
      </c>
      <c r="DX64" s="59">
        <f t="shared" si="62"/>
        <v>316.89964728874759</v>
      </c>
      <c r="DY64" s="59">
        <f t="shared" si="62"/>
        <v>330.67273975921108</v>
      </c>
      <c r="DZ64" s="59">
        <f t="shared" si="62"/>
        <v>345.04443837462588</v>
      </c>
      <c r="EA64" s="59">
        <f t="shared" si="62"/>
        <v>360.04075975526382</v>
      </c>
      <c r="EB64" s="59">
        <f t="shared" si="62"/>
        <v>375.68885125574707</v>
      </c>
      <c r="EC64" s="59">
        <f t="shared" si="62"/>
        <v>392.01704010902432</v>
      </c>
      <c r="ED64" s="59">
        <f t="shared" si="62"/>
        <v>409.05488470624272</v>
      </c>
      <c r="EE64" s="59">
        <f t="shared" si="62"/>
        <v>426.83322810534537</v>
      </c>
      <c r="EF64" s="59">
        <f t="shared" si="62"/>
        <v>445.38425386525984</v>
      </c>
      <c r="EG64" s="59">
        <f t="shared" ref="EG64:EV75" si="63">EF64*(1+$K64)</f>
        <v>464.74154430675173</v>
      </c>
      <c r="EH64" s="59">
        <f t="shared" si="63"/>
        <v>484.94014130541171</v>
      </c>
      <c r="EI64" s="59">
        <f t="shared" si="63"/>
        <v>506.01660972682748</v>
      </c>
      <c r="EJ64" s="59">
        <f t="shared" si="63"/>
        <v>528.00910361877482</v>
      </c>
      <c r="EK64" s="59">
        <f t="shared" si="63"/>
        <v>550.957435280254</v>
      </c>
      <c r="EL64" s="59">
        <f t="shared" si="63"/>
        <v>574.90314733240439</v>
      </c>
      <c r="EM64" s="59">
        <f t="shared" si="63"/>
        <v>599.88958792176527</v>
      </c>
      <c r="EN64" s="59">
        <f t="shared" si="63"/>
        <v>625.96198919202095</v>
      </c>
      <c r="EO64" s="59">
        <f t="shared" si="63"/>
        <v>653.16754916628452</v>
      </c>
      <c r="EP64" s="59">
        <f t="shared" si="63"/>
        <v>681.55551718814945</v>
      </c>
      <c r="EQ64" s="59">
        <f t="shared" si="63"/>
        <v>711.17728307618074</v>
      </c>
      <c r="ER64" s="59">
        <f t="shared" si="63"/>
        <v>742.08647015323766</v>
      </c>
      <c r="ES64" s="59">
        <f t="shared" si="63"/>
        <v>774.33903231903764</v>
      </c>
      <c r="ET64" s="59">
        <f t="shared" si="63"/>
        <v>807.99335534168756</v>
      </c>
      <c r="EU64" s="59">
        <f t="shared" si="63"/>
        <v>843.11036255154795</v>
      </c>
      <c r="EV64" s="59">
        <f t="shared" si="63"/>
        <v>879.75362512876325</v>
      </c>
      <c r="EW64" s="59">
        <f t="shared" ref="EW64:FL75" si="64">EV64*(1+$K64)</f>
        <v>917.98947718410943</v>
      </c>
      <c r="EX64" s="59">
        <f t="shared" si="64"/>
        <v>957.88713584148513</v>
      </c>
      <c r="EY64" s="59">
        <f t="shared" si="64"/>
        <v>999.51882653942766</v>
      </c>
      <c r="EZ64" s="59">
        <f t="shared" si="64"/>
        <v>1042.9599137784842</v>
      </c>
      <c r="FA64" s="59">
        <f t="shared" si="64"/>
        <v>1088.2890375511245</v>
      </c>
      <c r="FB64" s="59">
        <f t="shared" si="64"/>
        <v>1135.5882557011714</v>
      </c>
      <c r="FC64" s="59">
        <f t="shared" si="64"/>
        <v>1184.9431924704556</v>
      </c>
      <c r="FD64" s="59">
        <f t="shared" si="64"/>
        <v>1236.4431935016064</v>
      </c>
      <c r="FE64" s="59">
        <f t="shared" si="64"/>
        <v>1290.1814875775731</v>
      </c>
      <c r="FF64" s="59">
        <f t="shared" si="64"/>
        <v>1346.2553553906694</v>
      </c>
      <c r="FG64" s="59">
        <f t="shared" si="64"/>
        <v>1404.7663056466586</v>
      </c>
      <c r="FH64" s="59">
        <f t="shared" si="64"/>
        <v>1465.8202588226734</v>
      </c>
      <c r="FI64" s="59">
        <f t="shared" si="64"/>
        <v>1529.5277389116243</v>
      </c>
      <c r="FJ64" s="59">
        <f t="shared" si="64"/>
        <v>1596.0040735002012</v>
      </c>
      <c r="FK64" s="59">
        <f t="shared" si="64"/>
        <v>1665.3696025426668</v>
      </c>
      <c r="FL64" s="59">
        <f t="shared" si="64"/>
        <v>1737.749896208376</v>
      </c>
      <c r="FM64" s="59">
        <f t="shared" ref="FM64:GB75" si="65">FL64*(1+$K64)</f>
        <v>1813.2759821973841</v>
      </c>
      <c r="FN64" s="59">
        <f t="shared" si="65"/>
        <v>1892.0845829356467</v>
      </c>
      <c r="FO64" s="59">
        <f t="shared" si="65"/>
        <v>1974.3183630791955</v>
      </c>
      <c r="FP64" s="59">
        <f t="shared" si="65"/>
        <v>2060.1261877753432</v>
      </c>
      <c r="FQ64" s="59">
        <f t="shared" si="65"/>
        <v>2149.6633921484349</v>
      </c>
      <c r="FR64" s="59">
        <f t="shared" si="65"/>
        <v>2243.0920624979899</v>
      </c>
      <c r="FS64" s="59">
        <f t="shared" si="65"/>
        <v>2340.5813297182772</v>
      </c>
      <c r="FT64" s="59">
        <f t="shared" si="65"/>
        <v>2442.3076754704925</v>
      </c>
      <c r="FU64" s="59">
        <f t="shared" si="65"/>
        <v>2548.455251661791</v>
      </c>
      <c r="FV64" s="59">
        <f t="shared" si="65"/>
        <v>2659.2162138095155</v>
      </c>
      <c r="FW64" s="59">
        <f t="shared" si="65"/>
        <v>2774.7910688941042</v>
      </c>
      <c r="FX64" s="59">
        <f t="shared" si="65"/>
        <v>2895.3890383303797</v>
      </c>
      <c r="FY64" s="59">
        <f t="shared" si="65"/>
        <v>3021.2284367142943</v>
      </c>
      <c r="FZ64" s="59">
        <f t="shared" si="65"/>
        <v>3152.5370670307707</v>
      </c>
      <c r="GA64" s="59">
        <f t="shared" si="65"/>
        <v>3289.5526330380617</v>
      </c>
      <c r="GB64" s="59">
        <f t="shared" si="65"/>
        <v>3432.5231695751618</v>
      </c>
      <c r="GC64" s="59">
        <f t="shared" ref="GC64:GR75" si="66">GB64*(1+$K64)</f>
        <v>3581.7074915712369</v>
      </c>
      <c r="GD64" s="59">
        <f t="shared" si="66"/>
        <v>3737.3756625699057</v>
      </c>
      <c r="GE64" s="59">
        <f t="shared" si="66"/>
        <v>3899.8094836165187</v>
      </c>
      <c r="GF64" s="59">
        <f t="shared" si="66"/>
        <v>4069.3030033934592</v>
      </c>
      <c r="GG64" s="59">
        <f t="shared" si="66"/>
        <v>4246.163050526945</v>
      </c>
      <c r="GH64" s="59">
        <f t="shared" si="66"/>
        <v>4430.7097890289469</v>
      </c>
      <c r="GI64" s="59">
        <f t="shared" si="66"/>
        <v>4623.2772978797229</v>
      </c>
      <c r="GJ64" s="59">
        <f t="shared" si="66"/>
        <v>4824.2141758001708</v>
      </c>
      <c r="GK64" s="59">
        <f t="shared" si="66"/>
        <v>5033.8841723087971</v>
      </c>
      <c r="GL64" s="59">
        <f t="shared" si="66"/>
        <v>5252.6668462056814</v>
      </c>
      <c r="GM64" s="59">
        <f t="shared" si="66"/>
        <v>5480.9582526754721</v>
      </c>
      <c r="GN64" s="59">
        <f t="shared" si="66"/>
        <v>5719.1716602532524</v>
      </c>
      <c r="GO64" s="59">
        <f t="shared" si="66"/>
        <v>5967.7382989511789</v>
      </c>
      <c r="GP64" s="59">
        <f t="shared" si="66"/>
        <v>6227.1081409001945</v>
      </c>
      <c r="GQ64" s="59">
        <f t="shared" si="66"/>
        <v>6497.7507149199982</v>
      </c>
      <c r="GR64" s="59">
        <f t="shared" si="66"/>
        <v>6780.1559564918507</v>
      </c>
      <c r="GS64" s="59">
        <f t="shared" ref="GS64:HF75" si="67">GR64*(1+$K64)</f>
        <v>7074.8350946728988</v>
      </c>
      <c r="GT64" s="59">
        <f t="shared" si="67"/>
        <v>7382.3215775575718</v>
      </c>
      <c r="GU64" s="59">
        <f t="shared" si="67"/>
        <v>7703.172037961378</v>
      </c>
      <c r="GV64" s="59">
        <f t="shared" si="67"/>
        <v>8037.9673010752549</v>
      </c>
      <c r="GW64" s="59">
        <f t="shared" si="67"/>
        <v>8387.3134359145861</v>
      </c>
      <c r="GX64" s="59">
        <f t="shared" si="67"/>
        <v>8751.842852466305</v>
      </c>
      <c r="GY64" s="59">
        <f t="shared" si="67"/>
        <v>9132.2154465201947</v>
      </c>
      <c r="GZ64" s="59">
        <f t="shared" si="67"/>
        <v>9529.1197942568542</v>
      </c>
      <c r="HA64" s="59">
        <f t="shared" si="67"/>
        <v>9943.2743987548438</v>
      </c>
      <c r="HB64" s="59">
        <f t="shared" si="67"/>
        <v>10375.428990673525</v>
      </c>
      <c r="HC64" s="59">
        <f t="shared" si="67"/>
        <v>10826.365885466177</v>
      </c>
      <c r="HD64" s="59">
        <f t="shared" si="67"/>
        <v>11296.901399580307</v>
      </c>
      <c r="HE64" s="59">
        <f t="shared" si="67"/>
        <v>11787.887328208864</v>
      </c>
      <c r="HF64" s="59">
        <f t="shared" si="67"/>
        <v>12300.212487267476</v>
      </c>
    </row>
    <row r="65" spans="1:214" x14ac:dyDescent="0.3">
      <c r="A65" s="69" t="str">
        <f t="shared" si="52"/>
        <v>Alliant Energy Corporation</v>
      </c>
      <c r="B65" s="16" t="str">
        <f t="shared" si="52"/>
        <v>LNT</v>
      </c>
      <c r="C65" s="16">
        <f t="shared" si="52"/>
        <v>1.34</v>
      </c>
      <c r="D65" s="16">
        <f t="shared" si="52"/>
        <v>40.89233333333334</v>
      </c>
      <c r="E65" s="18">
        <f t="shared" si="52"/>
        <v>5.8124999999999996E-2</v>
      </c>
      <c r="F65" s="18">
        <f t="shared" si="52"/>
        <v>5.5681166666666664E-2</v>
      </c>
      <c r="G65" s="18">
        <f t="shared" si="52"/>
        <v>5.3237333333333331E-2</v>
      </c>
      <c r="H65" s="18">
        <f t="shared" si="52"/>
        <v>5.0793499999999998E-2</v>
      </c>
      <c r="I65" s="18">
        <f t="shared" si="52"/>
        <v>4.8349666666666666E-2</v>
      </c>
      <c r="J65" s="18">
        <f t="shared" si="52"/>
        <v>4.5905833333333333E-2</v>
      </c>
      <c r="K65" s="18">
        <f t="shared" si="52"/>
        <v>4.3462000000000001E-2</v>
      </c>
      <c r="L65" s="17">
        <f t="shared" ref="L65:L75" si="68">IFERROR(XIRR($N65:$HF65,$N$37:$HF$37),"")</f>
        <v>8.0913737416267409E-2</v>
      </c>
      <c r="N65" s="59">
        <f t="shared" si="53"/>
        <v>-40.89233333333334</v>
      </c>
      <c r="O65" s="59">
        <f t="shared" si="54"/>
        <v>1.4178875</v>
      </c>
      <c r="P65" s="59">
        <f t="shared" ref="P65:S75" si="69">O65*(1+$E65)</f>
        <v>1.5003022109374999</v>
      </c>
      <c r="Q65" s="59">
        <f t="shared" si="69"/>
        <v>1.5875072769482421</v>
      </c>
      <c r="R65" s="59">
        <f t="shared" si="69"/>
        <v>1.6797811374208587</v>
      </c>
      <c r="S65" s="59">
        <f t="shared" si="69"/>
        <v>1.7774184160334461</v>
      </c>
      <c r="T65" s="59">
        <f t="shared" si="55"/>
        <v>1.8763871470930069</v>
      </c>
      <c r="U65" s="59">
        <f t="shared" si="55"/>
        <v>1.9762809951051796</v>
      </c>
      <c r="V65" s="59">
        <f t="shared" si="55"/>
        <v>2.0766632238300544</v>
      </c>
      <c r="W65" s="59">
        <f t="shared" si="55"/>
        <v>2.177069198481163</v>
      </c>
      <c r="X65" s="59">
        <f t="shared" si="55"/>
        <v>2.2770093742617727</v>
      </c>
      <c r="Y65" s="59">
        <f t="shared" si="56"/>
        <v>2.3759727556859378</v>
      </c>
      <c r="Z65" s="59">
        <f t="shared" si="56"/>
        <v>2.4792372835935597</v>
      </c>
      <c r="AA65" s="59">
        <f t="shared" si="56"/>
        <v>2.5869898944131027</v>
      </c>
      <c r="AB65" s="59">
        <f t="shared" si="56"/>
        <v>2.6994256492040845</v>
      </c>
      <c r="AC65" s="59">
        <f t="shared" si="56"/>
        <v>2.8167480867697923</v>
      </c>
      <c r="AD65" s="59">
        <f t="shared" si="56"/>
        <v>2.9391695921169805</v>
      </c>
      <c r="AE65" s="59">
        <f t="shared" si="56"/>
        <v>3.0669117809295683</v>
      </c>
      <c r="AF65" s="59">
        <f t="shared" si="56"/>
        <v>3.2002059007523287</v>
      </c>
      <c r="AG65" s="59">
        <f t="shared" si="56"/>
        <v>3.3392932496108259</v>
      </c>
      <c r="AH65" s="59">
        <f t="shared" si="56"/>
        <v>3.4844256128254112</v>
      </c>
      <c r="AI65" s="59">
        <f t="shared" si="56"/>
        <v>3.6358657188100287</v>
      </c>
      <c r="AJ65" s="59">
        <f t="shared" si="56"/>
        <v>3.7938877146809498</v>
      </c>
      <c r="AK65" s="59">
        <f t="shared" si="56"/>
        <v>3.9587776625364128</v>
      </c>
      <c r="AL65" s="59">
        <f t="shared" si="56"/>
        <v>4.1308340573055702</v>
      </c>
      <c r="AM65" s="59">
        <f t="shared" si="56"/>
        <v>4.3103683671041848</v>
      </c>
      <c r="AN65" s="59">
        <f t="shared" si="56"/>
        <v>4.4977055970752664</v>
      </c>
      <c r="AO65" s="59">
        <f t="shared" si="57"/>
        <v>4.6931848777353515</v>
      </c>
      <c r="AP65" s="59">
        <f t="shared" si="57"/>
        <v>4.8971600788914849</v>
      </c>
      <c r="AQ65" s="59">
        <f t="shared" si="57"/>
        <v>5.1100004502402658</v>
      </c>
      <c r="AR65" s="59">
        <f t="shared" si="57"/>
        <v>5.3320912898086075</v>
      </c>
      <c r="AS65" s="59">
        <f t="shared" si="57"/>
        <v>5.5638346414462685</v>
      </c>
      <c r="AT65" s="59">
        <f t="shared" si="57"/>
        <v>5.8056500226328058</v>
      </c>
      <c r="AU65" s="59">
        <f t="shared" si="57"/>
        <v>6.0579751839164722</v>
      </c>
      <c r="AV65" s="59">
        <f t="shared" si="57"/>
        <v>6.3212669013598495</v>
      </c>
      <c r="AW65" s="59">
        <f t="shared" si="57"/>
        <v>6.5960018034267502</v>
      </c>
      <c r="AX65" s="59">
        <f t="shared" si="57"/>
        <v>6.882677233807283</v>
      </c>
      <c r="AY65" s="59">
        <f t="shared" si="57"/>
        <v>7.1818121517430145</v>
      </c>
      <c r="AZ65" s="59">
        <f t="shared" si="57"/>
        <v>7.4939480714820688</v>
      </c>
      <c r="BA65" s="59">
        <f t="shared" si="57"/>
        <v>7.8196500425648212</v>
      </c>
      <c r="BB65" s="59">
        <f t="shared" si="57"/>
        <v>8.1595076727147724</v>
      </c>
      <c r="BC65" s="59">
        <f t="shared" si="57"/>
        <v>8.5141361951863015</v>
      </c>
      <c r="BD65" s="59">
        <f t="shared" si="57"/>
        <v>8.8841775825014881</v>
      </c>
      <c r="BE65" s="59">
        <f t="shared" si="58"/>
        <v>9.2703017085921662</v>
      </c>
      <c r="BF65" s="59">
        <f t="shared" si="58"/>
        <v>9.6732075614509974</v>
      </c>
      <c r="BG65" s="59">
        <f t="shared" si="58"/>
        <v>10.09362450848678</v>
      </c>
      <c r="BH65" s="59">
        <f t="shared" si="58"/>
        <v>10.532313616874632</v>
      </c>
      <c r="BI65" s="59">
        <f t="shared" si="58"/>
        <v>10.990069031291236</v>
      </c>
      <c r="BJ65" s="59">
        <f t="shared" si="58"/>
        <v>11.467719411529215</v>
      </c>
      <c r="BK65" s="59">
        <f t="shared" si="58"/>
        <v>11.966129432593096</v>
      </c>
      <c r="BL65" s="59">
        <f t="shared" si="58"/>
        <v>12.486201349992456</v>
      </c>
      <c r="BM65" s="59">
        <f t="shared" si="58"/>
        <v>13.028876633065826</v>
      </c>
      <c r="BN65" s="59">
        <f t="shared" si="58"/>
        <v>13.595137669292132</v>
      </c>
      <c r="BO65" s="59">
        <f t="shared" si="58"/>
        <v>14.186009542674906</v>
      </c>
      <c r="BP65" s="59">
        <f t="shared" si="58"/>
        <v>14.802561889418641</v>
      </c>
      <c r="BQ65" s="59">
        <f t="shared" si="58"/>
        <v>15.445910834256551</v>
      </c>
      <c r="BR65" s="59">
        <f t="shared" si="58"/>
        <v>16.117221010935008</v>
      </c>
      <c r="BS65" s="59">
        <f t="shared" si="58"/>
        <v>16.817707670512263</v>
      </c>
      <c r="BT65" s="59">
        <f t="shared" si="58"/>
        <v>17.548638881288063</v>
      </c>
      <c r="BU65" s="59">
        <f t="shared" si="59"/>
        <v>18.311337824346602</v>
      </c>
      <c r="BV65" s="59">
        <f t="shared" si="59"/>
        <v>19.107185188868353</v>
      </c>
      <c r="BW65" s="59">
        <f t="shared" si="59"/>
        <v>19.937621671546946</v>
      </c>
      <c r="BX65" s="59">
        <f t="shared" si="59"/>
        <v>20.804150584635718</v>
      </c>
      <c r="BY65" s="59">
        <f t="shared" si="59"/>
        <v>21.708340577345155</v>
      </c>
      <c r="BZ65" s="59">
        <f t="shared" si="59"/>
        <v>22.651828475517728</v>
      </c>
      <c r="CA65" s="59">
        <f t="shared" si="59"/>
        <v>23.636322244720677</v>
      </c>
      <c r="CB65" s="59">
        <f t="shared" si="59"/>
        <v>24.663604082120724</v>
      </c>
      <c r="CC65" s="59">
        <f t="shared" si="59"/>
        <v>25.735533642737852</v>
      </c>
      <c r="CD65" s="59">
        <f t="shared" si="59"/>
        <v>26.854051405918522</v>
      </c>
      <c r="CE65" s="59">
        <f t="shared" si="59"/>
        <v>28.021182188122548</v>
      </c>
      <c r="CF65" s="59">
        <f t="shared" si="59"/>
        <v>29.239038808382727</v>
      </c>
      <c r="CG65" s="59">
        <f t="shared" si="59"/>
        <v>30.509825913072653</v>
      </c>
      <c r="CH65" s="59">
        <f t="shared" si="59"/>
        <v>31.835843966906612</v>
      </c>
      <c r="CI65" s="59">
        <f t="shared" si="59"/>
        <v>33.219493417396301</v>
      </c>
      <c r="CJ65" s="59">
        <f t="shared" si="59"/>
        <v>34.663279040303173</v>
      </c>
      <c r="CK65" s="59">
        <f t="shared" si="60"/>
        <v>36.169814473952826</v>
      </c>
      <c r="CL65" s="59">
        <f t="shared" si="60"/>
        <v>37.74182695061976</v>
      </c>
      <c r="CM65" s="59">
        <f t="shared" si="60"/>
        <v>39.382162233547589</v>
      </c>
      <c r="CN65" s="59">
        <f t="shared" si="60"/>
        <v>41.093789768542031</v>
      </c>
      <c r="CO65" s="59">
        <f t="shared" si="60"/>
        <v>42.879808059462398</v>
      </c>
      <c r="CP65" s="59">
        <f t="shared" si="60"/>
        <v>44.743450277342745</v>
      </c>
      <c r="CQ65" s="59">
        <f t="shared" si="60"/>
        <v>46.68809011329661</v>
      </c>
      <c r="CR65" s="59">
        <f t="shared" si="60"/>
        <v>48.717247885800703</v>
      </c>
      <c r="CS65" s="59">
        <f t="shared" si="60"/>
        <v>50.834596913413364</v>
      </c>
      <c r="CT65" s="59">
        <f t="shared" si="60"/>
        <v>53.043970164464127</v>
      </c>
      <c r="CU65" s="59">
        <f t="shared" si="60"/>
        <v>55.349367195752059</v>
      </c>
      <c r="CV65" s="59">
        <f t="shared" si="60"/>
        <v>57.754961392813826</v>
      </c>
      <c r="CW65" s="59">
        <f t="shared" si="60"/>
        <v>60.265107524868291</v>
      </c>
      <c r="CX65" s="59">
        <f t="shared" si="60"/>
        <v>62.884349628114109</v>
      </c>
      <c r="CY65" s="59">
        <f t="shared" si="60"/>
        <v>65.617429231651201</v>
      </c>
      <c r="CZ65" s="59">
        <f t="shared" si="60"/>
        <v>68.469293940917211</v>
      </c>
      <c r="DA65" s="59">
        <f t="shared" si="61"/>
        <v>71.445106394177344</v>
      </c>
      <c r="DB65" s="59">
        <f t="shared" si="61"/>
        <v>74.550253608281068</v>
      </c>
      <c r="DC65" s="59">
        <f t="shared" si="61"/>
        <v>77.790356730604174</v>
      </c>
      <c r="DD65" s="59">
        <f t="shared" si="61"/>
        <v>81.17128121482969</v>
      </c>
      <c r="DE65" s="59">
        <f t="shared" si="61"/>
        <v>84.699147438988604</v>
      </c>
      <c r="DF65" s="59">
        <f t="shared" si="61"/>
        <v>88.380341784981923</v>
      </c>
      <c r="DG65" s="59">
        <f t="shared" si="61"/>
        <v>92.221528199640801</v>
      </c>
      <c r="DH65" s="59">
        <f t="shared" si="61"/>
        <v>96.229660258253574</v>
      </c>
      <c r="DI65" s="59">
        <f t="shared" si="61"/>
        <v>100.41199375239778</v>
      </c>
      <c r="DJ65" s="59">
        <f t="shared" si="61"/>
        <v>104.77609982486447</v>
      </c>
      <c r="DK65" s="59">
        <f t="shared" si="61"/>
        <v>109.32987867545272</v>
      </c>
      <c r="DL65" s="59">
        <f t="shared" si="61"/>
        <v>114.08157386244524</v>
      </c>
      <c r="DM65" s="59">
        <f t="shared" si="61"/>
        <v>119.03978722565482</v>
      </c>
      <c r="DN65" s="59">
        <f t="shared" si="61"/>
        <v>124.21349445805622</v>
      </c>
      <c r="DO65" s="59">
        <f t="shared" si="61"/>
        <v>129.61206135419224</v>
      </c>
      <c r="DP65" s="59">
        <f t="shared" si="61"/>
        <v>135.24526076476812</v>
      </c>
      <c r="DQ65" s="59">
        <f t="shared" si="62"/>
        <v>141.12329028812647</v>
      </c>
      <c r="DR65" s="59">
        <f t="shared" si="62"/>
        <v>147.25679073062901</v>
      </c>
      <c r="DS65" s="59">
        <f t="shared" si="62"/>
        <v>153.6568653693636</v>
      </c>
      <c r="DT65" s="59">
        <f t="shared" si="62"/>
        <v>160.33510005204687</v>
      </c>
      <c r="DU65" s="59">
        <f t="shared" si="62"/>
        <v>167.30358417050891</v>
      </c>
      <c r="DV65" s="59">
        <f t="shared" si="62"/>
        <v>174.57493254572756</v>
      </c>
      <c r="DW65" s="59">
        <f t="shared" si="62"/>
        <v>182.16230826402995</v>
      </c>
      <c r="DX65" s="59">
        <f t="shared" si="62"/>
        <v>190.0794465058012</v>
      </c>
      <c r="DY65" s="59">
        <f t="shared" si="62"/>
        <v>198.3406794098363</v>
      </c>
      <c r="DZ65" s="59">
        <f t="shared" si="62"/>
        <v>206.96096201834658</v>
      </c>
      <c r="EA65" s="59">
        <f t="shared" si="62"/>
        <v>215.95589934958792</v>
      </c>
      <c r="EB65" s="59">
        <f t="shared" si="62"/>
        <v>225.34177464711968</v>
      </c>
      <c r="EC65" s="59">
        <f t="shared" si="62"/>
        <v>235.13557885683278</v>
      </c>
      <c r="ED65" s="59">
        <f t="shared" si="62"/>
        <v>245.35504138510842</v>
      </c>
      <c r="EE65" s="59">
        <f t="shared" si="62"/>
        <v>256.01866219378797</v>
      </c>
      <c r="EF65" s="59">
        <f t="shared" si="62"/>
        <v>267.14574529005438</v>
      </c>
      <c r="EG65" s="59">
        <f t="shared" si="63"/>
        <v>278.75643367185069</v>
      </c>
      <c r="EH65" s="59">
        <f t="shared" si="63"/>
        <v>290.87174579209665</v>
      </c>
      <c r="EI65" s="59">
        <f t="shared" si="63"/>
        <v>303.51361360771273</v>
      </c>
      <c r="EJ65" s="59">
        <f t="shared" si="63"/>
        <v>316.7049222823311</v>
      </c>
      <c r="EK65" s="59">
        <f t="shared" si="63"/>
        <v>330.46955161456572</v>
      </c>
      <c r="EL65" s="59">
        <f t="shared" si="63"/>
        <v>344.83241926683792</v>
      </c>
      <c r="EM65" s="59">
        <f t="shared" si="63"/>
        <v>359.81952587301316</v>
      </c>
      <c r="EN65" s="59">
        <f t="shared" si="63"/>
        <v>375.458002106506</v>
      </c>
      <c r="EO65" s="59">
        <f t="shared" si="63"/>
        <v>391.77615779405892</v>
      </c>
      <c r="EP65" s="59">
        <f t="shared" si="63"/>
        <v>408.80353316410424</v>
      </c>
      <c r="EQ65" s="59">
        <f t="shared" si="63"/>
        <v>426.57095232248247</v>
      </c>
      <c r="ER65" s="59">
        <f t="shared" si="63"/>
        <v>445.11057905232218</v>
      </c>
      <c r="ES65" s="59">
        <f t="shared" si="63"/>
        <v>464.45597503909414</v>
      </c>
      <c r="ET65" s="59">
        <f t="shared" si="63"/>
        <v>484.6421606262432</v>
      </c>
      <c r="EU65" s="59">
        <f t="shared" si="63"/>
        <v>505.70567821138093</v>
      </c>
      <c r="EV65" s="59">
        <f t="shared" si="63"/>
        <v>527.6846583978039</v>
      </c>
      <c r="EW65" s="59">
        <f t="shared" si="64"/>
        <v>550.61888902108922</v>
      </c>
      <c r="EX65" s="59">
        <f t="shared" si="64"/>
        <v>574.54988717572371</v>
      </c>
      <c r="EY65" s="59">
        <f t="shared" si="64"/>
        <v>599.52097437215491</v>
      </c>
      <c r="EZ65" s="59">
        <f t="shared" si="64"/>
        <v>625.57735496031739</v>
      </c>
      <c r="FA65" s="59">
        <f t="shared" si="64"/>
        <v>652.76619796160264</v>
      </c>
      <c r="FB65" s="59">
        <f t="shared" si="64"/>
        <v>681.13672245740975</v>
      </c>
      <c r="FC65" s="59">
        <f t="shared" si="64"/>
        <v>710.74028668885364</v>
      </c>
      <c r="FD65" s="59">
        <f t="shared" si="64"/>
        <v>741.63048102892458</v>
      </c>
      <c r="FE65" s="59">
        <f t="shared" si="64"/>
        <v>773.86322499540358</v>
      </c>
      <c r="FF65" s="59">
        <f t="shared" si="64"/>
        <v>807.49686848015369</v>
      </c>
      <c r="FG65" s="59">
        <f t="shared" si="64"/>
        <v>842.5922973780381</v>
      </c>
      <c r="FH65" s="59">
        <f t="shared" si="64"/>
        <v>879.21304380668232</v>
      </c>
      <c r="FI65" s="59">
        <f t="shared" si="64"/>
        <v>917.42540111660821</v>
      </c>
      <c r="FJ65" s="59">
        <f t="shared" si="64"/>
        <v>957.29854389993818</v>
      </c>
      <c r="FK65" s="59">
        <f t="shared" si="64"/>
        <v>998.90465321491718</v>
      </c>
      <c r="FL65" s="59">
        <f t="shared" si="64"/>
        <v>1042.3190472529438</v>
      </c>
      <c r="FM65" s="59">
        <f t="shared" si="65"/>
        <v>1087.6203176846511</v>
      </c>
      <c r="FN65" s="59">
        <f t="shared" si="65"/>
        <v>1134.8904719318614</v>
      </c>
      <c r="FO65" s="59">
        <f t="shared" si="65"/>
        <v>1184.2150816229639</v>
      </c>
      <c r="FP65" s="59">
        <f t="shared" si="65"/>
        <v>1235.683437500461</v>
      </c>
      <c r="FQ65" s="59">
        <f t="shared" si="65"/>
        <v>1289.3887110611058</v>
      </c>
      <c r="FR65" s="59">
        <f t="shared" si="65"/>
        <v>1345.4281232212434</v>
      </c>
      <c r="FS65" s="59">
        <f t="shared" si="65"/>
        <v>1403.9031203126849</v>
      </c>
      <c r="FT65" s="59">
        <f t="shared" si="65"/>
        <v>1464.9195577277146</v>
      </c>
      <c r="FU65" s="59">
        <f t="shared" si="65"/>
        <v>1528.5878915456765</v>
      </c>
      <c r="FV65" s="59">
        <f t="shared" si="65"/>
        <v>1595.0233784880345</v>
      </c>
      <c r="FW65" s="59">
        <f t="shared" si="65"/>
        <v>1664.3462845638812</v>
      </c>
      <c r="FX65" s="59">
        <f t="shared" si="65"/>
        <v>1736.6821027835965</v>
      </c>
      <c r="FY65" s="59">
        <f t="shared" si="65"/>
        <v>1812.1617803347769</v>
      </c>
      <c r="FZ65" s="59">
        <f t="shared" si="65"/>
        <v>1890.9219556316868</v>
      </c>
      <c r="GA65" s="59">
        <f t="shared" si="65"/>
        <v>1973.1052056673509</v>
      </c>
      <c r="GB65" s="59">
        <f t="shared" si="65"/>
        <v>2058.860304116065</v>
      </c>
      <c r="GC65" s="59">
        <f t="shared" si="66"/>
        <v>2148.342490653557</v>
      </c>
      <c r="GD65" s="59">
        <f t="shared" si="66"/>
        <v>2241.7137519823418</v>
      </c>
      <c r="GE65" s="59">
        <f t="shared" si="66"/>
        <v>2339.1431150709982</v>
      </c>
      <c r="GF65" s="59">
        <f t="shared" si="66"/>
        <v>2440.8069531382134</v>
      </c>
      <c r="GG65" s="59">
        <f t="shared" si="66"/>
        <v>2546.8893049355061</v>
      </c>
      <c r="GH65" s="59">
        <f t="shared" si="66"/>
        <v>2657.5822079066129</v>
      </c>
      <c r="GI65" s="59">
        <f t="shared" si="66"/>
        <v>2773.0860458266498</v>
      </c>
      <c r="GJ65" s="59">
        <f t="shared" si="66"/>
        <v>2893.6099115503671</v>
      </c>
      <c r="GK65" s="59">
        <f t="shared" si="66"/>
        <v>3019.3719855261688</v>
      </c>
      <c r="GL65" s="59">
        <f t="shared" si="66"/>
        <v>3150.5999307611069</v>
      </c>
      <c r="GM65" s="59">
        <f t="shared" si="66"/>
        <v>3287.5313049518459</v>
      </c>
      <c r="GN65" s="59">
        <f t="shared" si="66"/>
        <v>3430.4139905276625</v>
      </c>
      <c r="GO65" s="59">
        <f t="shared" si="66"/>
        <v>3579.5066433839752</v>
      </c>
      <c r="GP65" s="59">
        <f t="shared" si="66"/>
        <v>3735.0791611187292</v>
      </c>
      <c r="GQ65" s="59">
        <f t="shared" si="66"/>
        <v>3897.413171619271</v>
      </c>
      <c r="GR65" s="59">
        <f t="shared" si="66"/>
        <v>4066.8025428841875</v>
      </c>
      <c r="GS65" s="59">
        <f t="shared" si="67"/>
        <v>4243.5539150030199</v>
      </c>
      <c r="GT65" s="59">
        <f t="shared" si="67"/>
        <v>4427.9872552568804</v>
      </c>
      <c r="GU65" s="59">
        <f t="shared" si="67"/>
        <v>4620.4364373448543</v>
      </c>
      <c r="GV65" s="59">
        <f t="shared" si="67"/>
        <v>4821.249845784736</v>
      </c>
      <c r="GW65" s="59">
        <f t="shared" si="67"/>
        <v>5030.7910065822316</v>
      </c>
      <c r="GX65" s="59">
        <f t="shared" si="67"/>
        <v>5249.4392453103083</v>
      </c>
      <c r="GY65" s="59">
        <f t="shared" si="67"/>
        <v>5477.5903737899844</v>
      </c>
      <c r="GZ65" s="59">
        <f t="shared" si="67"/>
        <v>5715.6574066156445</v>
      </c>
      <c r="HA65" s="59">
        <f t="shared" si="67"/>
        <v>5964.0713088219727</v>
      </c>
      <c r="HB65" s="59">
        <f t="shared" si="67"/>
        <v>6223.281776045993</v>
      </c>
      <c r="HC65" s="59">
        <f t="shared" si="67"/>
        <v>6493.7580485965036</v>
      </c>
      <c r="HD65" s="59">
        <f t="shared" si="67"/>
        <v>6775.9897609046038</v>
      </c>
      <c r="HE65" s="59">
        <f t="shared" si="67"/>
        <v>7070.4878278930391</v>
      </c>
      <c r="HF65" s="59">
        <f t="shared" si="67"/>
        <v>7377.785369868926</v>
      </c>
    </row>
    <row r="66" spans="1:214" x14ac:dyDescent="0.3">
      <c r="A66" s="69" t="str">
        <f t="shared" si="52"/>
        <v>American Electric Power Company, Inc.</v>
      </c>
      <c r="B66" s="16" t="str">
        <f t="shared" si="52"/>
        <v>AEP</v>
      </c>
      <c r="C66" s="16">
        <f t="shared" si="52"/>
        <v>2.48</v>
      </c>
      <c r="D66" s="16">
        <f t="shared" si="52"/>
        <v>70.079111111111132</v>
      </c>
      <c r="E66" s="18">
        <f t="shared" si="52"/>
        <v>5.3275000000000003E-2</v>
      </c>
      <c r="F66" s="18">
        <f t="shared" si="52"/>
        <v>5.1639500000000005E-2</v>
      </c>
      <c r="G66" s="18">
        <f t="shared" si="52"/>
        <v>5.0004000000000007E-2</v>
      </c>
      <c r="H66" s="18">
        <f t="shared" si="52"/>
        <v>4.8368500000000009E-2</v>
      </c>
      <c r="I66" s="18">
        <f t="shared" si="52"/>
        <v>4.6733000000000011E-2</v>
      </c>
      <c r="J66" s="18">
        <f t="shared" si="52"/>
        <v>4.5097500000000013E-2</v>
      </c>
      <c r="K66" s="18">
        <f t="shared" si="52"/>
        <v>4.3462000000000001E-2</v>
      </c>
      <c r="L66" s="17">
        <f t="shared" si="68"/>
        <v>8.2678076624870311E-2</v>
      </c>
      <c r="N66" s="59">
        <f t="shared" si="53"/>
        <v>-70.079111111111132</v>
      </c>
      <c r="O66" s="59">
        <f t="shared" si="54"/>
        <v>2.6121219999999998</v>
      </c>
      <c r="P66" s="59">
        <f t="shared" si="69"/>
        <v>2.7512827995499998</v>
      </c>
      <c r="Q66" s="59">
        <f t="shared" si="69"/>
        <v>2.8978573906960259</v>
      </c>
      <c r="R66" s="59">
        <f t="shared" si="69"/>
        <v>3.0522407431853567</v>
      </c>
      <c r="S66" s="59">
        <f t="shared" si="69"/>
        <v>3.2148488687785566</v>
      </c>
      <c r="T66" s="59">
        <f t="shared" si="55"/>
        <v>3.3808620569378469</v>
      </c>
      <c r="U66" s="59">
        <f t="shared" si="55"/>
        <v>3.549918683232967</v>
      </c>
      <c r="V66" s="59">
        <f t="shared" si="55"/>
        <v>3.7216229250629209</v>
      </c>
      <c r="W66" s="59">
        <f t="shared" si="55"/>
        <v>3.8955455292198859</v>
      </c>
      <c r="X66" s="59">
        <f t="shared" si="55"/>
        <v>4.0712248937238797</v>
      </c>
      <c r="Y66" s="59">
        <f t="shared" si="56"/>
        <v>4.2481684700549067</v>
      </c>
      <c r="Z66" s="59">
        <f t="shared" si="56"/>
        <v>4.4328023681004325</v>
      </c>
      <c r="AA66" s="59">
        <f t="shared" si="56"/>
        <v>4.625460824622813</v>
      </c>
      <c r="AB66" s="59">
        <f t="shared" si="56"/>
        <v>4.8264926029825697</v>
      </c>
      <c r="AC66" s="59">
        <f t="shared" si="56"/>
        <v>5.036261624493398</v>
      </c>
      <c r="AD66" s="59">
        <f t="shared" si="56"/>
        <v>5.2551476272171298</v>
      </c>
      <c r="AE66" s="59">
        <f t="shared" si="56"/>
        <v>5.4835468533912399</v>
      </c>
      <c r="AF66" s="59">
        <f t="shared" si="56"/>
        <v>5.7218727667333296</v>
      </c>
      <c r="AG66" s="59">
        <f t="shared" si="56"/>
        <v>5.9705568009210932</v>
      </c>
      <c r="AH66" s="59">
        <f t="shared" si="56"/>
        <v>6.2300491406027252</v>
      </c>
      <c r="AI66" s="59">
        <f t="shared" si="56"/>
        <v>6.5008195363516004</v>
      </c>
      <c r="AJ66" s="59">
        <f t="shared" si="56"/>
        <v>6.7833581550405126</v>
      </c>
      <c r="AK66" s="59">
        <f t="shared" si="56"/>
        <v>7.0781764671748828</v>
      </c>
      <c r="AL66" s="59">
        <f t="shared" si="56"/>
        <v>7.3858081727912364</v>
      </c>
      <c r="AM66" s="59">
        <f t="shared" si="56"/>
        <v>7.7068101675970881</v>
      </c>
      <c r="AN66" s="59">
        <f t="shared" si="56"/>
        <v>8.0417635511011927</v>
      </c>
      <c r="AO66" s="59">
        <f t="shared" si="57"/>
        <v>8.3912746785591512</v>
      </c>
      <c r="AP66" s="59">
        <f t="shared" si="57"/>
        <v>8.7559762586386878</v>
      </c>
      <c r="AQ66" s="59">
        <f t="shared" si="57"/>
        <v>9.1365284987916411</v>
      </c>
      <c r="AR66" s="59">
        <f t="shared" si="57"/>
        <v>9.5336203004061222</v>
      </c>
      <c r="AS66" s="59">
        <f t="shared" si="57"/>
        <v>9.9479705059023722</v>
      </c>
      <c r="AT66" s="59">
        <f t="shared" si="57"/>
        <v>10.3803292000299</v>
      </c>
      <c r="AU66" s="59">
        <f t="shared" si="57"/>
        <v>10.831479067721599</v>
      </c>
      <c r="AV66" s="59">
        <f t="shared" si="57"/>
        <v>11.302236810962913</v>
      </c>
      <c r="AW66" s="59">
        <f t="shared" si="57"/>
        <v>11.793454627240981</v>
      </c>
      <c r="AX66" s="59">
        <f t="shared" si="57"/>
        <v>12.306021752250128</v>
      </c>
      <c r="AY66" s="59">
        <f t="shared" si="57"/>
        <v>12.840866069646422</v>
      </c>
      <c r="AZ66" s="59">
        <f t="shared" si="57"/>
        <v>13.398955790765394</v>
      </c>
      <c r="BA66" s="59">
        <f t="shared" si="57"/>
        <v>13.981301207343638</v>
      </c>
      <c r="BB66" s="59">
        <f t="shared" si="57"/>
        <v>14.588956520417206</v>
      </c>
      <c r="BC66" s="59">
        <f t="shared" si="57"/>
        <v>15.223021748707577</v>
      </c>
      <c r="BD66" s="59">
        <f t="shared" si="57"/>
        <v>15.884644719949904</v>
      </c>
      <c r="BE66" s="59">
        <f t="shared" si="58"/>
        <v>16.575023148768366</v>
      </c>
      <c r="BF66" s="59">
        <f t="shared" si="58"/>
        <v>17.295406804860136</v>
      </c>
      <c r="BG66" s="59">
        <f t="shared" si="58"/>
        <v>18.047099775412963</v>
      </c>
      <c r="BH66" s="59">
        <f t="shared" si="58"/>
        <v>18.831462825851961</v>
      </c>
      <c r="BI66" s="59">
        <f t="shared" si="58"/>
        <v>19.649915863189136</v>
      </c>
      <c r="BJ66" s="59">
        <f t="shared" si="58"/>
        <v>20.503940506435061</v>
      </c>
      <c r="BK66" s="59">
        <f t="shared" si="58"/>
        <v>21.395082768725739</v>
      </c>
      <c r="BL66" s="59">
        <f t="shared" si="58"/>
        <v>22.324955856020097</v>
      </c>
      <c r="BM66" s="59">
        <f t="shared" si="58"/>
        <v>23.295243087434439</v>
      </c>
      <c r="BN66" s="59">
        <f t="shared" si="58"/>
        <v>24.307700942500514</v>
      </c>
      <c r="BO66" s="59">
        <f t="shared" si="58"/>
        <v>25.364162240863468</v>
      </c>
      <c r="BP66" s="59">
        <f t="shared" si="58"/>
        <v>26.466539460175873</v>
      </c>
      <c r="BQ66" s="59">
        <f t="shared" si="58"/>
        <v>27.616828198194035</v>
      </c>
      <c r="BR66" s="59">
        <f t="shared" si="58"/>
        <v>28.817110785343942</v>
      </c>
      <c r="BS66" s="59">
        <f t="shared" si="58"/>
        <v>30.069560054296559</v>
      </c>
      <c r="BT66" s="59">
        <f t="shared" si="58"/>
        <v>31.376443273376392</v>
      </c>
      <c r="BU66" s="59">
        <f t="shared" si="59"/>
        <v>32.740126250923872</v>
      </c>
      <c r="BV66" s="59">
        <f t="shared" si="59"/>
        <v>34.16307761804152</v>
      </c>
      <c r="BW66" s="59">
        <f t="shared" si="59"/>
        <v>35.647873297476835</v>
      </c>
      <c r="BX66" s="59">
        <f t="shared" si="59"/>
        <v>37.197201166731766</v>
      </c>
      <c r="BY66" s="59">
        <f t="shared" si="59"/>
        <v>38.813865923840261</v>
      </c>
      <c r="BZ66" s="59">
        <f t="shared" si="59"/>
        <v>40.500794164622199</v>
      </c>
      <c r="CA66" s="59">
        <f t="shared" si="59"/>
        <v>42.261039680605002</v>
      </c>
      <c r="CB66" s="59">
        <f t="shared" si="59"/>
        <v>44.097788987203451</v>
      </c>
      <c r="CC66" s="59">
        <f t="shared" si="59"/>
        <v>46.01436709216528</v>
      </c>
      <c r="CD66" s="59">
        <f t="shared" si="59"/>
        <v>48.01424351472496</v>
      </c>
      <c r="CE66" s="59">
        <f t="shared" si="59"/>
        <v>50.101038566361929</v>
      </c>
      <c r="CF66" s="59">
        <f t="shared" si="59"/>
        <v>52.278529904533144</v>
      </c>
      <c r="CG66" s="59">
        <f t="shared" si="59"/>
        <v>54.55065937124396</v>
      </c>
      <c r="CH66" s="59">
        <f t="shared" si="59"/>
        <v>56.921540128836959</v>
      </c>
      <c r="CI66" s="59">
        <f t="shared" si="59"/>
        <v>59.395464105916467</v>
      </c>
      <c r="CJ66" s="59">
        <f t="shared" si="59"/>
        <v>61.9769097668878</v>
      </c>
      <c r="CK66" s="59">
        <f t="shared" si="60"/>
        <v>64.670550219176278</v>
      </c>
      <c r="CL66" s="59">
        <f t="shared" si="60"/>
        <v>67.481261672802106</v>
      </c>
      <c r="CM66" s="59">
        <f t="shared" si="60"/>
        <v>70.414132267625419</v>
      </c>
      <c r="CN66" s="59">
        <f t="shared" si="60"/>
        <v>73.474471284240948</v>
      </c>
      <c r="CO66" s="59">
        <f t="shared" si="60"/>
        <v>76.66781875519662</v>
      </c>
      <c r="CP66" s="59">
        <f t="shared" si="60"/>
        <v>79.999955493934962</v>
      </c>
      <c r="CQ66" s="59">
        <f t="shared" si="60"/>
        <v>83.476913559612356</v>
      </c>
      <c r="CR66" s="59">
        <f t="shared" si="60"/>
        <v>87.104987176740224</v>
      </c>
      <c r="CS66" s="59">
        <f t="shared" si="60"/>
        <v>90.890744129415694</v>
      </c>
      <c r="CT66" s="59">
        <f t="shared" si="60"/>
        <v>94.841037650768342</v>
      </c>
      <c r="CU66" s="59">
        <f t="shared" si="60"/>
        <v>98.963018829146023</v>
      </c>
      <c r="CV66" s="59">
        <f t="shared" si="60"/>
        <v>103.26414955349836</v>
      </c>
      <c r="CW66" s="59">
        <f t="shared" si="60"/>
        <v>107.75221602139248</v>
      </c>
      <c r="CX66" s="59">
        <f t="shared" si="60"/>
        <v>112.43534283411424</v>
      </c>
      <c r="CY66" s="59">
        <f t="shared" si="60"/>
        <v>117.32200770437049</v>
      </c>
      <c r="CZ66" s="59">
        <f t="shared" si="60"/>
        <v>122.42105680321782</v>
      </c>
      <c r="DA66" s="59">
        <f t="shared" si="61"/>
        <v>127.74172077399926</v>
      </c>
      <c r="DB66" s="59">
        <f t="shared" si="61"/>
        <v>133.29363144227881</v>
      </c>
      <c r="DC66" s="59">
        <f t="shared" si="61"/>
        <v>139.08683925202311</v>
      </c>
      <c r="DD66" s="59">
        <f t="shared" si="61"/>
        <v>145.13183145959454</v>
      </c>
      <c r="DE66" s="59">
        <f t="shared" si="61"/>
        <v>151.43955111849141</v>
      </c>
      <c r="DF66" s="59">
        <f t="shared" si="61"/>
        <v>158.02141688920327</v>
      </c>
      <c r="DG66" s="59">
        <f t="shared" si="61"/>
        <v>164.8893437100418</v>
      </c>
      <c r="DH66" s="59">
        <f t="shared" si="61"/>
        <v>172.05576436636761</v>
      </c>
      <c r="DI66" s="59">
        <f t="shared" si="61"/>
        <v>179.53365199725866</v>
      </c>
      <c r="DJ66" s="59">
        <f t="shared" si="61"/>
        <v>187.3365435803635</v>
      </c>
      <c r="DK66" s="59">
        <f t="shared" si="61"/>
        <v>195.47856443745323</v>
      </c>
      <c r="DL66" s="59">
        <f t="shared" si="61"/>
        <v>203.97445380503379</v>
      </c>
      <c r="DM66" s="59">
        <f t="shared" si="61"/>
        <v>212.83959151630813</v>
      </c>
      <c r="DN66" s="59">
        <f t="shared" si="61"/>
        <v>222.09002584278988</v>
      </c>
      <c r="DO66" s="59">
        <f t="shared" si="61"/>
        <v>231.74250254596919</v>
      </c>
      <c r="DP66" s="59">
        <f t="shared" si="61"/>
        <v>241.81449519162209</v>
      </c>
      <c r="DQ66" s="59">
        <f t="shared" si="62"/>
        <v>252.32423678164034</v>
      </c>
      <c r="DR66" s="59">
        <f t="shared" si="62"/>
        <v>263.29075276064395</v>
      </c>
      <c r="DS66" s="59">
        <f t="shared" si="62"/>
        <v>274.73389545712701</v>
      </c>
      <c r="DT66" s="59">
        <f t="shared" si="62"/>
        <v>286.67438002148464</v>
      </c>
      <c r="DU66" s="59">
        <f t="shared" si="62"/>
        <v>299.1338219259784</v>
      </c>
      <c r="DV66" s="59">
        <f t="shared" si="62"/>
        <v>312.13477609452525</v>
      </c>
      <c r="DW66" s="59">
        <f t="shared" si="62"/>
        <v>325.70077773314546</v>
      </c>
      <c r="DX66" s="59">
        <f t="shared" si="62"/>
        <v>339.8563849349834</v>
      </c>
      <c r="DY66" s="59">
        <f t="shared" si="62"/>
        <v>354.62722313702761</v>
      </c>
      <c r="DZ66" s="59">
        <f t="shared" si="62"/>
        <v>370.04003150900905</v>
      </c>
      <c r="EA66" s="59">
        <f t="shared" si="62"/>
        <v>386.12271135845356</v>
      </c>
      <c r="EB66" s="59">
        <f t="shared" si="62"/>
        <v>402.90437663951462</v>
      </c>
      <c r="EC66" s="59">
        <f t="shared" si="62"/>
        <v>420.41540665702115</v>
      </c>
      <c r="ED66" s="59">
        <f t="shared" si="62"/>
        <v>438.68750106114857</v>
      </c>
      <c r="EE66" s="59">
        <f t="shared" si="62"/>
        <v>457.75373723226818</v>
      </c>
      <c r="EF66" s="59">
        <f t="shared" si="62"/>
        <v>477.64863015985696</v>
      </c>
      <c r="EG66" s="59">
        <f t="shared" si="63"/>
        <v>498.40819492386464</v>
      </c>
      <c r="EH66" s="59">
        <f t="shared" si="63"/>
        <v>520.07001189164555</v>
      </c>
      <c r="EI66" s="59">
        <f t="shared" si="63"/>
        <v>542.6732947484802</v>
      </c>
      <c r="EJ66" s="59">
        <f t="shared" si="63"/>
        <v>566.25896148483855</v>
      </c>
      <c r="EK66" s="59">
        <f t="shared" si="63"/>
        <v>590.86970846889255</v>
      </c>
      <c r="EL66" s="59">
        <f t="shared" si="63"/>
        <v>616.55008773836755</v>
      </c>
      <c r="EM66" s="59">
        <f t="shared" si="63"/>
        <v>643.34658765165238</v>
      </c>
      <c r="EN66" s="59">
        <f t="shared" si="63"/>
        <v>671.30771704416838</v>
      </c>
      <c r="EO66" s="59">
        <f t="shared" si="63"/>
        <v>700.48409304234201</v>
      </c>
      <c r="EP66" s="59">
        <f t="shared" si="63"/>
        <v>730.9285326941482</v>
      </c>
      <c r="EQ66" s="59">
        <f t="shared" si="63"/>
        <v>762.69614858210116</v>
      </c>
      <c r="ER66" s="59">
        <f t="shared" si="63"/>
        <v>795.84444859177631</v>
      </c>
      <c r="ES66" s="59">
        <f t="shared" si="63"/>
        <v>830.43344001647199</v>
      </c>
      <c r="ET66" s="59">
        <f t="shared" si="63"/>
        <v>866.52573818646783</v>
      </c>
      <c r="EU66" s="59">
        <f t="shared" si="63"/>
        <v>904.18667981952797</v>
      </c>
      <c r="EV66" s="59">
        <f t="shared" si="63"/>
        <v>943.48444129784423</v>
      </c>
      <c r="EW66" s="59">
        <f t="shared" si="64"/>
        <v>984.49016208553098</v>
      </c>
      <c r="EX66" s="59">
        <f t="shared" si="64"/>
        <v>1027.2780735100923</v>
      </c>
      <c r="EY66" s="59">
        <f t="shared" si="64"/>
        <v>1071.9256331409879</v>
      </c>
      <c r="EZ66" s="59">
        <f t="shared" si="64"/>
        <v>1118.5136650085615</v>
      </c>
      <c r="FA66" s="59">
        <f t="shared" si="64"/>
        <v>1167.1265059171635</v>
      </c>
      <c r="FB66" s="59">
        <f t="shared" si="64"/>
        <v>1217.8521581173352</v>
      </c>
      <c r="FC66" s="59">
        <f t="shared" si="64"/>
        <v>1270.7824486134307</v>
      </c>
      <c r="FD66" s="59">
        <f t="shared" si="64"/>
        <v>1326.0131953950674</v>
      </c>
      <c r="FE66" s="59">
        <f t="shared" si="64"/>
        <v>1383.6443808933277</v>
      </c>
      <c r="FF66" s="59">
        <f t="shared" si="64"/>
        <v>1443.7803329757135</v>
      </c>
      <c r="FG66" s="59">
        <f t="shared" si="64"/>
        <v>1506.5299138075038</v>
      </c>
      <c r="FH66" s="59">
        <f t="shared" si="64"/>
        <v>1572.0067169214053</v>
      </c>
      <c r="FI66" s="59">
        <f t="shared" si="64"/>
        <v>1640.3292728522433</v>
      </c>
      <c r="FJ66" s="59">
        <f t="shared" si="64"/>
        <v>1711.6212637089473</v>
      </c>
      <c r="FK66" s="59">
        <f t="shared" si="64"/>
        <v>1786.0117470722653</v>
      </c>
      <c r="FL66" s="59">
        <f t="shared" si="64"/>
        <v>1863.6353896235198</v>
      </c>
      <c r="FM66" s="59">
        <f t="shared" si="65"/>
        <v>1944.632710927337</v>
      </c>
      <c r="FN66" s="59">
        <f t="shared" si="65"/>
        <v>2029.1503378096606</v>
      </c>
      <c r="FO66" s="59">
        <f t="shared" si="65"/>
        <v>2117.3412697915437</v>
      </c>
      <c r="FP66" s="59">
        <f t="shared" si="65"/>
        <v>2209.3651560592234</v>
      </c>
      <c r="FQ66" s="59">
        <f t="shared" si="65"/>
        <v>2305.3885844718693</v>
      </c>
      <c r="FR66" s="59">
        <f t="shared" si="65"/>
        <v>2405.5853831301856</v>
      </c>
      <c r="FS66" s="59">
        <f t="shared" si="65"/>
        <v>2510.1369350517894</v>
      </c>
      <c r="FT66" s="59">
        <f t="shared" si="65"/>
        <v>2619.2325065230098</v>
      </c>
      <c r="FU66" s="59">
        <f t="shared" si="65"/>
        <v>2733.0695897215123</v>
      </c>
      <c r="FV66" s="59">
        <f t="shared" si="65"/>
        <v>2851.8542602299885</v>
      </c>
      <c r="FW66" s="59">
        <f t="shared" si="65"/>
        <v>2975.8015500881038</v>
      </c>
      <c r="FX66" s="59">
        <f t="shared" si="65"/>
        <v>3105.1358370580328</v>
      </c>
      <c r="FY66" s="59">
        <f t="shared" si="65"/>
        <v>3240.0912508082488</v>
      </c>
      <c r="FZ66" s="59">
        <f t="shared" si="65"/>
        <v>3380.9120967508766</v>
      </c>
      <c r="GA66" s="59">
        <f t="shared" si="65"/>
        <v>3527.8532982998627</v>
      </c>
      <c r="GB66" s="59">
        <f t="shared" si="65"/>
        <v>3681.1808583505708</v>
      </c>
      <c r="GC66" s="59">
        <f t="shared" si="66"/>
        <v>3841.1723408162029</v>
      </c>
      <c r="GD66" s="59">
        <f t="shared" si="66"/>
        <v>4008.1173730927562</v>
      </c>
      <c r="GE66" s="59">
        <f t="shared" si="66"/>
        <v>4182.3181703621131</v>
      </c>
      <c r="GF66" s="59">
        <f t="shared" si="66"/>
        <v>4364.0900826823909</v>
      </c>
      <c r="GG66" s="59">
        <f t="shared" si="66"/>
        <v>4553.7621658559328</v>
      </c>
      <c r="GH66" s="59">
        <f t="shared" si="66"/>
        <v>4751.6777771083625</v>
      </c>
      <c r="GI66" s="59">
        <f t="shared" si="66"/>
        <v>4958.1951966570459</v>
      </c>
      <c r="GJ66" s="59">
        <f t="shared" si="66"/>
        <v>5173.6882762941541</v>
      </c>
      <c r="GK66" s="59">
        <f t="shared" si="66"/>
        <v>5398.5471161584501</v>
      </c>
      <c r="GL66" s="59">
        <f t="shared" si="66"/>
        <v>5633.1787709209284</v>
      </c>
      <c r="GM66" s="59">
        <f t="shared" si="66"/>
        <v>5878.0079866626929</v>
      </c>
      <c r="GN66" s="59">
        <f t="shared" si="66"/>
        <v>6133.4779697790264</v>
      </c>
      <c r="GO66" s="59">
        <f t="shared" si="66"/>
        <v>6400.0511893015619</v>
      </c>
      <c r="GP66" s="59">
        <f t="shared" si="66"/>
        <v>6678.2102140909856</v>
      </c>
      <c r="GQ66" s="59">
        <f t="shared" si="66"/>
        <v>6968.4585864158071</v>
      </c>
      <c r="GR66" s="59">
        <f t="shared" si="66"/>
        <v>7271.3217334986102</v>
      </c>
      <c r="GS66" s="59">
        <f t="shared" si="67"/>
        <v>7587.3479186799259</v>
      </c>
      <c r="GT66" s="59">
        <f t="shared" si="67"/>
        <v>7917.109233921592</v>
      </c>
      <c r="GU66" s="59">
        <f t="shared" si="67"/>
        <v>8261.2026354462905</v>
      </c>
      <c r="GV66" s="59">
        <f t="shared" si="67"/>
        <v>8620.251024388057</v>
      </c>
      <c r="GW66" s="59">
        <f t="shared" si="67"/>
        <v>8994.904374410009</v>
      </c>
      <c r="GX66" s="59">
        <f t="shared" si="67"/>
        <v>9385.840908330616</v>
      </c>
      <c r="GY66" s="59">
        <f t="shared" si="67"/>
        <v>9793.7683258884808</v>
      </c>
      <c r="GZ66" s="59">
        <f t="shared" si="67"/>
        <v>10219.425084868244</v>
      </c>
      <c r="HA66" s="59">
        <f t="shared" si="67"/>
        <v>10663.581737906787</v>
      </c>
      <c r="HB66" s="59">
        <f t="shared" si="67"/>
        <v>11127.042327399689</v>
      </c>
      <c r="HC66" s="59">
        <f t="shared" si="67"/>
        <v>11610.645841033134</v>
      </c>
      <c r="HD66" s="59">
        <f t="shared" si="67"/>
        <v>12115.267730576115</v>
      </c>
      <c r="HE66" s="59">
        <f t="shared" si="67"/>
        <v>12641.821496682413</v>
      </c>
      <c r="HF66" s="59">
        <f t="shared" si="67"/>
        <v>13191.260342571222</v>
      </c>
    </row>
    <row r="67" spans="1:214" x14ac:dyDescent="0.3">
      <c r="A67" s="69" t="str">
        <f t="shared" si="52"/>
        <v>Duke Energy Corporation</v>
      </c>
      <c r="B67" s="16" t="str">
        <f t="shared" si="52"/>
        <v>DUK</v>
      </c>
      <c r="C67" s="16">
        <f t="shared" si="52"/>
        <v>3.56</v>
      </c>
      <c r="D67" s="16">
        <f t="shared" si="52"/>
        <v>80.47722222222221</v>
      </c>
      <c r="E67" s="18">
        <f t="shared" si="52"/>
        <v>4.2224999999999999E-2</v>
      </c>
      <c r="F67" s="18">
        <f t="shared" si="52"/>
        <v>4.2431166666666666E-2</v>
      </c>
      <c r="G67" s="18">
        <f t="shared" si="52"/>
        <v>4.2637333333333333E-2</v>
      </c>
      <c r="H67" s="18">
        <f t="shared" si="52"/>
        <v>4.28435E-2</v>
      </c>
      <c r="I67" s="18">
        <f t="shared" si="52"/>
        <v>4.3049666666666667E-2</v>
      </c>
      <c r="J67" s="18">
        <f t="shared" si="52"/>
        <v>4.3255833333333334E-2</v>
      </c>
      <c r="K67" s="18">
        <f t="shared" si="52"/>
        <v>4.3462000000000001E-2</v>
      </c>
      <c r="L67" s="17">
        <f t="shared" si="68"/>
        <v>8.9195600152015705E-2</v>
      </c>
      <c r="N67" s="59">
        <f t="shared" si="53"/>
        <v>-80.47722222222221</v>
      </c>
      <c r="O67" s="59">
        <f t="shared" si="54"/>
        <v>3.710321</v>
      </c>
      <c r="P67" s="59">
        <f t="shared" si="69"/>
        <v>3.8669893042249996</v>
      </c>
      <c r="Q67" s="59">
        <f t="shared" si="69"/>
        <v>4.0302729275958997</v>
      </c>
      <c r="R67" s="59">
        <f t="shared" si="69"/>
        <v>4.2004512019636362</v>
      </c>
      <c r="S67" s="59">
        <f t="shared" si="69"/>
        <v>4.3778152539665509</v>
      </c>
      <c r="T67" s="59">
        <f t="shared" si="55"/>
        <v>4.5635710626434811</v>
      </c>
      <c r="U67" s="59">
        <f t="shared" si="55"/>
        <v>4.7581495632317656</v>
      </c>
      <c r="V67" s="59">
        <f t="shared" si="55"/>
        <v>4.9620053440440861</v>
      </c>
      <c r="W67" s="59">
        <f t="shared" si="55"/>
        <v>5.1756180201034026</v>
      </c>
      <c r="X67" s="59">
        <f t="shared" si="55"/>
        <v>5.3994936905779918</v>
      </c>
      <c r="Y67" s="59">
        <f t="shared" si="56"/>
        <v>5.6341664853578921</v>
      </c>
      <c r="Z67" s="59">
        <f t="shared" si="56"/>
        <v>5.8790386291445165</v>
      </c>
      <c r="AA67" s="59">
        <f t="shared" si="56"/>
        <v>6.1345534060443949</v>
      </c>
      <c r="AB67" s="59">
        <f t="shared" si="56"/>
        <v>6.401173366177896</v>
      </c>
      <c r="AC67" s="59">
        <f t="shared" si="56"/>
        <v>6.6793811630187188</v>
      </c>
      <c r="AD67" s="59">
        <f t="shared" si="56"/>
        <v>6.9696804271258372</v>
      </c>
      <c r="AE67" s="59">
        <f t="shared" si="56"/>
        <v>7.2725966778495792</v>
      </c>
      <c r="AF67" s="59">
        <f t="shared" si="56"/>
        <v>7.5886782746622767</v>
      </c>
      <c r="AG67" s="59">
        <f t="shared" si="56"/>
        <v>7.9184974098356475</v>
      </c>
      <c r="AH67" s="59">
        <f t="shared" si="56"/>
        <v>8.2626511442619233</v>
      </c>
      <c r="AI67" s="59">
        <f t="shared" si="56"/>
        <v>8.6217624882938342</v>
      </c>
      <c r="AJ67" s="59">
        <f t="shared" si="56"/>
        <v>8.9964815295600591</v>
      </c>
      <c r="AK67" s="59">
        <f t="shared" si="56"/>
        <v>9.3874866097977971</v>
      </c>
      <c r="AL67" s="59">
        <f t="shared" si="56"/>
        <v>9.7954855528328277</v>
      </c>
      <c r="AM67" s="59">
        <f t="shared" si="56"/>
        <v>10.221216945930047</v>
      </c>
      <c r="AN67" s="59">
        <f t="shared" si="56"/>
        <v>10.665451476834058</v>
      </c>
      <c r="AO67" s="59">
        <f t="shared" si="57"/>
        <v>11.128993328920219</v>
      </c>
      <c r="AP67" s="59">
        <f t="shared" si="57"/>
        <v>11.612681636981748</v>
      </c>
      <c r="AQ67" s="59">
        <f t="shared" si="57"/>
        <v>12.117392006288247</v>
      </c>
      <c r="AR67" s="59">
        <f t="shared" si="57"/>
        <v>12.644038097665545</v>
      </c>
      <c r="AS67" s="59">
        <f t="shared" si="57"/>
        <v>13.193573281466284</v>
      </c>
      <c r="AT67" s="59">
        <f t="shared" si="57"/>
        <v>13.76699236342537</v>
      </c>
      <c r="AU67" s="59">
        <f t="shared" si="57"/>
        <v>14.365333385524561</v>
      </c>
      <c r="AV67" s="59">
        <f t="shared" si="57"/>
        <v>14.989679505126228</v>
      </c>
      <c r="AW67" s="59">
        <f t="shared" si="57"/>
        <v>15.641160955778021</v>
      </c>
      <c r="AX67" s="59">
        <f t="shared" si="57"/>
        <v>16.320957093238043</v>
      </c>
      <c r="AY67" s="59">
        <f t="shared" si="57"/>
        <v>17.030298530424353</v>
      </c>
      <c r="AZ67" s="59">
        <f t="shared" si="57"/>
        <v>17.770469365153655</v>
      </c>
      <c r="BA67" s="59">
        <f t="shared" si="57"/>
        <v>18.54280950470196</v>
      </c>
      <c r="BB67" s="59">
        <f t="shared" si="57"/>
        <v>19.348717091395315</v>
      </c>
      <c r="BC67" s="59">
        <f t="shared" si="57"/>
        <v>20.189651033621537</v>
      </c>
      <c r="BD67" s="59">
        <f t="shared" si="57"/>
        <v>21.067133646844795</v>
      </c>
      <c r="BE67" s="59">
        <f t="shared" si="58"/>
        <v>21.982753409403962</v>
      </c>
      <c r="BF67" s="59">
        <f t="shared" si="58"/>
        <v>22.938167838083476</v>
      </c>
      <c r="BG67" s="59">
        <f t="shared" si="58"/>
        <v>23.935106488662257</v>
      </c>
      <c r="BH67" s="59">
        <f t="shared" si="58"/>
        <v>24.975374086872492</v>
      </c>
      <c r="BI67" s="59">
        <f t="shared" si="58"/>
        <v>26.060853795436142</v>
      </c>
      <c r="BJ67" s="59">
        <f t="shared" si="58"/>
        <v>27.193510623093385</v>
      </c>
      <c r="BK67" s="59">
        <f t="shared" si="58"/>
        <v>28.375394981794265</v>
      </c>
      <c r="BL67" s="59">
        <f t="shared" si="58"/>
        <v>29.608646398493004</v>
      </c>
      <c r="BM67" s="59">
        <f t="shared" si="58"/>
        <v>30.895497388264303</v>
      </c>
      <c r="BN67" s="59">
        <f t="shared" si="58"/>
        <v>32.238277495753046</v>
      </c>
      <c r="BO67" s="59">
        <f t="shared" si="58"/>
        <v>33.639417512273461</v>
      </c>
      <c r="BP67" s="59">
        <f t="shared" si="58"/>
        <v>35.101453876191883</v>
      </c>
      <c r="BQ67" s="59">
        <f t="shared" si="58"/>
        <v>36.627033264558932</v>
      </c>
      <c r="BR67" s="59">
        <f t="shared" si="58"/>
        <v>38.21891738430319</v>
      </c>
      <c r="BS67" s="59">
        <f t="shared" si="58"/>
        <v>39.879987971659773</v>
      </c>
      <c r="BT67" s="59">
        <f t="shared" si="58"/>
        <v>41.613252008884047</v>
      </c>
      <c r="BU67" s="59">
        <f t="shared" si="59"/>
        <v>43.42184716769416</v>
      </c>
      <c r="BV67" s="59">
        <f t="shared" si="59"/>
        <v>45.309047489296482</v>
      </c>
      <c r="BW67" s="59">
        <f t="shared" si="59"/>
        <v>47.278269311276283</v>
      </c>
      <c r="BX67" s="59">
        <f t="shared" si="59"/>
        <v>49.333077452082968</v>
      </c>
      <c r="BY67" s="59">
        <f t="shared" si="59"/>
        <v>51.477191664305394</v>
      </c>
      <c r="BZ67" s="59">
        <f t="shared" si="59"/>
        <v>53.714493368419433</v>
      </c>
      <c r="CA67" s="59">
        <f t="shared" si="59"/>
        <v>56.049032679197673</v>
      </c>
      <c r="CB67" s="59">
        <f t="shared" si="59"/>
        <v>58.485035737500958</v>
      </c>
      <c r="CC67" s="59">
        <f t="shared" si="59"/>
        <v>61.026912360724218</v>
      </c>
      <c r="CD67" s="59">
        <f t="shared" si="59"/>
        <v>63.679264025746008</v>
      </c>
      <c r="CE67" s="59">
        <f t="shared" si="59"/>
        <v>66.44689219883297</v>
      </c>
      <c r="CF67" s="59">
        <f t="shared" si="59"/>
        <v>69.334807027578634</v>
      </c>
      <c r="CG67" s="59">
        <f t="shared" si="59"/>
        <v>72.34823641061125</v>
      </c>
      <c r="CH67" s="59">
        <f t="shared" si="59"/>
        <v>75.492635461489229</v>
      </c>
      <c r="CI67" s="59">
        <f t="shared" si="59"/>
        <v>78.773696383916459</v>
      </c>
      <c r="CJ67" s="59">
        <f t="shared" si="59"/>
        <v>82.197358776154232</v>
      </c>
      <c r="CK67" s="59">
        <f t="shared" si="60"/>
        <v>85.769820383283445</v>
      </c>
      <c r="CL67" s="59">
        <f t="shared" si="60"/>
        <v>89.497548316781703</v>
      </c>
      <c r="CM67" s="59">
        <f t="shared" si="60"/>
        <v>93.387290761725666</v>
      </c>
      <c r="CN67" s="59">
        <f t="shared" si="60"/>
        <v>97.446089192811783</v>
      </c>
      <c r="CO67" s="59">
        <f t="shared" si="60"/>
        <v>101.68129112130975</v>
      </c>
      <c r="CP67" s="59">
        <f t="shared" si="60"/>
        <v>106.10056339602411</v>
      </c>
      <c r="CQ67" s="59">
        <f t="shared" si="60"/>
        <v>110.7119060823421</v>
      </c>
      <c r="CR67" s="59">
        <f t="shared" si="60"/>
        <v>115.52366694449283</v>
      </c>
      <c r="CS67" s="59">
        <f t="shared" si="60"/>
        <v>120.54455655723437</v>
      </c>
      <c r="CT67" s="59">
        <f t="shared" si="60"/>
        <v>125.78366407432488</v>
      </c>
      <c r="CU67" s="59">
        <f t="shared" si="60"/>
        <v>131.25047368232316</v>
      </c>
      <c r="CV67" s="59">
        <f t="shared" si="60"/>
        <v>136.95488176950428</v>
      </c>
      <c r="CW67" s="59">
        <f t="shared" si="60"/>
        <v>142.90721484097045</v>
      </c>
      <c r="CX67" s="59">
        <f t="shared" si="60"/>
        <v>149.11824821238869</v>
      </c>
      <c r="CY67" s="59">
        <f t="shared" si="60"/>
        <v>155.5992255161955</v>
      </c>
      <c r="CZ67" s="59">
        <f t="shared" si="60"/>
        <v>162.36187905558037</v>
      </c>
      <c r="DA67" s="59">
        <f t="shared" si="61"/>
        <v>169.418451043094</v>
      </c>
      <c r="DB67" s="59">
        <f t="shared" si="61"/>
        <v>176.78171576232893</v>
      </c>
      <c r="DC67" s="59">
        <f t="shared" si="61"/>
        <v>184.46500269279124</v>
      </c>
      <c r="DD67" s="59">
        <f t="shared" si="61"/>
        <v>192.48222063982533</v>
      </c>
      <c r="DE67" s="59">
        <f t="shared" si="61"/>
        <v>200.84788291327339</v>
      </c>
      <c r="DF67" s="59">
        <f t="shared" si="61"/>
        <v>209.57713360045005</v>
      </c>
      <c r="DG67" s="59">
        <f t="shared" si="61"/>
        <v>218.68577498099279</v>
      </c>
      <c r="DH67" s="59">
        <f t="shared" si="61"/>
        <v>228.19029613321666</v>
      </c>
      <c r="DI67" s="59">
        <f t="shared" si="61"/>
        <v>238.1079027837585</v>
      </c>
      <c r="DJ67" s="59">
        <f t="shared" si="61"/>
        <v>248.45654845454618</v>
      </c>
      <c r="DK67" s="59">
        <f t="shared" si="61"/>
        <v>259.25496696347761</v>
      </c>
      <c r="DL67" s="59">
        <f t="shared" si="61"/>
        <v>270.52270633764425</v>
      </c>
      <c r="DM67" s="59">
        <f t="shared" si="61"/>
        <v>282.2801642004909</v>
      </c>
      <c r="DN67" s="59">
        <f t="shared" si="61"/>
        <v>294.54862469697258</v>
      </c>
      <c r="DO67" s="59">
        <f t="shared" si="61"/>
        <v>307.35029702355234</v>
      </c>
      <c r="DP67" s="59">
        <f t="shared" si="61"/>
        <v>320.70835563278996</v>
      </c>
      <c r="DQ67" s="59">
        <f t="shared" si="62"/>
        <v>334.64698218530225</v>
      </c>
      <c r="DR67" s="59">
        <f t="shared" si="62"/>
        <v>349.19140932503984</v>
      </c>
      <c r="DS67" s="59">
        <f t="shared" si="62"/>
        <v>364.36796635712466</v>
      </c>
      <c r="DT67" s="59">
        <f t="shared" si="62"/>
        <v>380.20412691093799</v>
      </c>
      <c r="DU67" s="59">
        <f t="shared" si="62"/>
        <v>396.72855867474112</v>
      </c>
      <c r="DV67" s="59">
        <f t="shared" si="62"/>
        <v>413.97117529186266</v>
      </c>
      <c r="DW67" s="59">
        <f t="shared" si="62"/>
        <v>431.96319051239755</v>
      </c>
      <c r="DX67" s="59">
        <f t="shared" si="62"/>
        <v>450.73717469844735</v>
      </c>
      <c r="DY67" s="59">
        <f t="shared" si="62"/>
        <v>470.32711378519122</v>
      </c>
      <c r="DZ67" s="59">
        <f t="shared" si="62"/>
        <v>490.76847080452313</v>
      </c>
      <c r="EA67" s="59">
        <f t="shared" si="62"/>
        <v>512.09825008262931</v>
      </c>
      <c r="EB67" s="59">
        <f t="shared" si="62"/>
        <v>534.3550642277205</v>
      </c>
      <c r="EC67" s="59">
        <f t="shared" si="62"/>
        <v>557.57920402918569</v>
      </c>
      <c r="ED67" s="59">
        <f t="shared" si="62"/>
        <v>581.81271139470209</v>
      </c>
      <c r="EE67" s="59">
        <f t="shared" si="62"/>
        <v>607.09945545733854</v>
      </c>
      <c r="EF67" s="59">
        <f t="shared" si="62"/>
        <v>633.48521199042534</v>
      </c>
      <c r="EG67" s="59">
        <f t="shared" si="63"/>
        <v>661.01774627395309</v>
      </c>
      <c r="EH67" s="59">
        <f t="shared" si="63"/>
        <v>689.74689956251154</v>
      </c>
      <c r="EI67" s="59">
        <f t="shared" si="63"/>
        <v>719.72467931129734</v>
      </c>
      <c r="EJ67" s="59">
        <f t="shared" si="63"/>
        <v>751.0053533235249</v>
      </c>
      <c r="EK67" s="59">
        <f t="shared" si="63"/>
        <v>783.64554798967185</v>
      </c>
      <c r="EL67" s="59">
        <f t="shared" si="63"/>
        <v>817.7043507963989</v>
      </c>
      <c r="EM67" s="59">
        <f t="shared" si="63"/>
        <v>853.24341729071193</v>
      </c>
      <c r="EN67" s="59">
        <f t="shared" si="63"/>
        <v>890.32708269300076</v>
      </c>
      <c r="EO67" s="59">
        <f t="shared" si="63"/>
        <v>929.02247836100389</v>
      </c>
      <c r="EP67" s="59">
        <f t="shared" si="63"/>
        <v>969.39965331552969</v>
      </c>
      <c r="EQ67" s="59">
        <f t="shared" si="63"/>
        <v>1011.5317010479291</v>
      </c>
      <c r="ER67" s="59">
        <f t="shared" si="63"/>
        <v>1055.4948918388741</v>
      </c>
      <c r="ES67" s="59">
        <f t="shared" si="63"/>
        <v>1101.368810827975</v>
      </c>
      <c r="ET67" s="59">
        <f t="shared" si="63"/>
        <v>1149.2365020841803</v>
      </c>
      <c r="EU67" s="59">
        <f t="shared" si="63"/>
        <v>1199.1846189377627</v>
      </c>
      <c r="EV67" s="59">
        <f t="shared" si="63"/>
        <v>1251.3035808460356</v>
      </c>
      <c r="EW67" s="59">
        <f t="shared" si="64"/>
        <v>1305.6877370767659</v>
      </c>
      <c r="EX67" s="59">
        <f t="shared" si="64"/>
        <v>1362.4355375055961</v>
      </c>
      <c r="EY67" s="59">
        <f t="shared" si="64"/>
        <v>1421.6497108366641</v>
      </c>
      <c r="EZ67" s="59">
        <f t="shared" si="64"/>
        <v>1483.4374505690471</v>
      </c>
      <c r="FA67" s="59">
        <f t="shared" si="64"/>
        <v>1547.9106090456789</v>
      </c>
      <c r="FB67" s="59">
        <f t="shared" si="64"/>
        <v>1615.185899936022</v>
      </c>
      <c r="FC67" s="59">
        <f t="shared" si="64"/>
        <v>1685.3851095190412</v>
      </c>
      <c r="FD67" s="59">
        <f t="shared" si="64"/>
        <v>1758.6353171489575</v>
      </c>
      <c r="FE67" s="59">
        <f t="shared" si="64"/>
        <v>1835.0691253028854</v>
      </c>
      <c r="FF67" s="59">
        <f t="shared" si="64"/>
        <v>1914.8248996267992</v>
      </c>
      <c r="FG67" s="59">
        <f t="shared" si="64"/>
        <v>1998.0470194143788</v>
      </c>
      <c r="FH67" s="59">
        <f t="shared" si="64"/>
        <v>2084.8861389721665</v>
      </c>
      <c r="FI67" s="59">
        <f t="shared" si="64"/>
        <v>2175.4994603441746</v>
      </c>
      <c r="FJ67" s="59">
        <f t="shared" si="64"/>
        <v>2270.0510178896529</v>
      </c>
      <c r="FK67" s="59">
        <f t="shared" si="64"/>
        <v>2368.7119752291728</v>
      </c>
      <c r="FL67" s="59">
        <f t="shared" si="64"/>
        <v>2471.6609350965828</v>
      </c>
      <c r="FM67" s="59">
        <f t="shared" si="65"/>
        <v>2579.0842626577501</v>
      </c>
      <c r="FN67" s="59">
        <f t="shared" si="65"/>
        <v>2691.1764228813809</v>
      </c>
      <c r="FO67" s="59">
        <f t="shared" si="65"/>
        <v>2808.140332572651</v>
      </c>
      <c r="FP67" s="59">
        <f t="shared" si="65"/>
        <v>2930.1877277069234</v>
      </c>
      <c r="FQ67" s="59">
        <f t="shared" si="65"/>
        <v>3057.5395467285216</v>
      </c>
      <c r="FR67" s="59">
        <f t="shared" si="65"/>
        <v>3190.4263305084364</v>
      </c>
      <c r="FS67" s="59">
        <f t="shared" si="65"/>
        <v>3329.0886396849937</v>
      </c>
      <c r="FT67" s="59">
        <f t="shared" si="65"/>
        <v>3473.7774901429825</v>
      </c>
      <c r="FU67" s="59">
        <f t="shared" si="65"/>
        <v>3624.7548074195765</v>
      </c>
      <c r="FV67" s="59">
        <f t="shared" si="65"/>
        <v>3782.2939008596459</v>
      </c>
      <c r="FW67" s="59">
        <f t="shared" si="65"/>
        <v>3946.6799583788074</v>
      </c>
      <c r="FX67" s="59">
        <f t="shared" si="65"/>
        <v>4118.210562729867</v>
      </c>
      <c r="FY67" s="59">
        <f t="shared" si="65"/>
        <v>4297.1962302072316</v>
      </c>
      <c r="FZ67" s="59">
        <f t="shared" si="65"/>
        <v>4483.9609727644975</v>
      </c>
      <c r="GA67" s="59">
        <f t="shared" si="65"/>
        <v>4678.8428845627877</v>
      </c>
      <c r="GB67" s="59">
        <f t="shared" si="65"/>
        <v>4882.1947540116553</v>
      </c>
      <c r="GC67" s="59">
        <f t="shared" si="66"/>
        <v>5094.3847024105089</v>
      </c>
      <c r="GD67" s="59">
        <f t="shared" si="66"/>
        <v>5315.7968503466736</v>
      </c>
      <c r="GE67" s="59">
        <f t="shared" si="66"/>
        <v>5546.8320130564398</v>
      </c>
      <c r="GF67" s="59">
        <f t="shared" si="66"/>
        <v>5787.908426007898</v>
      </c>
      <c r="GG67" s="59">
        <f t="shared" si="66"/>
        <v>6039.4625020190524</v>
      </c>
      <c r="GH67" s="59">
        <f t="shared" si="66"/>
        <v>6301.949621281804</v>
      </c>
      <c r="GI67" s="59">
        <f t="shared" si="66"/>
        <v>6575.8449557219528</v>
      </c>
      <c r="GJ67" s="59">
        <f t="shared" si="66"/>
        <v>6861.6443291875394</v>
      </c>
      <c r="GK67" s="59">
        <f t="shared" si="66"/>
        <v>7159.8651150226879</v>
      </c>
      <c r="GL67" s="59">
        <f t="shared" si="66"/>
        <v>7471.0471726518035</v>
      </c>
      <c r="GM67" s="59">
        <f t="shared" si="66"/>
        <v>7795.7538248695955</v>
      </c>
      <c r="GN67" s="59">
        <f t="shared" si="66"/>
        <v>8134.5728776060769</v>
      </c>
      <c r="GO67" s="59">
        <f t="shared" si="66"/>
        <v>8488.1176840125918</v>
      </c>
      <c r="GP67" s="59">
        <f t="shared" si="66"/>
        <v>8857.0282547951465</v>
      </c>
      <c r="GQ67" s="59">
        <f t="shared" si="66"/>
        <v>9241.9724168050525</v>
      </c>
      <c r="GR67" s="59">
        <f t="shared" si="66"/>
        <v>9643.6470219842322</v>
      </c>
      <c r="GS67" s="59">
        <f t="shared" si="67"/>
        <v>10062.77920885371</v>
      </c>
      <c r="GT67" s="59">
        <f t="shared" si="67"/>
        <v>10500.12771882891</v>
      </c>
      <c r="GU67" s="59">
        <f t="shared" si="67"/>
        <v>10956.484269744651</v>
      </c>
      <c r="GV67" s="59">
        <f t="shared" si="67"/>
        <v>11432.674989076291</v>
      </c>
      <c r="GW67" s="59">
        <f t="shared" si="67"/>
        <v>11929.561909451524</v>
      </c>
      <c r="GX67" s="59">
        <f t="shared" si="67"/>
        <v>12448.044529160105</v>
      </c>
      <c r="GY67" s="59">
        <f t="shared" si="67"/>
        <v>12989.061440486459</v>
      </c>
      <c r="GZ67" s="59">
        <f t="shared" si="67"/>
        <v>13553.59202881288</v>
      </c>
      <c r="HA67" s="59">
        <f t="shared" si="67"/>
        <v>14142.658245569144</v>
      </c>
      <c r="HB67" s="59">
        <f t="shared" si="67"/>
        <v>14757.326458238069</v>
      </c>
      <c r="HC67" s="59">
        <f t="shared" si="67"/>
        <v>15398.709380766009</v>
      </c>
      <c r="HD67" s="59">
        <f t="shared" si="67"/>
        <v>16067.96808787286</v>
      </c>
      <c r="HE67" s="59">
        <f t="shared" si="67"/>
        <v>16766.314116907986</v>
      </c>
      <c r="HF67" s="59">
        <f t="shared" si="67"/>
        <v>17495.01166105704</v>
      </c>
    </row>
    <row r="68" spans="1:214" x14ac:dyDescent="0.3">
      <c r="A68" s="69" t="str">
        <f t="shared" si="52"/>
        <v>Edison International</v>
      </c>
      <c r="B68" s="16" t="str">
        <f t="shared" si="52"/>
        <v>EIX</v>
      </c>
      <c r="C68" s="16">
        <f t="shared" si="52"/>
        <v>2.42</v>
      </c>
      <c r="D68" s="16">
        <f t="shared" si="52"/>
        <v>65.228777777777793</v>
      </c>
      <c r="E68" s="18">
        <f t="shared" si="52"/>
        <v>4.0500000000000001E-2</v>
      </c>
      <c r="F68" s="18">
        <f t="shared" si="52"/>
        <v>4.0993666666666664E-2</v>
      </c>
      <c r="G68" s="18">
        <f t="shared" si="52"/>
        <v>4.1487333333333334E-2</v>
      </c>
      <c r="H68" s="18">
        <f t="shared" si="52"/>
        <v>4.1981000000000004E-2</v>
      </c>
      <c r="I68" s="18">
        <f t="shared" si="52"/>
        <v>4.2474666666666674E-2</v>
      </c>
      <c r="J68" s="18">
        <f t="shared" si="52"/>
        <v>4.2968333333333344E-2</v>
      </c>
      <c r="K68" s="18">
        <f t="shared" si="52"/>
        <v>4.3462000000000001E-2</v>
      </c>
      <c r="L68" s="17">
        <f t="shared" si="68"/>
        <v>8.1363287568092357E-2</v>
      </c>
      <c r="N68" s="59">
        <f t="shared" si="53"/>
        <v>-65.228777777777793</v>
      </c>
      <c r="O68" s="59">
        <f t="shared" si="54"/>
        <v>2.5180099999999999</v>
      </c>
      <c r="P68" s="59">
        <f t="shared" si="69"/>
        <v>2.6199894049999997</v>
      </c>
      <c r="Q68" s="59">
        <f t="shared" si="69"/>
        <v>2.7260989759024996</v>
      </c>
      <c r="R68" s="59">
        <f t="shared" si="69"/>
        <v>2.8365059844265508</v>
      </c>
      <c r="S68" s="59">
        <f t="shared" si="69"/>
        <v>2.9513844767958259</v>
      </c>
      <c r="T68" s="59">
        <f t="shared" si="55"/>
        <v>3.0723725482427682</v>
      </c>
      <c r="U68" s="59">
        <f t="shared" si="55"/>
        <v>3.199837092275899</v>
      </c>
      <c r="V68" s="59">
        <f t="shared" si="55"/>
        <v>3.3341694532467336</v>
      </c>
      <c r="W68" s="59">
        <f t="shared" si="55"/>
        <v>3.475787189383571</v>
      </c>
      <c r="X68" s="59">
        <f t="shared" si="55"/>
        <v>3.6251359719327341</v>
      </c>
      <c r="Y68" s="59">
        <f t="shared" si="56"/>
        <v>3.782691631544874</v>
      </c>
      <c r="Z68" s="59">
        <f t="shared" si="56"/>
        <v>3.947094975235077</v>
      </c>
      <c r="AA68" s="59">
        <f t="shared" si="56"/>
        <v>4.1186436170487433</v>
      </c>
      <c r="AB68" s="59">
        <f t="shared" si="56"/>
        <v>4.2976481059329155</v>
      </c>
      <c r="AC68" s="59">
        <f t="shared" si="56"/>
        <v>4.4844324879129713</v>
      </c>
      <c r="AD68" s="59">
        <f t="shared" si="56"/>
        <v>4.6793348927026441</v>
      </c>
      <c r="AE68" s="59">
        <f t="shared" si="56"/>
        <v>4.8827081458092856</v>
      </c>
      <c r="AF68" s="59">
        <f t="shared" si="56"/>
        <v>5.0949204072424479</v>
      </c>
      <c r="AG68" s="59">
        <f t="shared" si="56"/>
        <v>5.3163558379820186</v>
      </c>
      <c r="AH68" s="59">
        <f t="shared" si="56"/>
        <v>5.5474152954123923</v>
      </c>
      <c r="AI68" s="59">
        <f t="shared" si="56"/>
        <v>5.7885170589816051</v>
      </c>
      <c r="AJ68" s="59">
        <f t="shared" si="56"/>
        <v>6.040097587399063</v>
      </c>
      <c r="AK68" s="59">
        <f t="shared" si="56"/>
        <v>6.3026123087426003</v>
      </c>
      <c r="AL68" s="59">
        <f t="shared" si="56"/>
        <v>6.5765364449051704</v>
      </c>
      <c r="AM68" s="59">
        <f t="shared" si="56"/>
        <v>6.8623658718736378</v>
      </c>
      <c r="AN68" s="59">
        <f t="shared" si="56"/>
        <v>7.1606180173970086</v>
      </c>
      <c r="AO68" s="59">
        <f t="shared" si="57"/>
        <v>7.4718327976691166</v>
      </c>
      <c r="AP68" s="59">
        <f t="shared" si="57"/>
        <v>7.7965735947214112</v>
      </c>
      <c r="AQ68" s="59">
        <f t="shared" si="57"/>
        <v>8.1354282762951922</v>
      </c>
      <c r="AR68" s="59">
        <f t="shared" si="57"/>
        <v>8.4890102600395334</v>
      </c>
      <c r="AS68" s="59">
        <f t="shared" si="57"/>
        <v>8.8579596239613707</v>
      </c>
      <c r="AT68" s="59">
        <f t="shared" si="57"/>
        <v>9.2429442651379787</v>
      </c>
      <c r="AU68" s="59">
        <f t="shared" si="57"/>
        <v>9.6446611087894052</v>
      </c>
      <c r="AV68" s="59">
        <f t="shared" si="57"/>
        <v>10.063837369899609</v>
      </c>
      <c r="AW68" s="59">
        <f t="shared" si="57"/>
        <v>10.501231869670185</v>
      </c>
      <c r="AX68" s="59">
        <f t="shared" si="57"/>
        <v>10.95763640918979</v>
      </c>
      <c r="AY68" s="59">
        <f t="shared" si="57"/>
        <v>11.433877202805997</v>
      </c>
      <c r="AZ68" s="59">
        <f t="shared" si="57"/>
        <v>11.93081637379435</v>
      </c>
      <c r="BA68" s="59">
        <f t="shared" si="57"/>
        <v>12.449353515032199</v>
      </c>
      <c r="BB68" s="59">
        <f t="shared" si="57"/>
        <v>12.990427317502526</v>
      </c>
      <c r="BC68" s="59">
        <f t="shared" si="57"/>
        <v>13.555017269575819</v>
      </c>
      <c r="BD68" s="59">
        <f t="shared" si="57"/>
        <v>14.144145430146121</v>
      </c>
      <c r="BE68" s="59">
        <f t="shared" si="58"/>
        <v>14.75887827883113</v>
      </c>
      <c r="BF68" s="59">
        <f t="shared" si="58"/>
        <v>15.400328646585686</v>
      </c>
      <c r="BG68" s="59">
        <f t="shared" si="58"/>
        <v>16.069657730223593</v>
      </c>
      <c r="BH68" s="59">
        <f t="shared" si="58"/>
        <v>16.76807719449457</v>
      </c>
      <c r="BI68" s="59">
        <f t="shared" si="58"/>
        <v>17.496851365521692</v>
      </c>
      <c r="BJ68" s="59">
        <f t="shared" si="58"/>
        <v>18.257299519569994</v>
      </c>
      <c r="BK68" s="59">
        <f t="shared" si="58"/>
        <v>19.050798271289544</v>
      </c>
      <c r="BL68" s="59">
        <f t="shared" si="58"/>
        <v>19.878784065756328</v>
      </c>
      <c r="BM68" s="59">
        <f t="shared" si="58"/>
        <v>20.742755778822229</v>
      </c>
      <c r="BN68" s="59">
        <f t="shared" si="58"/>
        <v>21.644277430481399</v>
      </c>
      <c r="BO68" s="59">
        <f t="shared" si="58"/>
        <v>22.584981016164978</v>
      </c>
      <c r="BP68" s="59">
        <f t="shared" si="58"/>
        <v>23.566569461089539</v>
      </c>
      <c r="BQ68" s="59">
        <f t="shared" si="58"/>
        <v>24.590819703007412</v>
      </c>
      <c r="BR68" s="59">
        <f t="shared" si="58"/>
        <v>25.659585908939519</v>
      </c>
      <c r="BS68" s="59">
        <f t="shared" si="58"/>
        <v>26.774802831713846</v>
      </c>
      <c r="BT68" s="59">
        <f t="shared" si="58"/>
        <v>27.938489312385791</v>
      </c>
      <c r="BU68" s="59">
        <f t="shared" si="59"/>
        <v>29.152751934880698</v>
      </c>
      <c r="BV68" s="59">
        <f t="shared" si="59"/>
        <v>30.419788839474478</v>
      </c>
      <c r="BW68" s="59">
        <f t="shared" si="59"/>
        <v>31.741893702015716</v>
      </c>
      <c r="BX68" s="59">
        <f t="shared" si="59"/>
        <v>33.121459886092723</v>
      </c>
      <c r="BY68" s="59">
        <f t="shared" si="59"/>
        <v>34.560984775662078</v>
      </c>
      <c r="BZ68" s="59">
        <f t="shared" si="59"/>
        <v>36.063074295981899</v>
      </c>
      <c r="CA68" s="59">
        <f t="shared" si="59"/>
        <v>37.63044763103386</v>
      </c>
      <c r="CB68" s="59">
        <f t="shared" si="59"/>
        <v>39.265942145973852</v>
      </c>
      <c r="CC68" s="59">
        <f t="shared" si="59"/>
        <v>40.972518523522162</v>
      </c>
      <c r="CD68" s="59">
        <f t="shared" si="59"/>
        <v>42.75326612359148</v>
      </c>
      <c r="CE68" s="59">
        <f t="shared" si="59"/>
        <v>44.611408575855009</v>
      </c>
      <c r="CF68" s="59">
        <f t="shared" si="59"/>
        <v>46.550309615378815</v>
      </c>
      <c r="CG68" s="59">
        <f t="shared" si="59"/>
        <v>48.573479171882404</v>
      </c>
      <c r="CH68" s="59">
        <f t="shared" si="59"/>
        <v>50.684579723650749</v>
      </c>
      <c r="CI68" s="59">
        <f t="shared" si="59"/>
        <v>52.887432927600052</v>
      </c>
      <c r="CJ68" s="59">
        <f t="shared" si="59"/>
        <v>55.186026537499401</v>
      </c>
      <c r="CK68" s="59">
        <f t="shared" si="60"/>
        <v>57.584521622872195</v>
      </c>
      <c r="CL68" s="59">
        <f t="shared" si="60"/>
        <v>60.087260101645462</v>
      </c>
      <c r="CM68" s="59">
        <f t="shared" si="60"/>
        <v>62.698772600183169</v>
      </c>
      <c r="CN68" s="59">
        <f t="shared" si="60"/>
        <v>65.423786654932329</v>
      </c>
      <c r="CO68" s="59">
        <f t="shared" si="60"/>
        <v>68.267235270528985</v>
      </c>
      <c r="CP68" s="59">
        <f t="shared" si="60"/>
        <v>71.234265849856712</v>
      </c>
      <c r="CQ68" s="59">
        <f t="shared" si="60"/>
        <v>74.330249512223176</v>
      </c>
      <c r="CR68" s="59">
        <f t="shared" si="60"/>
        <v>77.560790816523408</v>
      </c>
      <c r="CS68" s="59">
        <f t="shared" si="60"/>
        <v>80.931737906991145</v>
      </c>
      <c r="CT68" s="59">
        <f t="shared" si="60"/>
        <v>84.44919309990479</v>
      </c>
      <c r="CU68" s="59">
        <f t="shared" si="60"/>
        <v>88.119523930412839</v>
      </c>
      <c r="CV68" s="59">
        <f t="shared" si="60"/>
        <v>91.949374679476435</v>
      </c>
      <c r="CW68" s="59">
        <f t="shared" si="60"/>
        <v>95.945678401795831</v>
      </c>
      <c r="CX68" s="59">
        <f t="shared" si="60"/>
        <v>100.11566947649467</v>
      </c>
      <c r="CY68" s="59">
        <f t="shared" si="60"/>
        <v>104.46689670328207</v>
      </c>
      <c r="CZ68" s="59">
        <f t="shared" si="60"/>
        <v>109.00723696780011</v>
      </c>
      <c r="DA68" s="59">
        <f t="shared" si="61"/>
        <v>113.74490950089462</v>
      </c>
      <c r="DB68" s="59">
        <f t="shared" si="61"/>
        <v>118.68849075762249</v>
      </c>
      <c r="DC68" s="59">
        <f t="shared" si="61"/>
        <v>123.84692994293026</v>
      </c>
      <c r="DD68" s="59">
        <f t="shared" si="61"/>
        <v>129.22956521210989</v>
      </c>
      <c r="DE68" s="59">
        <f t="shared" si="61"/>
        <v>134.84614057535859</v>
      </c>
      <c r="DF68" s="59">
        <f t="shared" si="61"/>
        <v>140.70682353704481</v>
      </c>
      <c r="DG68" s="59">
        <f t="shared" si="61"/>
        <v>146.82222350161183</v>
      </c>
      <c r="DH68" s="59">
        <f t="shared" si="61"/>
        <v>153.20341097943887</v>
      </c>
      <c r="DI68" s="59">
        <f t="shared" si="61"/>
        <v>159.86193762742724</v>
      </c>
      <c r="DJ68" s="59">
        <f t="shared" si="61"/>
        <v>166.80985716059047</v>
      </c>
      <c r="DK68" s="59">
        <f t="shared" si="61"/>
        <v>174.05974717250405</v>
      </c>
      <c r="DL68" s="59">
        <f t="shared" si="61"/>
        <v>181.62473190411541</v>
      </c>
      <c r="DM68" s="59">
        <f t="shared" si="61"/>
        <v>189.51850600213206</v>
      </c>
      <c r="DN68" s="59">
        <f t="shared" si="61"/>
        <v>197.75535930999669</v>
      </c>
      <c r="DO68" s="59">
        <f t="shared" si="61"/>
        <v>206.35020273632776</v>
      </c>
      <c r="DP68" s="59">
        <f t="shared" si="61"/>
        <v>215.318595247654</v>
      </c>
      <c r="DQ68" s="59">
        <f t="shared" si="62"/>
        <v>224.6767720343075</v>
      </c>
      <c r="DR68" s="59">
        <f t="shared" si="62"/>
        <v>234.44167390046255</v>
      </c>
      <c r="DS68" s="59">
        <f t="shared" si="62"/>
        <v>244.63097793152443</v>
      </c>
      <c r="DT68" s="59">
        <f t="shared" si="62"/>
        <v>255.26312949438432</v>
      </c>
      <c r="DU68" s="59">
        <f t="shared" si="62"/>
        <v>266.35737562846924</v>
      </c>
      <c r="DV68" s="59">
        <f t="shared" si="62"/>
        <v>277.93379988803372</v>
      </c>
      <c r="DW68" s="59">
        <f t="shared" si="62"/>
        <v>290.01335869876743</v>
      </c>
      <c r="DX68" s="59">
        <f t="shared" si="62"/>
        <v>302.61791929453324</v>
      </c>
      <c r="DY68" s="59">
        <f t="shared" si="62"/>
        <v>315.77029930291224</v>
      </c>
      <c r="DZ68" s="59">
        <f t="shared" si="62"/>
        <v>329.4943080512154</v>
      </c>
      <c r="EA68" s="59">
        <f t="shared" si="62"/>
        <v>343.81478966773727</v>
      </c>
      <c r="EB68" s="59">
        <f t="shared" si="62"/>
        <v>358.75766805627643</v>
      </c>
      <c r="EC68" s="59">
        <f t="shared" si="62"/>
        <v>374.34999382533829</v>
      </c>
      <c r="ED68" s="59">
        <f t="shared" si="62"/>
        <v>390.61999325697508</v>
      </c>
      <c r="EE68" s="59">
        <f t="shared" si="62"/>
        <v>407.59711940390969</v>
      </c>
      <c r="EF68" s="59">
        <f t="shared" si="62"/>
        <v>425.31210540744235</v>
      </c>
      <c r="EG68" s="59">
        <f t="shared" si="63"/>
        <v>443.79702013266058</v>
      </c>
      <c r="EH68" s="59">
        <f t="shared" si="63"/>
        <v>463.08532622166621</v>
      </c>
      <c r="EI68" s="59">
        <f t="shared" si="63"/>
        <v>483.21194066991222</v>
      </c>
      <c r="EJ68" s="59">
        <f t="shared" si="63"/>
        <v>504.2132980353079</v>
      </c>
      <c r="EK68" s="59">
        <f t="shared" si="63"/>
        <v>526.12741639451838</v>
      </c>
      <c r="EL68" s="59">
        <f t="shared" si="63"/>
        <v>548.99396616585693</v>
      </c>
      <c r="EM68" s="59">
        <f t="shared" si="63"/>
        <v>572.85434192335731</v>
      </c>
      <c r="EN68" s="59">
        <f t="shared" si="63"/>
        <v>597.75173733203019</v>
      </c>
      <c r="EO68" s="59">
        <f t="shared" si="63"/>
        <v>623.73122333995479</v>
      </c>
      <c r="EP68" s="59">
        <f t="shared" si="63"/>
        <v>650.83982976875586</v>
      </c>
      <c r="EQ68" s="59">
        <f t="shared" si="63"/>
        <v>679.12663045016541</v>
      </c>
      <c r="ER68" s="59">
        <f t="shared" si="63"/>
        <v>708.64283206279038</v>
      </c>
      <c r="ES68" s="59">
        <f t="shared" si="63"/>
        <v>739.44186682990335</v>
      </c>
      <c r="ET68" s="59">
        <f t="shared" si="63"/>
        <v>771.57948924606455</v>
      </c>
      <c r="EU68" s="59">
        <f t="shared" si="63"/>
        <v>805.11387700767693</v>
      </c>
      <c r="EV68" s="59">
        <f t="shared" si="63"/>
        <v>840.10573633018453</v>
      </c>
      <c r="EW68" s="59">
        <f t="shared" si="64"/>
        <v>876.61841184256696</v>
      </c>
      <c r="EX68" s="59">
        <f t="shared" si="64"/>
        <v>914.71800125806851</v>
      </c>
      <c r="EY68" s="59">
        <f t="shared" si="64"/>
        <v>954.47347502874663</v>
      </c>
      <c r="EZ68" s="59">
        <f t="shared" si="64"/>
        <v>995.95680120044597</v>
      </c>
      <c r="FA68" s="59">
        <f t="shared" si="64"/>
        <v>1039.2430756942197</v>
      </c>
      <c r="FB68" s="59">
        <f t="shared" si="64"/>
        <v>1084.4106582500417</v>
      </c>
      <c r="FC68" s="59">
        <f t="shared" si="64"/>
        <v>1131.5413142789048</v>
      </c>
      <c r="FD68" s="59">
        <f t="shared" si="64"/>
        <v>1180.7203628800944</v>
      </c>
      <c r="FE68" s="59">
        <f t="shared" si="64"/>
        <v>1232.0368312915889</v>
      </c>
      <c r="FF68" s="59">
        <f t="shared" si="64"/>
        <v>1285.5836160531837</v>
      </c>
      <c r="FG68" s="59">
        <f t="shared" si="64"/>
        <v>1341.457651174087</v>
      </c>
      <c r="FH68" s="59">
        <f t="shared" si="64"/>
        <v>1399.760083609415</v>
      </c>
      <c r="FI68" s="59">
        <f t="shared" si="64"/>
        <v>1460.5964563632472</v>
      </c>
      <c r="FJ68" s="59">
        <f t="shared" si="64"/>
        <v>1524.0768995497065</v>
      </c>
      <c r="FK68" s="59">
        <f t="shared" si="64"/>
        <v>1590.3163297579356</v>
      </c>
      <c r="FL68" s="59">
        <f t="shared" si="64"/>
        <v>1659.4346580818749</v>
      </c>
      <c r="FM68" s="59">
        <f t="shared" si="65"/>
        <v>1731.5570071914292</v>
      </c>
      <c r="FN68" s="59">
        <f t="shared" si="65"/>
        <v>1806.8139378379828</v>
      </c>
      <c r="FO68" s="59">
        <f t="shared" si="65"/>
        <v>1885.3416852042972</v>
      </c>
      <c r="FP68" s="59">
        <f t="shared" si="65"/>
        <v>1967.282405526646</v>
      </c>
      <c r="FQ68" s="59">
        <f t="shared" si="65"/>
        <v>2052.784433435645</v>
      </c>
      <c r="FR68" s="59">
        <f t="shared" si="65"/>
        <v>2142.0025504816249</v>
      </c>
      <c r="FS68" s="59">
        <f t="shared" si="65"/>
        <v>2235.0982653306569</v>
      </c>
      <c r="FT68" s="59">
        <f t="shared" si="65"/>
        <v>2332.2401061384576</v>
      </c>
      <c r="FU68" s="59">
        <f t="shared" si="65"/>
        <v>2433.6039256314471</v>
      </c>
      <c r="FV68" s="59">
        <f t="shared" si="65"/>
        <v>2539.3732194472409</v>
      </c>
      <c r="FW68" s="59">
        <f t="shared" si="65"/>
        <v>2649.7394583108567</v>
      </c>
      <c r="FX68" s="59">
        <f t="shared" si="65"/>
        <v>2764.9024346479628</v>
      </c>
      <c r="FY68" s="59">
        <f t="shared" si="65"/>
        <v>2885.070624262632</v>
      </c>
      <c r="FZ68" s="59">
        <f t="shared" si="65"/>
        <v>3010.461563734334</v>
      </c>
      <c r="GA68" s="59">
        <f t="shared" si="65"/>
        <v>3141.3022442173556</v>
      </c>
      <c r="GB68" s="59">
        <f t="shared" si="65"/>
        <v>3277.8295223555301</v>
      </c>
      <c r="GC68" s="59">
        <f t="shared" si="66"/>
        <v>3420.2905490561457</v>
      </c>
      <c r="GD68" s="59">
        <f t="shared" si="66"/>
        <v>3568.9432168992234</v>
      </c>
      <c r="GE68" s="59">
        <f t="shared" si="66"/>
        <v>3724.0566269920969</v>
      </c>
      <c r="GF68" s="59">
        <f t="shared" si="66"/>
        <v>3885.9115761144271</v>
      </c>
      <c r="GG68" s="59">
        <f t="shared" si="66"/>
        <v>4054.8010650355118</v>
      </c>
      <c r="GH68" s="59">
        <f t="shared" si="66"/>
        <v>4231.0308289240847</v>
      </c>
      <c r="GI68" s="59">
        <f t="shared" si="66"/>
        <v>4414.9198908107828</v>
      </c>
      <c r="GJ68" s="59">
        <f t="shared" si="66"/>
        <v>4606.8011391052005</v>
      </c>
      <c r="GK68" s="59">
        <f t="shared" si="66"/>
        <v>4807.0219302129899</v>
      </c>
      <c r="GL68" s="59">
        <f t="shared" si="66"/>
        <v>5015.9447173439066</v>
      </c>
      <c r="GM68" s="59">
        <f t="shared" si="66"/>
        <v>5233.9477066491072</v>
      </c>
      <c r="GN68" s="59">
        <f t="shared" si="66"/>
        <v>5461.4255418754901</v>
      </c>
      <c r="GO68" s="59">
        <f t="shared" si="66"/>
        <v>5698.7900187764817</v>
      </c>
      <c r="GP68" s="59">
        <f t="shared" si="66"/>
        <v>5946.4708305725444</v>
      </c>
      <c r="GQ68" s="59">
        <f t="shared" si="66"/>
        <v>6204.9163458108878</v>
      </c>
      <c r="GR68" s="59">
        <f t="shared" si="66"/>
        <v>6474.5944200325202</v>
      </c>
      <c r="GS68" s="59">
        <f t="shared" si="67"/>
        <v>6755.9932427159729</v>
      </c>
      <c r="GT68" s="59">
        <f t="shared" si="67"/>
        <v>7049.6222210308933</v>
      </c>
      <c r="GU68" s="59">
        <f t="shared" si="67"/>
        <v>7356.0129020013374</v>
      </c>
      <c r="GV68" s="59">
        <f t="shared" si="67"/>
        <v>7675.7199347481182</v>
      </c>
      <c r="GW68" s="59">
        <f t="shared" si="67"/>
        <v>8009.3220745521403</v>
      </c>
      <c r="GX68" s="59">
        <f t="shared" si="67"/>
        <v>8357.4232305563237</v>
      </c>
      <c r="GY68" s="59">
        <f t="shared" si="67"/>
        <v>8720.6535590027615</v>
      </c>
      <c r="GZ68" s="59">
        <f t="shared" si="67"/>
        <v>9099.6706039841392</v>
      </c>
      <c r="HA68" s="59">
        <f t="shared" si="67"/>
        <v>9495.1604877744976</v>
      </c>
      <c r="HB68" s="59">
        <f t="shared" si="67"/>
        <v>9907.839152894152</v>
      </c>
      <c r="HC68" s="59">
        <f t="shared" si="67"/>
        <v>10338.453658157237</v>
      </c>
      <c r="HD68" s="59">
        <f t="shared" si="67"/>
        <v>10787.783531048066</v>
      </c>
      <c r="HE68" s="59">
        <f t="shared" si="67"/>
        <v>11256.642178874476</v>
      </c>
      <c r="HF68" s="59">
        <f t="shared" si="67"/>
        <v>11745.878361252717</v>
      </c>
    </row>
    <row r="69" spans="1:214" x14ac:dyDescent="0.3">
      <c r="A69" s="69" t="str">
        <f t="shared" si="52"/>
        <v>Eversource Energy</v>
      </c>
      <c r="B69" s="16" t="str">
        <f t="shared" si="52"/>
        <v>ES</v>
      </c>
      <c r="C69" s="16">
        <f t="shared" si="52"/>
        <v>2.02</v>
      </c>
      <c r="D69" s="16">
        <f t="shared" si="52"/>
        <v>60.742333333333335</v>
      </c>
      <c r="E69" s="18">
        <f t="shared" si="52"/>
        <v>5.8624999999999997E-2</v>
      </c>
      <c r="F69" s="18">
        <f t="shared" si="52"/>
        <v>5.6097833333333333E-2</v>
      </c>
      <c r="G69" s="18">
        <f t="shared" si="52"/>
        <v>5.3570666666666669E-2</v>
      </c>
      <c r="H69" s="18">
        <f t="shared" si="52"/>
        <v>5.1043500000000006E-2</v>
      </c>
      <c r="I69" s="18">
        <f t="shared" si="52"/>
        <v>4.8516333333333342E-2</v>
      </c>
      <c r="J69" s="18">
        <f t="shared" si="52"/>
        <v>4.5989166666666678E-2</v>
      </c>
      <c r="K69" s="18">
        <f t="shared" si="52"/>
        <v>4.3462000000000001E-2</v>
      </c>
      <c r="L69" s="17">
        <f t="shared" si="68"/>
        <v>8.1587472558021568E-2</v>
      </c>
      <c r="N69" s="59">
        <f t="shared" si="53"/>
        <v>-60.742333333333335</v>
      </c>
      <c r="O69" s="59">
        <f t="shared" si="54"/>
        <v>2.1384224999999999</v>
      </c>
      <c r="P69" s="59">
        <f t="shared" si="69"/>
        <v>2.2637875190624999</v>
      </c>
      <c r="Q69" s="59">
        <f t="shared" si="69"/>
        <v>2.3965020623675386</v>
      </c>
      <c r="R69" s="59">
        <f t="shared" si="69"/>
        <v>2.5369969957738352</v>
      </c>
      <c r="S69" s="59">
        <f t="shared" si="69"/>
        <v>2.6857284446510761</v>
      </c>
      <c r="T69" s="59">
        <f t="shared" si="55"/>
        <v>2.8363919913177047</v>
      </c>
      <c r="U69" s="59">
        <f t="shared" si="55"/>
        <v>2.9883394012205882</v>
      </c>
      <c r="V69" s="59">
        <f t="shared" si="55"/>
        <v>3.1408747034467912</v>
      </c>
      <c r="W69" s="59">
        <f t="shared" si="55"/>
        <v>3.2932584275174506</v>
      </c>
      <c r="X69" s="59">
        <f t="shared" si="55"/>
        <v>3.4447126382169553</v>
      </c>
      <c r="Y69" s="59">
        <f t="shared" si="56"/>
        <v>3.59442673889914</v>
      </c>
      <c r="Z69" s="59">
        <f t="shared" si="56"/>
        <v>3.7506477138251739</v>
      </c>
      <c r="AA69" s="59">
        <f t="shared" si="56"/>
        <v>3.9136583647634433</v>
      </c>
      <c r="AB69" s="59">
        <f t="shared" si="56"/>
        <v>4.0837537846127914</v>
      </c>
      <c r="AC69" s="59">
        <f t="shared" si="56"/>
        <v>4.2612418915996324</v>
      </c>
      <c r="AD69" s="59">
        <f t="shared" si="56"/>
        <v>4.4464439866923353</v>
      </c>
      <c r="AE69" s="59">
        <f t="shared" si="56"/>
        <v>4.6396953352419574</v>
      </c>
      <c r="AF69" s="59">
        <f t="shared" si="56"/>
        <v>4.8413457739022432</v>
      </c>
      <c r="AG69" s="59">
        <f t="shared" si="56"/>
        <v>5.0517603439275822</v>
      </c>
      <c r="AH69" s="59">
        <f t="shared" si="56"/>
        <v>5.2713199519953626</v>
      </c>
      <c r="AI69" s="59">
        <f t="shared" si="56"/>
        <v>5.5004220597489848</v>
      </c>
      <c r="AJ69" s="59">
        <f t="shared" si="56"/>
        <v>5.7394814033097949</v>
      </c>
      <c r="AK69" s="59">
        <f t="shared" si="56"/>
        <v>5.9889307440604442</v>
      </c>
      <c r="AL69" s="59">
        <f t="shared" si="56"/>
        <v>6.2492216520587984</v>
      </c>
      <c r="AM69" s="59">
        <f t="shared" si="56"/>
        <v>6.5208253235005769</v>
      </c>
      <c r="AN69" s="59">
        <f t="shared" si="56"/>
        <v>6.8042334337105581</v>
      </c>
      <c r="AO69" s="59">
        <f t="shared" si="57"/>
        <v>7.0999590272064852</v>
      </c>
      <c r="AP69" s="59">
        <f t="shared" si="57"/>
        <v>7.4085374464469327</v>
      </c>
      <c r="AQ69" s="59">
        <f t="shared" si="57"/>
        <v>7.7305273009444084</v>
      </c>
      <c r="AR69" s="59">
        <f t="shared" si="57"/>
        <v>8.0665114784980538</v>
      </c>
      <c r="AS69" s="59">
        <f t="shared" si="57"/>
        <v>8.417098200376536</v>
      </c>
      <c r="AT69" s="59">
        <f t="shared" si="57"/>
        <v>8.7829221223613008</v>
      </c>
      <c r="AU69" s="59">
        <f t="shared" si="57"/>
        <v>9.1646454836433673</v>
      </c>
      <c r="AV69" s="59">
        <f t="shared" si="57"/>
        <v>9.5629593056534752</v>
      </c>
      <c r="AW69" s="59">
        <f t="shared" si="57"/>
        <v>9.9785846429957861</v>
      </c>
      <c r="AX69" s="59">
        <f t="shared" si="57"/>
        <v>10.412273888749668</v>
      </c>
      <c r="AY69" s="59">
        <f t="shared" si="57"/>
        <v>10.864812136502506</v>
      </c>
      <c r="AZ69" s="59">
        <f t="shared" si="57"/>
        <v>11.337018601579176</v>
      </c>
      <c r="BA69" s="59">
        <f t="shared" si="57"/>
        <v>11.829748104041009</v>
      </c>
      <c r="BB69" s="59">
        <f t="shared" si="57"/>
        <v>12.343892616138838</v>
      </c>
      <c r="BC69" s="59">
        <f t="shared" si="57"/>
        <v>12.880382877021463</v>
      </c>
      <c r="BD69" s="59">
        <f t="shared" si="57"/>
        <v>13.440190077622567</v>
      </c>
      <c r="BE69" s="59">
        <f t="shared" si="58"/>
        <v>14.024327618776198</v>
      </c>
      <c r="BF69" s="59">
        <f t="shared" si="58"/>
        <v>14.633852945743447</v>
      </c>
      <c r="BG69" s="59">
        <f t="shared" si="58"/>
        <v>15.269869462471346</v>
      </c>
      <c r="BH69" s="59">
        <f t="shared" si="58"/>
        <v>15.933528529049275</v>
      </c>
      <c r="BI69" s="59">
        <f t="shared" si="58"/>
        <v>16.626031545978812</v>
      </c>
      <c r="BJ69" s="59">
        <f t="shared" si="58"/>
        <v>17.34863212903014</v>
      </c>
      <c r="BK69" s="59">
        <f t="shared" si="58"/>
        <v>18.102638378622046</v>
      </c>
      <c r="BL69" s="59">
        <f t="shared" si="58"/>
        <v>18.889415247833714</v>
      </c>
      <c r="BM69" s="59">
        <f t="shared" si="58"/>
        <v>19.710387013335062</v>
      </c>
      <c r="BN69" s="59">
        <f t="shared" si="58"/>
        <v>20.567039853708629</v>
      </c>
      <c r="BO69" s="59">
        <f t="shared" si="58"/>
        <v>21.460924539830511</v>
      </c>
      <c r="BP69" s="59">
        <f t="shared" si="58"/>
        <v>22.393659242180622</v>
      </c>
      <c r="BQ69" s="59">
        <f t="shared" si="58"/>
        <v>23.366932460164275</v>
      </c>
      <c r="BR69" s="59">
        <f t="shared" si="58"/>
        <v>24.382506078747934</v>
      </c>
      <c r="BS69" s="59">
        <f t="shared" si="58"/>
        <v>25.442218557942475</v>
      </c>
      <c r="BT69" s="59">
        <f t="shared" si="58"/>
        <v>26.547988260907768</v>
      </c>
      <c r="BU69" s="59">
        <f t="shared" si="59"/>
        <v>27.701816926703337</v>
      </c>
      <c r="BV69" s="59">
        <f t="shared" si="59"/>
        <v>28.905793293971715</v>
      </c>
      <c r="BW69" s="59">
        <f t="shared" si="59"/>
        <v>30.162096882114312</v>
      </c>
      <c r="BX69" s="59">
        <f t="shared" si="59"/>
        <v>31.47300193680476</v>
      </c>
      <c r="BY69" s="59">
        <f t="shared" si="59"/>
        <v>32.840881546982168</v>
      </c>
      <c r="BZ69" s="59">
        <f t="shared" si="59"/>
        <v>34.2682119407771</v>
      </c>
      <c r="CA69" s="59">
        <f t="shared" si="59"/>
        <v>35.757576968147148</v>
      </c>
      <c r="CB69" s="59">
        <f t="shared" si="59"/>
        <v>37.311672778336757</v>
      </c>
      <c r="CC69" s="59">
        <f t="shared" si="59"/>
        <v>38.933312700628825</v>
      </c>
      <c r="CD69" s="59">
        <f t="shared" si="59"/>
        <v>40.62543233722355</v>
      </c>
      <c r="CE69" s="59">
        <f t="shared" si="59"/>
        <v>42.391094877463956</v>
      </c>
      <c r="CF69" s="59">
        <f t="shared" si="59"/>
        <v>44.233496643028289</v>
      </c>
      <c r="CG69" s="59">
        <f t="shared" si="59"/>
        <v>46.155972874127578</v>
      </c>
      <c r="CH69" s="59">
        <f t="shared" si="59"/>
        <v>48.162003767182902</v>
      </c>
      <c r="CI69" s="59">
        <f t="shared" si="59"/>
        <v>50.255220774912203</v>
      </c>
      <c r="CJ69" s="59">
        <f t="shared" si="59"/>
        <v>52.439413180231433</v>
      </c>
      <c r="CK69" s="59">
        <f t="shared" si="60"/>
        <v>54.718534955870645</v>
      </c>
      <c r="CL69" s="59">
        <f t="shared" si="60"/>
        <v>57.096711922122687</v>
      </c>
      <c r="CM69" s="59">
        <f t="shared" si="60"/>
        <v>59.578249215681979</v>
      </c>
      <c r="CN69" s="59">
        <f t="shared" si="60"/>
        <v>62.167639083093945</v>
      </c>
      <c r="CO69" s="59">
        <f t="shared" si="60"/>
        <v>64.869569012923364</v>
      </c>
      <c r="CP69" s="59">
        <f t="shared" si="60"/>
        <v>67.688930221363037</v>
      </c>
      <c r="CQ69" s="59">
        <f t="shared" si="60"/>
        <v>70.630826506643913</v>
      </c>
      <c r="CR69" s="59">
        <f t="shared" si="60"/>
        <v>73.700583488275669</v>
      </c>
      <c r="CS69" s="59">
        <f t="shared" si="60"/>
        <v>76.903758247843101</v>
      </c>
      <c r="CT69" s="59">
        <f t="shared" si="60"/>
        <v>80.246149388810849</v>
      </c>
      <c r="CU69" s="59">
        <f t="shared" si="60"/>
        <v>83.733807533547335</v>
      </c>
      <c r="CV69" s="59">
        <f t="shared" si="60"/>
        <v>87.373046276570363</v>
      </c>
      <c r="CW69" s="59">
        <f t="shared" si="60"/>
        <v>91.170453613842653</v>
      </c>
      <c r="CX69" s="59">
        <f t="shared" si="60"/>
        <v>95.132903868807475</v>
      </c>
      <c r="CY69" s="59">
        <f t="shared" si="60"/>
        <v>99.267570136753577</v>
      </c>
      <c r="CZ69" s="59">
        <f t="shared" si="60"/>
        <v>103.58193727003714</v>
      </c>
      <c r="DA69" s="59">
        <f t="shared" si="61"/>
        <v>108.08381542766749</v>
      </c>
      <c r="DB69" s="59">
        <f t="shared" si="61"/>
        <v>112.78135421378477</v>
      </c>
      <c r="DC69" s="59">
        <f t="shared" si="61"/>
        <v>117.68305743062427</v>
      </c>
      <c r="DD69" s="59">
        <f t="shared" si="61"/>
        <v>122.79779847267406</v>
      </c>
      <c r="DE69" s="59">
        <f t="shared" si="61"/>
        <v>128.13483638989339</v>
      </c>
      <c r="DF69" s="59">
        <f t="shared" si="61"/>
        <v>133.70383264907093</v>
      </c>
      <c r="DG69" s="59">
        <f t="shared" si="61"/>
        <v>139.51486862366482</v>
      </c>
      <c r="DH69" s="59">
        <f t="shared" si="61"/>
        <v>145.57846384378652</v>
      </c>
      <c r="DI69" s="59">
        <f t="shared" si="61"/>
        <v>151.90559503936515</v>
      </c>
      <c r="DJ69" s="59">
        <f t="shared" si="61"/>
        <v>158.50771601096602</v>
      </c>
      <c r="DK69" s="59">
        <f t="shared" si="61"/>
        <v>165.39677836423462</v>
      </c>
      <c r="DL69" s="59">
        <f t="shared" si="61"/>
        <v>172.58525314550096</v>
      </c>
      <c r="DM69" s="59">
        <f t="shared" si="61"/>
        <v>180.0861534177107</v>
      </c>
      <c r="DN69" s="59">
        <f t="shared" si="61"/>
        <v>187.91305781755122</v>
      </c>
      <c r="DO69" s="59">
        <f t="shared" si="61"/>
        <v>196.08013513641762</v>
      </c>
      <c r="DP69" s="59">
        <f t="shared" si="61"/>
        <v>204.60216996971658</v>
      </c>
      <c r="DQ69" s="59">
        <f t="shared" si="62"/>
        <v>213.49458948094039</v>
      </c>
      <c r="DR69" s="59">
        <f t="shared" si="62"/>
        <v>222.773491328961</v>
      </c>
      <c r="DS69" s="59">
        <f t="shared" si="62"/>
        <v>232.45567280910029</v>
      </c>
      <c r="DT69" s="59">
        <f t="shared" si="62"/>
        <v>242.55866126072939</v>
      </c>
      <c r="DU69" s="59">
        <f t="shared" si="62"/>
        <v>253.10074579644319</v>
      </c>
      <c r="DV69" s="59">
        <f t="shared" si="62"/>
        <v>264.10101041024819</v>
      </c>
      <c r="DW69" s="59">
        <f t="shared" si="62"/>
        <v>275.5793685246984</v>
      </c>
      <c r="DX69" s="59">
        <f t="shared" si="62"/>
        <v>287.5565990395188</v>
      </c>
      <c r="DY69" s="59">
        <f t="shared" si="62"/>
        <v>300.05438394697433</v>
      </c>
      <c r="DZ69" s="59">
        <f t="shared" si="62"/>
        <v>313.09534758207769</v>
      </c>
      <c r="EA69" s="59">
        <f t="shared" si="62"/>
        <v>326.70309757868989</v>
      </c>
      <c r="EB69" s="59">
        <f t="shared" si="62"/>
        <v>340.90226760565486</v>
      </c>
      <c r="EC69" s="59">
        <f t="shared" si="62"/>
        <v>355.71856196033178</v>
      </c>
      <c r="ED69" s="59">
        <f t="shared" si="62"/>
        <v>371.17880210025169</v>
      </c>
      <c r="EE69" s="59">
        <f t="shared" si="62"/>
        <v>387.31097519713279</v>
      </c>
      <c r="EF69" s="59">
        <f t="shared" si="62"/>
        <v>404.14428480115055</v>
      </c>
      <c r="EG69" s="59">
        <f t="shared" si="63"/>
        <v>421.70920370717812</v>
      </c>
      <c r="EH69" s="59">
        <f t="shared" si="63"/>
        <v>440.03752911869947</v>
      </c>
      <c r="EI69" s="59">
        <f t="shared" si="63"/>
        <v>459.16244020925632</v>
      </c>
      <c r="EJ69" s="59">
        <f t="shared" si="63"/>
        <v>479.11855818563095</v>
      </c>
      <c r="EK69" s="59">
        <f t="shared" si="63"/>
        <v>499.94200896149476</v>
      </c>
      <c r="EL69" s="59">
        <f t="shared" si="63"/>
        <v>521.67048855497922</v>
      </c>
      <c r="EM69" s="59">
        <f t="shared" si="63"/>
        <v>544.34333132855568</v>
      </c>
      <c r="EN69" s="59">
        <f t="shared" si="63"/>
        <v>568.00158119475725</v>
      </c>
      <c r="EO69" s="59">
        <f t="shared" si="63"/>
        <v>592.68806591664372</v>
      </c>
      <c r="EP69" s="59">
        <f t="shared" si="63"/>
        <v>618.44747463751287</v>
      </c>
      <c r="EQ69" s="59">
        <f t="shared" si="63"/>
        <v>645.32643878020838</v>
      </c>
      <c r="ER69" s="59">
        <f t="shared" si="63"/>
        <v>673.37361646247371</v>
      </c>
      <c r="ES69" s="59">
        <f t="shared" si="63"/>
        <v>702.63978058116561</v>
      </c>
      <c r="ET69" s="59">
        <f t="shared" si="63"/>
        <v>733.17791072478417</v>
      </c>
      <c r="EU69" s="59">
        <f t="shared" si="63"/>
        <v>765.04328908070465</v>
      </c>
      <c r="EV69" s="59">
        <f t="shared" si="63"/>
        <v>798.29360051073013</v>
      </c>
      <c r="EW69" s="59">
        <f t="shared" si="64"/>
        <v>832.98903697612741</v>
      </c>
      <c r="EX69" s="59">
        <f t="shared" si="64"/>
        <v>869.19240650118377</v>
      </c>
      <c r="EY69" s="59">
        <f t="shared" si="64"/>
        <v>906.96924687253806</v>
      </c>
      <c r="EZ69" s="59">
        <f t="shared" si="64"/>
        <v>946.38794428011227</v>
      </c>
      <c r="FA69" s="59">
        <f t="shared" si="64"/>
        <v>987.51985711441444</v>
      </c>
      <c r="FB69" s="59">
        <f t="shared" si="64"/>
        <v>1030.4394451443211</v>
      </c>
      <c r="FC69" s="59">
        <f t="shared" si="64"/>
        <v>1075.2244043091835</v>
      </c>
      <c r="FD69" s="59">
        <f t="shared" si="64"/>
        <v>1121.955807369269</v>
      </c>
      <c r="FE69" s="59">
        <f t="shared" si="64"/>
        <v>1170.718250669152</v>
      </c>
      <c r="FF69" s="59">
        <f t="shared" si="64"/>
        <v>1221.6000072797344</v>
      </c>
      <c r="FG69" s="59">
        <f t="shared" si="64"/>
        <v>1274.6931867961262</v>
      </c>
      <c r="FH69" s="59">
        <f t="shared" si="64"/>
        <v>1330.0939020806593</v>
      </c>
      <c r="FI69" s="59">
        <f t="shared" si="64"/>
        <v>1387.9024432528888</v>
      </c>
      <c r="FJ69" s="59">
        <f t="shared" si="64"/>
        <v>1448.2234592415457</v>
      </c>
      <c r="FK69" s="59">
        <f t="shared" si="64"/>
        <v>1511.1661472271016</v>
      </c>
      <c r="FL69" s="59">
        <f t="shared" si="64"/>
        <v>1576.8444503178857</v>
      </c>
      <c r="FM69" s="59">
        <f t="shared" si="65"/>
        <v>1645.3772638176015</v>
      </c>
      <c r="FN69" s="59">
        <f t="shared" si="65"/>
        <v>1716.8886504576419</v>
      </c>
      <c r="FO69" s="59">
        <f t="shared" si="65"/>
        <v>1791.5080649838317</v>
      </c>
      <c r="FP69" s="59">
        <f t="shared" si="65"/>
        <v>1869.3705885041588</v>
      </c>
      <c r="FQ69" s="59">
        <f t="shared" si="65"/>
        <v>1950.6171730217263</v>
      </c>
      <c r="FR69" s="59">
        <f t="shared" si="65"/>
        <v>2035.3948965955965</v>
      </c>
      <c r="FS69" s="59">
        <f t="shared" si="65"/>
        <v>2123.8572295914341</v>
      </c>
      <c r="FT69" s="59">
        <f t="shared" si="65"/>
        <v>2216.1643125039368</v>
      </c>
      <c r="FU69" s="59">
        <f t="shared" si="65"/>
        <v>2312.4832458539827</v>
      </c>
      <c r="FV69" s="59">
        <f t="shared" si="65"/>
        <v>2412.9883926852881</v>
      </c>
      <c r="FW69" s="59">
        <f t="shared" si="65"/>
        <v>2517.8616942081758</v>
      </c>
      <c r="FX69" s="59">
        <f t="shared" si="65"/>
        <v>2627.2929991618512</v>
      </c>
      <c r="FY69" s="59">
        <f t="shared" si="65"/>
        <v>2741.4804074914232</v>
      </c>
      <c r="FZ69" s="59">
        <f t="shared" si="65"/>
        <v>2860.6306289618151</v>
      </c>
      <c r="GA69" s="59">
        <f t="shared" si="65"/>
        <v>2984.9593573577531</v>
      </c>
      <c r="GB69" s="59">
        <f t="shared" si="65"/>
        <v>3114.6916609472355</v>
      </c>
      <c r="GC69" s="59">
        <f t="shared" si="66"/>
        <v>3250.0623899153238</v>
      </c>
      <c r="GD69" s="59">
        <f t="shared" si="66"/>
        <v>3391.3166015058232</v>
      </c>
      <c r="GE69" s="59">
        <f t="shared" si="66"/>
        <v>3538.710003640469</v>
      </c>
      <c r="GF69" s="59">
        <f t="shared" si="66"/>
        <v>3692.5094178186905</v>
      </c>
      <c r="GG69" s="59">
        <f t="shared" si="66"/>
        <v>3852.9932621359262</v>
      </c>
      <c r="GH69" s="59">
        <f t="shared" si="66"/>
        <v>4020.4520552948775</v>
      </c>
      <c r="GI69" s="59">
        <f t="shared" si="66"/>
        <v>4195.1889425221034</v>
      </c>
      <c r="GJ69" s="59">
        <f t="shared" si="66"/>
        <v>4377.5202443419985</v>
      </c>
      <c r="GK69" s="59">
        <f t="shared" si="66"/>
        <v>4567.7760292015901</v>
      </c>
      <c r="GL69" s="59">
        <f t="shared" si="66"/>
        <v>4766.3007109827495</v>
      </c>
      <c r="GM69" s="59">
        <f t="shared" si="66"/>
        <v>4973.4536724834816</v>
      </c>
      <c r="GN69" s="59">
        <f t="shared" si="66"/>
        <v>5189.6099159969581</v>
      </c>
      <c r="GO69" s="59">
        <f t="shared" si="66"/>
        <v>5415.1607421660174</v>
      </c>
      <c r="GP69" s="59">
        <f t="shared" si="66"/>
        <v>5650.5144583420361</v>
      </c>
      <c r="GQ69" s="59">
        <f t="shared" si="66"/>
        <v>5896.0971177304973</v>
      </c>
      <c r="GR69" s="59">
        <f t="shared" si="66"/>
        <v>6152.3532906613</v>
      </c>
      <c r="GS69" s="59">
        <f t="shared" si="67"/>
        <v>6419.7468693800211</v>
      </c>
      <c r="GT69" s="59">
        <f t="shared" si="67"/>
        <v>6698.7619078170146</v>
      </c>
      <c r="GU69" s="59">
        <f t="shared" si="67"/>
        <v>6989.9034978545569</v>
      </c>
      <c r="GV69" s="59">
        <f t="shared" si="67"/>
        <v>7293.6986836783108</v>
      </c>
      <c r="GW69" s="59">
        <f t="shared" si="67"/>
        <v>7610.697415868337</v>
      </c>
      <c r="GX69" s="59">
        <f t="shared" si="67"/>
        <v>7941.4735469568059</v>
      </c>
      <c r="GY69" s="59">
        <f t="shared" si="67"/>
        <v>8286.625870254642</v>
      </c>
      <c r="GZ69" s="59">
        <f t="shared" si="67"/>
        <v>8646.7792038276475</v>
      </c>
      <c r="HA69" s="59">
        <f t="shared" si="67"/>
        <v>9022.585521584404</v>
      </c>
      <c r="HB69" s="59">
        <f t="shared" si="67"/>
        <v>9414.7251335235051</v>
      </c>
      <c r="HC69" s="59">
        <f t="shared" si="67"/>
        <v>9823.9079172767033</v>
      </c>
      <c r="HD69" s="59">
        <f t="shared" si="67"/>
        <v>10250.874603177383</v>
      </c>
      <c r="HE69" s="59">
        <f t="shared" si="67"/>
        <v>10696.398115180677</v>
      </c>
      <c r="HF69" s="59">
        <f t="shared" si="67"/>
        <v>11161.284970062658</v>
      </c>
    </row>
    <row r="70" spans="1:214" x14ac:dyDescent="0.3">
      <c r="A70" s="69" t="str">
        <f t="shared" si="52"/>
        <v>OGE Energy Corporation</v>
      </c>
      <c r="B70" s="16" t="str">
        <f t="shared" si="52"/>
        <v>OGE</v>
      </c>
      <c r="C70" s="16">
        <f t="shared" si="52"/>
        <v>1.33</v>
      </c>
      <c r="D70" s="16">
        <f t="shared" si="52"/>
        <v>32.422666666666686</v>
      </c>
      <c r="E70" s="18">
        <f t="shared" si="52"/>
        <v>5.0624999999999996E-2</v>
      </c>
      <c r="F70" s="18">
        <f t="shared" si="52"/>
        <v>4.9431166666666665E-2</v>
      </c>
      <c r="G70" s="18">
        <f t="shared" si="52"/>
        <v>4.8237333333333333E-2</v>
      </c>
      <c r="H70" s="18">
        <f t="shared" si="52"/>
        <v>4.7043500000000002E-2</v>
      </c>
      <c r="I70" s="18">
        <f t="shared" si="52"/>
        <v>4.5849666666666671E-2</v>
      </c>
      <c r="J70" s="18">
        <f t="shared" si="52"/>
        <v>4.4655833333333339E-2</v>
      </c>
      <c r="K70" s="18">
        <f t="shared" si="52"/>
        <v>4.3462000000000001E-2</v>
      </c>
      <c r="L70" s="17">
        <f t="shared" si="68"/>
        <v>8.8152268528938302E-2</v>
      </c>
      <c r="N70" s="59">
        <f t="shared" si="53"/>
        <v>-32.422666666666686</v>
      </c>
      <c r="O70" s="59">
        <f t="shared" si="54"/>
        <v>1.3973312499999999</v>
      </c>
      <c r="P70" s="59">
        <f t="shared" si="69"/>
        <v>1.4680711445312498</v>
      </c>
      <c r="Q70" s="59">
        <f t="shared" si="69"/>
        <v>1.5423922462231441</v>
      </c>
      <c r="R70" s="59">
        <f t="shared" si="69"/>
        <v>1.6204758536881907</v>
      </c>
      <c r="S70" s="59">
        <f t="shared" si="69"/>
        <v>1.7025124437811552</v>
      </c>
      <c r="T70" s="59">
        <f t="shared" si="55"/>
        <v>1.7866696201417755</v>
      </c>
      <c r="U70" s="59">
        <f t="shared" si="55"/>
        <v>1.8728537981650943</v>
      </c>
      <c r="V70" s="59">
        <f t="shared" si="55"/>
        <v>1.9609593958190741</v>
      </c>
      <c r="W70" s="59">
        <f t="shared" si="55"/>
        <v>2.0508687304642463</v>
      </c>
      <c r="X70" s="59">
        <f t="shared" si="55"/>
        <v>2.1424519826804027</v>
      </c>
      <c r="Y70" s="59">
        <f t="shared" si="56"/>
        <v>2.2355672307516583</v>
      </c>
      <c r="Z70" s="59">
        <f t="shared" si="56"/>
        <v>2.3327294537345868</v>
      </c>
      <c r="AA70" s="59">
        <f t="shared" si="56"/>
        <v>2.4341145412527991</v>
      </c>
      <c r="AB70" s="59">
        <f t="shared" si="56"/>
        <v>2.539906027444728</v>
      </c>
      <c r="AC70" s="59">
        <f t="shared" si="56"/>
        <v>2.6502954232095304</v>
      </c>
      <c r="AD70" s="59">
        <f t="shared" si="56"/>
        <v>2.7654825628930628</v>
      </c>
      <c r="AE70" s="59">
        <f t="shared" si="56"/>
        <v>2.885675966041521</v>
      </c>
      <c r="AF70" s="59">
        <f t="shared" si="56"/>
        <v>3.0110932148776173</v>
      </c>
      <c r="AG70" s="59">
        <f t="shared" si="56"/>
        <v>3.1419613481826278</v>
      </c>
      <c r="AH70" s="59">
        <f t="shared" si="56"/>
        <v>3.278517272297341</v>
      </c>
      <c r="AI70" s="59">
        <f t="shared" si="56"/>
        <v>3.4210081899859275</v>
      </c>
      <c r="AJ70" s="59">
        <f t="shared" si="56"/>
        <v>3.5696920479390957</v>
      </c>
      <c r="AK70" s="59">
        <f t="shared" si="56"/>
        <v>3.7248380037266244</v>
      </c>
      <c r="AL70" s="59">
        <f t="shared" si="56"/>
        <v>3.8867269130445905</v>
      </c>
      <c r="AM70" s="59">
        <f t="shared" si="56"/>
        <v>4.0556518381393341</v>
      </c>
      <c r="AN70" s="59">
        <f t="shared" si="56"/>
        <v>4.2319185783285453</v>
      </c>
      <c r="AO70" s="59">
        <f t="shared" si="57"/>
        <v>4.4158462235798597</v>
      </c>
      <c r="AP70" s="59">
        <f t="shared" si="57"/>
        <v>4.6077677321490871</v>
      </c>
      <c r="AQ70" s="59">
        <f t="shared" si="57"/>
        <v>4.8080305333237501</v>
      </c>
      <c r="AR70" s="59">
        <f t="shared" si="57"/>
        <v>5.0169971563630664</v>
      </c>
      <c r="AS70" s="59">
        <f t="shared" si="57"/>
        <v>5.2350458867729177</v>
      </c>
      <c r="AT70" s="59">
        <f t="shared" si="57"/>
        <v>5.4625714511038419</v>
      </c>
      <c r="AU70" s="59">
        <f t="shared" si="57"/>
        <v>5.6999857315117168</v>
      </c>
      <c r="AV70" s="59">
        <f t="shared" si="57"/>
        <v>5.9477185113746787</v>
      </c>
      <c r="AW70" s="59">
        <f t="shared" si="57"/>
        <v>6.2062182533160444</v>
      </c>
      <c r="AX70" s="59">
        <f t="shared" si="57"/>
        <v>6.4759529110416656</v>
      </c>
      <c r="AY70" s="59">
        <f t="shared" si="57"/>
        <v>6.7574107764613576</v>
      </c>
      <c r="AZ70" s="59">
        <f t="shared" si="57"/>
        <v>7.0511013636279207</v>
      </c>
      <c r="BA70" s="59">
        <f t="shared" si="57"/>
        <v>7.3575563310939165</v>
      </c>
      <c r="BB70" s="59">
        <f t="shared" si="57"/>
        <v>7.6773304443559196</v>
      </c>
      <c r="BC70" s="59">
        <f t="shared" si="57"/>
        <v>8.0110025801285154</v>
      </c>
      <c r="BD70" s="59">
        <f t="shared" si="57"/>
        <v>8.3591767742660608</v>
      </c>
      <c r="BE70" s="59">
        <f t="shared" si="58"/>
        <v>8.7224833152292121</v>
      </c>
      <c r="BF70" s="59">
        <f t="shared" si="58"/>
        <v>9.1015798850757026</v>
      </c>
      <c r="BG70" s="59">
        <f t="shared" si="58"/>
        <v>9.4971527500408612</v>
      </c>
      <c r="BH70" s="59">
        <f t="shared" si="58"/>
        <v>9.9099180028631366</v>
      </c>
      <c r="BI70" s="59">
        <f t="shared" si="58"/>
        <v>10.340622859103574</v>
      </c>
      <c r="BJ70" s="59">
        <f t="shared" si="58"/>
        <v>10.790047009805932</v>
      </c>
      <c r="BK70" s="59">
        <f t="shared" si="58"/>
        <v>11.259004032946116</v>
      </c>
      <c r="BL70" s="59">
        <f t="shared" si="58"/>
        <v>11.748342866226018</v>
      </c>
      <c r="BM70" s="59">
        <f t="shared" si="58"/>
        <v>12.258949343877932</v>
      </c>
      <c r="BN70" s="59">
        <f t="shared" si="58"/>
        <v>12.791747800261554</v>
      </c>
      <c r="BO70" s="59">
        <f t="shared" si="58"/>
        <v>13.347702743156519</v>
      </c>
      <c r="BP70" s="59">
        <f t="shared" si="58"/>
        <v>13.927820599779587</v>
      </c>
      <c r="BQ70" s="59">
        <f t="shared" si="58"/>
        <v>14.533151538687205</v>
      </c>
      <c r="BR70" s="59">
        <f t="shared" si="58"/>
        <v>15.164791370861627</v>
      </c>
      <c r="BS70" s="59">
        <f t="shared" si="58"/>
        <v>15.823883533422013</v>
      </c>
      <c r="BT70" s="59">
        <f t="shared" si="58"/>
        <v>16.511621159551598</v>
      </c>
      <c r="BU70" s="59">
        <f t="shared" si="59"/>
        <v>17.229249238388029</v>
      </c>
      <c r="BV70" s="59">
        <f t="shared" si="59"/>
        <v>17.978066868786847</v>
      </c>
      <c r="BW70" s="59">
        <f t="shared" si="59"/>
        <v>18.759429611038058</v>
      </c>
      <c r="BX70" s="59">
        <f t="shared" si="59"/>
        <v>19.574751940792993</v>
      </c>
      <c r="BY70" s="59">
        <f t="shared" si="59"/>
        <v>20.425509809643735</v>
      </c>
      <c r="BZ70" s="59">
        <f t="shared" si="59"/>
        <v>21.313243316990469</v>
      </c>
      <c r="CA70" s="59">
        <f t="shared" si="59"/>
        <v>22.239559498033508</v>
      </c>
      <c r="CB70" s="59">
        <f t="shared" si="59"/>
        <v>23.206135232937037</v>
      </c>
      <c r="CC70" s="59">
        <f t="shared" si="59"/>
        <v>24.214720282430942</v>
      </c>
      <c r="CD70" s="59">
        <f t="shared" si="59"/>
        <v>25.267140455345952</v>
      </c>
      <c r="CE70" s="59">
        <f t="shared" si="59"/>
        <v>26.365300913816196</v>
      </c>
      <c r="CF70" s="59">
        <f t="shared" si="59"/>
        <v>27.511189622132473</v>
      </c>
      <c r="CG70" s="59">
        <f t="shared" si="59"/>
        <v>28.706880945489591</v>
      </c>
      <c r="CH70" s="59">
        <f t="shared" si="59"/>
        <v>29.954539405142455</v>
      </c>
      <c r="CI70" s="59">
        <f t="shared" si="59"/>
        <v>31.256423596768752</v>
      </c>
      <c r="CJ70" s="59">
        <f t="shared" si="59"/>
        <v>32.614890279131515</v>
      </c>
      <c r="CK70" s="59">
        <f t="shared" si="60"/>
        <v>34.032398640443127</v>
      </c>
      <c r="CL70" s="59">
        <f t="shared" si="60"/>
        <v>35.511514750154063</v>
      </c>
      <c r="CM70" s="59">
        <f t="shared" si="60"/>
        <v>37.054916204225258</v>
      </c>
      <c r="CN70" s="59">
        <f t="shared" si="60"/>
        <v>38.665396972293294</v>
      </c>
      <c r="CO70" s="59">
        <f t="shared" si="60"/>
        <v>40.345872455503098</v>
      </c>
      <c r="CP70" s="59">
        <f t="shared" si="60"/>
        <v>42.099384764164171</v>
      </c>
      <c r="CQ70" s="59">
        <f t="shared" si="60"/>
        <v>43.929108224784272</v>
      </c>
      <c r="CR70" s="59">
        <f t="shared" si="60"/>
        <v>45.838355126449841</v>
      </c>
      <c r="CS70" s="59">
        <f t="shared" si="60"/>
        <v>47.830581716955599</v>
      </c>
      <c r="CT70" s="59">
        <f t="shared" si="60"/>
        <v>49.909394459537921</v>
      </c>
      <c r="CU70" s="59">
        <f t="shared" si="60"/>
        <v>52.078556561538356</v>
      </c>
      <c r="CV70" s="59">
        <f t="shared" si="60"/>
        <v>54.341994786815931</v>
      </c>
      <c r="CW70" s="59">
        <f t="shared" si="60"/>
        <v>56.703806564240516</v>
      </c>
      <c r="CX70" s="59">
        <f t="shared" si="60"/>
        <v>59.168267405135531</v>
      </c>
      <c r="CY70" s="59">
        <f t="shared" si="60"/>
        <v>61.739838643097528</v>
      </c>
      <c r="CZ70" s="59">
        <f t="shared" si="60"/>
        <v>64.423175510203819</v>
      </c>
      <c r="DA70" s="59">
        <f t="shared" si="61"/>
        <v>67.223135564228286</v>
      </c>
      <c r="DB70" s="59">
        <f t="shared" si="61"/>
        <v>70.144787482120762</v>
      </c>
      <c r="DC70" s="59">
        <f t="shared" si="61"/>
        <v>73.193420235668682</v>
      </c>
      <c r="DD70" s="59">
        <f t="shared" si="61"/>
        <v>76.374552665951313</v>
      </c>
      <c r="DE70" s="59">
        <f t="shared" si="61"/>
        <v>79.693943473918878</v>
      </c>
      <c r="DF70" s="59">
        <f t="shared" si="61"/>
        <v>83.157601645182325</v>
      </c>
      <c r="DG70" s="59">
        <f t="shared" si="61"/>
        <v>86.771797327885224</v>
      </c>
      <c r="DH70" s="59">
        <f t="shared" si="61"/>
        <v>90.543073183349762</v>
      </c>
      <c r="DI70" s="59">
        <f t="shared" si="61"/>
        <v>94.478256230044494</v>
      </c>
      <c r="DJ70" s="59">
        <f t="shared" si="61"/>
        <v>98.584470202314677</v>
      </c>
      <c r="DK70" s="59">
        <f t="shared" si="61"/>
        <v>102.86914844624766</v>
      </c>
      <c r="DL70" s="59">
        <f t="shared" si="61"/>
        <v>107.34004737601848</v>
      </c>
      <c r="DM70" s="59">
        <f t="shared" si="61"/>
        <v>112.00526051507498</v>
      </c>
      <c r="DN70" s="59">
        <f t="shared" si="61"/>
        <v>116.87323314758116</v>
      </c>
      <c r="DO70" s="59">
        <f t="shared" si="61"/>
        <v>121.95277760664132</v>
      </c>
      <c r="DP70" s="59">
        <f t="shared" si="61"/>
        <v>127.25308922698115</v>
      </c>
      <c r="DQ70" s="59">
        <f t="shared" si="62"/>
        <v>132.78376299096419</v>
      </c>
      <c r="DR70" s="59">
        <f t="shared" si="62"/>
        <v>138.55481089807748</v>
      </c>
      <c r="DS70" s="59">
        <f t="shared" si="62"/>
        <v>144.5766800893297</v>
      </c>
      <c r="DT70" s="59">
        <f t="shared" si="62"/>
        <v>150.86027175937213</v>
      </c>
      <c r="DU70" s="59">
        <f t="shared" si="62"/>
        <v>157.41696089057794</v>
      </c>
      <c r="DV70" s="59">
        <f t="shared" si="62"/>
        <v>164.25861684480421</v>
      </c>
      <c r="DW70" s="59">
        <f t="shared" si="62"/>
        <v>171.39762485011306</v>
      </c>
      <c r="DX70" s="59">
        <f t="shared" si="62"/>
        <v>178.84690842134864</v>
      </c>
      <c r="DY70" s="59">
        <f t="shared" si="62"/>
        <v>186.61995275515727</v>
      </c>
      <c r="DZ70" s="59">
        <f t="shared" si="62"/>
        <v>194.73082914180191</v>
      </c>
      <c r="EA70" s="59">
        <f t="shared" si="62"/>
        <v>203.19422043796288</v>
      </c>
      <c r="EB70" s="59">
        <f t="shared" si="62"/>
        <v>212.02544764663762</v>
      </c>
      <c r="EC70" s="59">
        <f t="shared" si="62"/>
        <v>221.24049765225575</v>
      </c>
      <c r="ED70" s="59">
        <f t="shared" si="62"/>
        <v>230.85605216121806</v>
      </c>
      <c r="EE70" s="59">
        <f t="shared" si="62"/>
        <v>240.8895179002489</v>
      </c>
      <c r="EF70" s="59">
        <f t="shared" si="62"/>
        <v>251.3590581272295</v>
      </c>
      <c r="EG70" s="59">
        <f t="shared" si="63"/>
        <v>262.2836255115551</v>
      </c>
      <c r="EH70" s="59">
        <f t="shared" si="63"/>
        <v>273.68299644353829</v>
      </c>
      <c r="EI70" s="59">
        <f t="shared" si="63"/>
        <v>285.5778068349673</v>
      </c>
      <c r="EJ70" s="59">
        <f t="shared" si="63"/>
        <v>297.98958947562863</v>
      </c>
      <c r="EK70" s="59">
        <f t="shared" si="63"/>
        <v>310.94081301341839</v>
      </c>
      <c r="EL70" s="59">
        <f t="shared" si="63"/>
        <v>324.45492262860756</v>
      </c>
      <c r="EM70" s="59">
        <f t="shared" si="63"/>
        <v>338.55638247589206</v>
      </c>
      <c r="EN70" s="59">
        <f t="shared" si="63"/>
        <v>353.27071997105924</v>
      </c>
      <c r="EO70" s="59">
        <f t="shared" si="63"/>
        <v>368.62457200244137</v>
      </c>
      <c r="EP70" s="59">
        <f t="shared" si="63"/>
        <v>384.64573315081145</v>
      </c>
      <c r="EQ70" s="59">
        <f t="shared" si="63"/>
        <v>401.36320600501199</v>
      </c>
      <c r="ER70" s="59">
        <f t="shared" si="63"/>
        <v>418.8072536644018</v>
      </c>
      <c r="ES70" s="59">
        <f t="shared" si="63"/>
        <v>437.00945452316398</v>
      </c>
      <c r="ET70" s="59">
        <f t="shared" si="63"/>
        <v>456.00275943564969</v>
      </c>
      <c r="EU70" s="59">
        <f t="shared" si="63"/>
        <v>475.82155136624186</v>
      </c>
      <c r="EV70" s="59">
        <f t="shared" si="63"/>
        <v>496.50170763172139</v>
      </c>
      <c r="EW70" s="59">
        <f t="shared" si="64"/>
        <v>518.08066484881124</v>
      </c>
      <c r="EX70" s="59">
        <f t="shared" si="64"/>
        <v>540.59748670447027</v>
      </c>
      <c r="EY70" s="59">
        <f t="shared" si="64"/>
        <v>564.0929346716199</v>
      </c>
      <c r="EZ70" s="59">
        <f t="shared" si="64"/>
        <v>588.60954179831776</v>
      </c>
      <c r="FA70" s="59">
        <f t="shared" si="64"/>
        <v>614.19168970395617</v>
      </c>
      <c r="FB70" s="59">
        <f t="shared" si="64"/>
        <v>640.88568892186947</v>
      </c>
      <c r="FC70" s="59">
        <f t="shared" si="64"/>
        <v>668.73986273379171</v>
      </c>
      <c r="FD70" s="59">
        <f t="shared" si="64"/>
        <v>697.80463464792774</v>
      </c>
      <c r="FE70" s="59">
        <f t="shared" si="64"/>
        <v>728.13261967899587</v>
      </c>
      <c r="FF70" s="59">
        <f t="shared" si="64"/>
        <v>759.77871959548429</v>
      </c>
      <c r="FG70" s="59">
        <f t="shared" si="64"/>
        <v>792.80022230654311</v>
      </c>
      <c r="FH70" s="59">
        <f t="shared" si="64"/>
        <v>827.25690556842994</v>
      </c>
      <c r="FI70" s="59">
        <f t="shared" si="64"/>
        <v>863.21114519824494</v>
      </c>
      <c r="FJ70" s="59">
        <f t="shared" si="64"/>
        <v>900.72802799085093</v>
      </c>
      <c r="FK70" s="59">
        <f t="shared" si="64"/>
        <v>939.87546954338916</v>
      </c>
      <c r="FL70" s="59">
        <f t="shared" si="64"/>
        <v>980.72433720068386</v>
      </c>
      <c r="FM70" s="59">
        <f t="shared" si="65"/>
        <v>1023.3485783440999</v>
      </c>
      <c r="FN70" s="59">
        <f t="shared" si="65"/>
        <v>1067.825354256091</v>
      </c>
      <c r="FO70" s="59">
        <f t="shared" si="65"/>
        <v>1114.2351798027692</v>
      </c>
      <c r="FP70" s="59">
        <f t="shared" si="65"/>
        <v>1162.662069187357</v>
      </c>
      <c r="FQ70" s="59">
        <f t="shared" si="65"/>
        <v>1213.1936880383778</v>
      </c>
      <c r="FR70" s="59">
        <f t="shared" si="65"/>
        <v>1265.9215121079017</v>
      </c>
      <c r="FS70" s="59">
        <f t="shared" si="65"/>
        <v>1320.940992867135</v>
      </c>
      <c r="FT70" s="59">
        <f t="shared" si="65"/>
        <v>1378.3517302991263</v>
      </c>
      <c r="FU70" s="59">
        <f t="shared" si="65"/>
        <v>1438.2576532013868</v>
      </c>
      <c r="FV70" s="59">
        <f t="shared" si="65"/>
        <v>1500.7672073248252</v>
      </c>
      <c r="FW70" s="59">
        <f t="shared" si="65"/>
        <v>1565.9935516895766</v>
      </c>
      <c r="FX70" s="59">
        <f t="shared" si="65"/>
        <v>1634.0547634331087</v>
      </c>
      <c r="FY70" s="59">
        <f t="shared" si="65"/>
        <v>1705.0740515614384</v>
      </c>
      <c r="FZ70" s="59">
        <f t="shared" si="65"/>
        <v>1779.1799799904015</v>
      </c>
      <c r="GA70" s="59">
        <f t="shared" si="65"/>
        <v>1856.5067002807441</v>
      </c>
      <c r="GB70" s="59">
        <f t="shared" si="65"/>
        <v>1937.1941944883456</v>
      </c>
      <c r="GC70" s="59">
        <f t="shared" si="66"/>
        <v>2021.3885285691979</v>
      </c>
      <c r="GD70" s="59">
        <f t="shared" si="66"/>
        <v>2109.2421167978723</v>
      </c>
      <c r="GE70" s="59">
        <f t="shared" si="66"/>
        <v>2200.9139976781412</v>
      </c>
      <c r="GF70" s="59">
        <f t="shared" si="66"/>
        <v>2296.5701218452282</v>
      </c>
      <c r="GG70" s="59">
        <f t="shared" si="66"/>
        <v>2396.3836524808653</v>
      </c>
      <c r="GH70" s="59">
        <f t="shared" si="66"/>
        <v>2500.5352787849883</v>
      </c>
      <c r="GI70" s="59">
        <f t="shared" si="66"/>
        <v>2609.2135430715412</v>
      </c>
      <c r="GJ70" s="59">
        <f t="shared" si="66"/>
        <v>2722.6151820805162</v>
      </c>
      <c r="GK70" s="59">
        <f t="shared" si="66"/>
        <v>2840.9454831240992</v>
      </c>
      <c r="GL70" s="59">
        <f t="shared" si="66"/>
        <v>2964.4186557116386</v>
      </c>
      <c r="GM70" s="59">
        <f t="shared" si="66"/>
        <v>3093.2582193261774</v>
      </c>
      <c r="GN70" s="59">
        <f t="shared" si="66"/>
        <v>3227.6974080545315</v>
      </c>
      <c r="GO70" s="59">
        <f t="shared" si="66"/>
        <v>3367.9795928033973</v>
      </c>
      <c r="GP70" s="59">
        <f t="shared" si="66"/>
        <v>3514.3587218658181</v>
      </c>
      <c r="GQ70" s="59">
        <f t="shared" si="66"/>
        <v>3667.0997806355499</v>
      </c>
      <c r="GR70" s="59">
        <f t="shared" si="66"/>
        <v>3826.4792713015318</v>
      </c>
      <c r="GS70" s="59">
        <f t="shared" si="67"/>
        <v>3992.7857133908383</v>
      </c>
      <c r="GT70" s="59">
        <f t="shared" si="67"/>
        <v>4166.3201660662307</v>
      </c>
      <c r="GU70" s="59">
        <f t="shared" si="67"/>
        <v>4347.3967731238008</v>
      </c>
      <c r="GV70" s="59">
        <f t="shared" si="67"/>
        <v>4536.3433316773071</v>
      </c>
      <c r="GW70" s="59">
        <f t="shared" si="67"/>
        <v>4733.5018855586659</v>
      </c>
      <c r="GX70" s="59">
        <f t="shared" si="67"/>
        <v>4939.2293445088162</v>
      </c>
      <c r="GY70" s="59">
        <f t="shared" si="67"/>
        <v>5153.8981302798575</v>
      </c>
      <c r="GZ70" s="59">
        <f t="shared" si="67"/>
        <v>5377.8968508180797</v>
      </c>
      <c r="HA70" s="59">
        <f t="shared" si="67"/>
        <v>5611.6310037483345</v>
      </c>
      <c r="HB70" s="59">
        <f t="shared" si="67"/>
        <v>5855.5237104332437</v>
      </c>
      <c r="HC70" s="59">
        <f t="shared" si="67"/>
        <v>6110.0164819360925</v>
      </c>
      <c r="HD70" s="59">
        <f t="shared" si="67"/>
        <v>6375.5700182739984</v>
      </c>
      <c r="HE70" s="59">
        <f t="shared" si="67"/>
        <v>6652.6650424082218</v>
      </c>
      <c r="HF70" s="59">
        <f t="shared" si="67"/>
        <v>6941.8031704813675</v>
      </c>
    </row>
    <row r="71" spans="1:214" x14ac:dyDescent="0.3">
      <c r="A71" s="69" t="str">
        <f t="shared" si="52"/>
        <v>Pinnacle West Capital Corporation</v>
      </c>
      <c r="B71" s="16" t="str">
        <f t="shared" si="52"/>
        <v>PNW</v>
      </c>
      <c r="C71" s="16">
        <f t="shared" si="52"/>
        <v>2.78</v>
      </c>
      <c r="D71" s="16">
        <f t="shared" si="52"/>
        <v>81.736777777777817</v>
      </c>
      <c r="E71" s="18">
        <f t="shared" si="52"/>
        <v>4.2825000000000002E-2</v>
      </c>
      <c r="F71" s="18">
        <f t="shared" si="52"/>
        <v>4.2931166666666666E-2</v>
      </c>
      <c r="G71" s="18">
        <f t="shared" si="52"/>
        <v>4.303733333333333E-2</v>
      </c>
      <c r="H71" s="18">
        <f t="shared" si="52"/>
        <v>4.3143499999999994E-2</v>
      </c>
      <c r="I71" s="18">
        <f t="shared" si="52"/>
        <v>4.3249666666666658E-2</v>
      </c>
      <c r="J71" s="18">
        <f t="shared" si="52"/>
        <v>4.3355833333333323E-2</v>
      </c>
      <c r="K71" s="18">
        <f t="shared" si="52"/>
        <v>4.3462000000000001E-2</v>
      </c>
      <c r="L71" s="17">
        <f t="shared" si="68"/>
        <v>7.8706666827201829E-2</v>
      </c>
      <c r="N71" s="59">
        <f t="shared" si="53"/>
        <v>-81.736777777777817</v>
      </c>
      <c r="O71" s="59">
        <f t="shared" si="54"/>
        <v>2.8990534999999999</v>
      </c>
      <c r="P71" s="59">
        <f t="shared" si="69"/>
        <v>3.0232054661375001</v>
      </c>
      <c r="Q71" s="59">
        <f t="shared" si="69"/>
        <v>3.1526742402248389</v>
      </c>
      <c r="R71" s="59">
        <f t="shared" si="69"/>
        <v>3.2876875145624678</v>
      </c>
      <c r="S71" s="59">
        <f t="shared" si="69"/>
        <v>3.428482732373606</v>
      </c>
      <c r="T71" s="59">
        <f t="shared" si="55"/>
        <v>3.5756714959709264</v>
      </c>
      <c r="U71" s="59">
        <f t="shared" si="55"/>
        <v>3.7295588620335258</v>
      </c>
      <c r="V71" s="59">
        <f t="shared" si="55"/>
        <v>3.8904650847976692</v>
      </c>
      <c r="W71" s="59">
        <f t="shared" si="55"/>
        <v>4.0587264028934733</v>
      </c>
      <c r="X71" s="59">
        <f t="shared" si="55"/>
        <v>4.2346958683629223</v>
      </c>
      <c r="Y71" s="59">
        <f t="shared" si="56"/>
        <v>4.4187442201937115</v>
      </c>
      <c r="Z71" s="59">
        <f t="shared" si="56"/>
        <v>4.6107916814917704</v>
      </c>
      <c r="AA71" s="59">
        <f t="shared" si="56"/>
        <v>4.8111859095527656</v>
      </c>
      <c r="AB71" s="59">
        <f t="shared" si="56"/>
        <v>5.0202896715537477</v>
      </c>
      <c r="AC71" s="59">
        <f t="shared" si="56"/>
        <v>5.238481501258816</v>
      </c>
      <c r="AD71" s="59">
        <f t="shared" si="56"/>
        <v>5.4661563842665259</v>
      </c>
      <c r="AE71" s="59">
        <f t="shared" si="56"/>
        <v>5.7037264730395174</v>
      </c>
      <c r="AF71" s="59">
        <f t="shared" si="56"/>
        <v>5.9516218330107602</v>
      </c>
      <c r="AG71" s="59">
        <f t="shared" si="56"/>
        <v>6.2102912211170729</v>
      </c>
      <c r="AH71" s="59">
        <f t="shared" si="56"/>
        <v>6.4802028981692628</v>
      </c>
      <c r="AI71" s="59">
        <f t="shared" si="56"/>
        <v>6.7618454765294942</v>
      </c>
      <c r="AJ71" s="59">
        <f t="shared" si="56"/>
        <v>7.0557288046304185</v>
      </c>
      <c r="AK71" s="59">
        <f t="shared" si="56"/>
        <v>7.3623848899372648</v>
      </c>
      <c r="AL71" s="59">
        <f t="shared" si="56"/>
        <v>7.6823688620237176</v>
      </c>
      <c r="AM71" s="59">
        <f t="shared" si="56"/>
        <v>8.0162599775049923</v>
      </c>
      <c r="AN71" s="59">
        <f t="shared" si="56"/>
        <v>8.3646626686473127</v>
      </c>
      <c r="AO71" s="59">
        <f t="shared" si="57"/>
        <v>8.7282076375520621</v>
      </c>
      <c r="AP71" s="59">
        <f t="shared" si="57"/>
        <v>9.1075529978953487</v>
      </c>
      <c r="AQ71" s="59">
        <f t="shared" si="57"/>
        <v>9.5033854662898758</v>
      </c>
      <c r="AR71" s="59">
        <f t="shared" si="57"/>
        <v>9.9164216054257661</v>
      </c>
      <c r="AS71" s="59">
        <f t="shared" si="57"/>
        <v>10.34740912124078</v>
      </c>
      <c r="AT71" s="59">
        <f t="shared" si="57"/>
        <v>10.797128216468145</v>
      </c>
      <c r="AU71" s="59">
        <f t="shared" si="57"/>
        <v>11.266393003012283</v>
      </c>
      <c r="AV71" s="59">
        <f t="shared" si="57"/>
        <v>11.756052975709201</v>
      </c>
      <c r="AW71" s="59">
        <f t="shared" si="57"/>
        <v>12.266994550139472</v>
      </c>
      <c r="AX71" s="59">
        <f t="shared" si="57"/>
        <v>12.800142667277633</v>
      </c>
      <c r="AY71" s="59">
        <f t="shared" si="57"/>
        <v>13.356462467882853</v>
      </c>
      <c r="AZ71" s="59">
        <f t="shared" si="57"/>
        <v>13.936961039661975</v>
      </c>
      <c r="BA71" s="59">
        <f t="shared" si="57"/>
        <v>14.542689240367762</v>
      </c>
      <c r="BB71" s="59">
        <f t="shared" si="57"/>
        <v>15.174743600132624</v>
      </c>
      <c r="BC71" s="59">
        <f t="shared" si="57"/>
        <v>15.834268306481587</v>
      </c>
      <c r="BD71" s="59">
        <f t="shared" si="57"/>
        <v>16.522457275617889</v>
      </c>
      <c r="BE71" s="59">
        <f t="shared" si="58"/>
        <v>17.240556313730792</v>
      </c>
      <c r="BF71" s="59">
        <f t="shared" si="58"/>
        <v>17.989865372238157</v>
      </c>
      <c r="BG71" s="59">
        <f t="shared" si="58"/>
        <v>18.771740901046371</v>
      </c>
      <c r="BH71" s="59">
        <f t="shared" si="58"/>
        <v>19.587598304087646</v>
      </c>
      <c r="BI71" s="59">
        <f t="shared" si="58"/>
        <v>20.438914501579902</v>
      </c>
      <c r="BJ71" s="59">
        <f t="shared" si="58"/>
        <v>21.327230603647564</v>
      </c>
      <c r="BK71" s="59">
        <f t="shared" si="58"/>
        <v>22.254154700143292</v>
      </c>
      <c r="BL71" s="59">
        <f t="shared" si="58"/>
        <v>23.221364771720918</v>
      </c>
      <c r="BM71" s="59">
        <f t="shared" si="58"/>
        <v>24.230611727429451</v>
      </c>
      <c r="BN71" s="59">
        <f t="shared" si="58"/>
        <v>25.283722574326987</v>
      </c>
      <c r="BO71" s="59">
        <f t="shared" si="58"/>
        <v>26.382603724852384</v>
      </c>
      <c r="BP71" s="59">
        <f t="shared" si="58"/>
        <v>27.529244447941917</v>
      </c>
      <c r="BQ71" s="59">
        <f t="shared" si="58"/>
        <v>28.725720470138366</v>
      </c>
      <c r="BR71" s="59">
        <f t="shared" si="58"/>
        <v>29.974197733211518</v>
      </c>
      <c r="BS71" s="59">
        <f t="shared" si="58"/>
        <v>31.276936315092353</v>
      </c>
      <c r="BT71" s="59">
        <f t="shared" si="58"/>
        <v>32.636294521218893</v>
      </c>
      <c r="BU71" s="59">
        <f t="shared" si="59"/>
        <v>34.054733153700106</v>
      </c>
      <c r="BV71" s="59">
        <f t="shared" si="59"/>
        <v>35.534819966026213</v>
      </c>
      <c r="BW71" s="59">
        <f t="shared" si="59"/>
        <v>37.079234311389641</v>
      </c>
      <c r="BX71" s="59">
        <f t="shared" si="59"/>
        <v>38.690771993031255</v>
      </c>
      <c r="BY71" s="59">
        <f t="shared" si="59"/>
        <v>40.372350325392375</v>
      </c>
      <c r="BZ71" s="59">
        <f t="shared" si="59"/>
        <v>42.127013415234572</v>
      </c>
      <c r="CA71" s="59">
        <f t="shared" si="59"/>
        <v>43.957937672287493</v>
      </c>
      <c r="CB71" s="59">
        <f t="shared" si="59"/>
        <v>45.868437559400448</v>
      </c>
      <c r="CC71" s="59">
        <f t="shared" si="59"/>
        <v>47.861971592607105</v>
      </c>
      <c r="CD71" s="59">
        <f t="shared" si="59"/>
        <v>49.942148601964988</v>
      </c>
      <c r="CE71" s="59">
        <f t="shared" si="59"/>
        <v>52.112734264503587</v>
      </c>
      <c r="CF71" s="59">
        <f t="shared" si="59"/>
        <v>54.377657921107435</v>
      </c>
      <c r="CG71" s="59">
        <f t="shared" si="59"/>
        <v>56.741019689674602</v>
      </c>
      <c r="CH71" s="59">
        <f t="shared" si="59"/>
        <v>59.207097887427231</v>
      </c>
      <c r="CI71" s="59">
        <f t="shared" si="59"/>
        <v>61.780356775810588</v>
      </c>
      <c r="CJ71" s="59">
        <f t="shared" si="59"/>
        <v>64.465454642000864</v>
      </c>
      <c r="CK71" s="59">
        <f t="shared" si="60"/>
        <v>67.267252231651497</v>
      </c>
      <c r="CL71" s="59">
        <f t="shared" si="60"/>
        <v>70.190821548143532</v>
      </c>
      <c r="CM71" s="59">
        <f t="shared" si="60"/>
        <v>73.241455034268938</v>
      </c>
      <c r="CN71" s="59">
        <f t="shared" si="60"/>
        <v>76.424675152968334</v>
      </c>
      <c r="CO71" s="59">
        <f t="shared" si="60"/>
        <v>79.746244384466635</v>
      </c>
      <c r="CP71" s="59">
        <f t="shared" si="60"/>
        <v>83.212175657904311</v>
      </c>
      <c r="CQ71" s="59">
        <f t="shared" si="60"/>
        <v>86.828743236348146</v>
      </c>
      <c r="CR71" s="59">
        <f t="shared" si="60"/>
        <v>90.602494074886295</v>
      </c>
      <c r="CS71" s="59">
        <f t="shared" si="60"/>
        <v>94.54025967236899</v>
      </c>
      <c r="CT71" s="59">
        <f t="shared" si="60"/>
        <v>98.649168438249475</v>
      </c>
      <c r="CU71" s="59">
        <f t="shared" si="60"/>
        <v>102.93665859691266</v>
      </c>
      <c r="CV71" s="59">
        <f t="shared" si="60"/>
        <v>107.41049165285168</v>
      </c>
      <c r="CW71" s="59">
        <f t="shared" si="60"/>
        <v>112.0787664410679</v>
      </c>
      <c r="CX71" s="59">
        <f t="shared" si="60"/>
        <v>116.94993378812958</v>
      </c>
      <c r="CY71" s="59">
        <f t="shared" si="60"/>
        <v>122.03281181042927</v>
      </c>
      <c r="CZ71" s="59">
        <f t="shared" si="60"/>
        <v>127.33660187733413</v>
      </c>
      <c r="DA71" s="59">
        <f t="shared" si="61"/>
        <v>132.87090526812682</v>
      </c>
      <c r="DB71" s="59">
        <f t="shared" si="61"/>
        <v>138.64574055289015</v>
      </c>
      <c r="DC71" s="59">
        <f t="shared" si="61"/>
        <v>144.67156172879984</v>
      </c>
      <c r="DD71" s="59">
        <f t="shared" si="61"/>
        <v>150.95927714465694</v>
      </c>
      <c r="DE71" s="59">
        <f t="shared" si="61"/>
        <v>157.52026924791801</v>
      </c>
      <c r="DF71" s="59">
        <f t="shared" si="61"/>
        <v>164.36641518997101</v>
      </c>
      <c r="DG71" s="59">
        <f t="shared" si="61"/>
        <v>171.51010832695752</v>
      </c>
      <c r="DH71" s="59">
        <f t="shared" si="61"/>
        <v>178.96428065506373</v>
      </c>
      <c r="DI71" s="59">
        <f t="shared" si="61"/>
        <v>186.74242622089409</v>
      </c>
      <c r="DJ71" s="59">
        <f t="shared" si="61"/>
        <v>194.85862554930657</v>
      </c>
      <c r="DK71" s="59">
        <f t="shared" si="61"/>
        <v>203.3275711329305</v>
      </c>
      <c r="DL71" s="59">
        <f t="shared" si="61"/>
        <v>212.16459402950991</v>
      </c>
      <c r="DM71" s="59">
        <f t="shared" si="61"/>
        <v>221.38569161522045</v>
      </c>
      <c r="DN71" s="59">
        <f t="shared" si="61"/>
        <v>231.00755654420115</v>
      </c>
      <c r="DO71" s="59">
        <f t="shared" si="61"/>
        <v>241.0476069667252</v>
      </c>
      <c r="DP71" s="59">
        <f t="shared" si="61"/>
        <v>251.52401806071299</v>
      </c>
      <c r="DQ71" s="59">
        <f t="shared" si="62"/>
        <v>262.45575493366766</v>
      </c>
      <c r="DR71" s="59">
        <f t="shared" si="62"/>
        <v>273.8626069545947</v>
      </c>
      <c r="DS71" s="59">
        <f t="shared" si="62"/>
        <v>285.76522357805527</v>
      </c>
      <c r="DT71" s="59">
        <f t="shared" si="62"/>
        <v>298.18515172520466</v>
      </c>
      <c r="DU71" s="59">
        <f t="shared" si="62"/>
        <v>311.14487478948547</v>
      </c>
      <c r="DV71" s="59">
        <f t="shared" si="62"/>
        <v>324.66785333758605</v>
      </c>
      <c r="DW71" s="59">
        <f t="shared" si="62"/>
        <v>338.77856757934416</v>
      </c>
      <c r="DX71" s="59">
        <f t="shared" si="62"/>
        <v>353.50256168347755</v>
      </c>
      <c r="DY71" s="59">
        <f t="shared" si="62"/>
        <v>368.86649001936479</v>
      </c>
      <c r="DZ71" s="59">
        <f t="shared" si="62"/>
        <v>384.89816540858641</v>
      </c>
      <c r="EA71" s="59">
        <f t="shared" si="62"/>
        <v>401.62660947357432</v>
      </c>
      <c r="EB71" s="59">
        <f t="shared" si="62"/>
        <v>419.08210517451477</v>
      </c>
      <c r="EC71" s="59">
        <f t="shared" si="62"/>
        <v>437.29625162960946</v>
      </c>
      <c r="ED71" s="59">
        <f t="shared" si="62"/>
        <v>456.3020213179355</v>
      </c>
      <c r="EE71" s="59">
        <f t="shared" si="62"/>
        <v>476.13381976845557</v>
      </c>
      <c r="EF71" s="59">
        <f t="shared" si="62"/>
        <v>496.82754784323214</v>
      </c>
      <c r="EG71" s="59">
        <f t="shared" si="63"/>
        <v>518.42066672759461</v>
      </c>
      <c r="EH71" s="59">
        <f t="shared" si="63"/>
        <v>540.95226574490925</v>
      </c>
      <c r="EI71" s="59">
        <f t="shared" si="63"/>
        <v>564.4631331187145</v>
      </c>
      <c r="EJ71" s="59">
        <f t="shared" si="63"/>
        <v>588.99582981031995</v>
      </c>
      <c r="EK71" s="59">
        <f t="shared" si="63"/>
        <v>614.59476656553602</v>
      </c>
      <c r="EL71" s="59">
        <f t="shared" si="63"/>
        <v>641.3062843100073</v>
      </c>
      <c r="EM71" s="59">
        <f t="shared" si="63"/>
        <v>669.17873803868872</v>
      </c>
      <c r="EN71" s="59">
        <f t="shared" si="63"/>
        <v>698.26258435132615</v>
      </c>
      <c r="EO71" s="59">
        <f t="shared" si="63"/>
        <v>728.61047279240347</v>
      </c>
      <c r="EP71" s="59">
        <f t="shared" si="63"/>
        <v>760.27734116090687</v>
      </c>
      <c r="EQ71" s="59">
        <f t="shared" si="63"/>
        <v>793.32051496244208</v>
      </c>
      <c r="ER71" s="59">
        <f t="shared" si="63"/>
        <v>827.79981118373962</v>
      </c>
      <c r="ES71" s="59">
        <f t="shared" si="63"/>
        <v>863.77764657740727</v>
      </c>
      <c r="ET71" s="59">
        <f t="shared" si="63"/>
        <v>901.31915065295448</v>
      </c>
      <c r="EU71" s="59">
        <f t="shared" si="63"/>
        <v>940.49228357863308</v>
      </c>
      <c r="EV71" s="59">
        <f t="shared" si="63"/>
        <v>981.36795920752752</v>
      </c>
      <c r="EW71" s="59">
        <f t="shared" si="64"/>
        <v>1024.0201734506049</v>
      </c>
      <c r="EX71" s="59">
        <f t="shared" si="64"/>
        <v>1068.5261382291151</v>
      </c>
      <c r="EY71" s="59">
        <f t="shared" si="64"/>
        <v>1114.9664212488287</v>
      </c>
      <c r="EZ71" s="59">
        <f t="shared" si="64"/>
        <v>1163.4250918491452</v>
      </c>
      <c r="FA71" s="59">
        <f t="shared" si="64"/>
        <v>1213.9898731910926</v>
      </c>
      <c r="FB71" s="59">
        <f t="shared" si="64"/>
        <v>1266.7523010597238</v>
      </c>
      <c r="FC71" s="59">
        <f t="shared" si="64"/>
        <v>1321.8078895683814</v>
      </c>
      <c r="FD71" s="59">
        <f t="shared" si="64"/>
        <v>1379.2563040648022</v>
      </c>
      <c r="FE71" s="59">
        <f t="shared" si="64"/>
        <v>1439.2015415520664</v>
      </c>
      <c r="FF71" s="59">
        <f t="shared" si="64"/>
        <v>1501.7521189510021</v>
      </c>
      <c r="FG71" s="59">
        <f t="shared" si="64"/>
        <v>1567.0212695448504</v>
      </c>
      <c r="FH71" s="59">
        <f t="shared" si="64"/>
        <v>1635.1271479618085</v>
      </c>
      <c r="FI71" s="59">
        <f t="shared" si="64"/>
        <v>1706.1930440665244</v>
      </c>
      <c r="FJ71" s="59">
        <f t="shared" si="64"/>
        <v>1780.3476061477436</v>
      </c>
      <c r="FK71" s="59">
        <f t="shared" si="64"/>
        <v>1857.7250738061366</v>
      </c>
      <c r="FL71" s="59">
        <f t="shared" si="64"/>
        <v>1938.4655209638986</v>
      </c>
      <c r="FM71" s="59">
        <f t="shared" si="65"/>
        <v>2022.7151094360313</v>
      </c>
      <c r="FN71" s="59">
        <f t="shared" si="65"/>
        <v>2110.6263535223397</v>
      </c>
      <c r="FO71" s="59">
        <f t="shared" si="65"/>
        <v>2202.3583960991273</v>
      </c>
      <c r="FP71" s="59">
        <f t="shared" si="65"/>
        <v>2298.0772967103871</v>
      </c>
      <c r="FQ71" s="59">
        <f t="shared" si="65"/>
        <v>2397.9563321800138</v>
      </c>
      <c r="FR71" s="59">
        <f t="shared" si="65"/>
        <v>2502.1763102892214</v>
      </c>
      <c r="FS71" s="59">
        <f t="shared" si="65"/>
        <v>2610.9258970870114</v>
      </c>
      <c r="FT71" s="59">
        <f t="shared" si="65"/>
        <v>2724.4019584262069</v>
      </c>
      <c r="FU71" s="59">
        <f t="shared" si="65"/>
        <v>2842.8099163433262</v>
      </c>
      <c r="FV71" s="59">
        <f t="shared" si="65"/>
        <v>2966.3641209274397</v>
      </c>
      <c r="FW71" s="59">
        <f t="shared" si="65"/>
        <v>3095.2882383511878</v>
      </c>
      <c r="FX71" s="59">
        <f t="shared" si="65"/>
        <v>3229.815655766407</v>
      </c>
      <c r="FY71" s="59">
        <f t="shared" si="65"/>
        <v>3370.1899037973262</v>
      </c>
      <c r="FZ71" s="59">
        <f t="shared" si="65"/>
        <v>3516.665097396165</v>
      </c>
      <c r="GA71" s="59">
        <f t="shared" si="65"/>
        <v>3669.5063958591968</v>
      </c>
      <c r="GB71" s="59">
        <f t="shared" si="65"/>
        <v>3828.9904828360286</v>
      </c>
      <c r="GC71" s="59">
        <f t="shared" si="66"/>
        <v>3995.4060672010478</v>
      </c>
      <c r="GD71" s="59">
        <f t="shared" si="66"/>
        <v>4169.0544056937397</v>
      </c>
      <c r="GE71" s="59">
        <f t="shared" si="66"/>
        <v>4350.2498482740002</v>
      </c>
      <c r="GF71" s="59">
        <f t="shared" si="66"/>
        <v>4539.3204071796845</v>
      </c>
      <c r="GG71" s="59">
        <f t="shared" si="66"/>
        <v>4736.6083507165276</v>
      </c>
      <c r="GH71" s="59">
        <f t="shared" si="66"/>
        <v>4942.4708228553691</v>
      </c>
      <c r="GI71" s="59">
        <f t="shared" si="66"/>
        <v>5157.2804897583082</v>
      </c>
      <c r="GJ71" s="59">
        <f t="shared" si="66"/>
        <v>5381.4262144041832</v>
      </c>
      <c r="GK71" s="59">
        <f t="shared" si="66"/>
        <v>5615.3137605346174</v>
      </c>
      <c r="GL71" s="59">
        <f t="shared" si="66"/>
        <v>5859.3665271949722</v>
      </c>
      <c r="GM71" s="59">
        <f t="shared" si="66"/>
        <v>6114.0263151999197</v>
      </c>
      <c r="GN71" s="59">
        <f t="shared" si="66"/>
        <v>6379.754126911138</v>
      </c>
      <c r="GO71" s="59">
        <f t="shared" si="66"/>
        <v>6657.0310007749495</v>
      </c>
      <c r="GP71" s="59">
        <f t="shared" si="66"/>
        <v>6946.3588821306294</v>
      </c>
      <c r="GQ71" s="59">
        <f t="shared" si="66"/>
        <v>7248.2615318657899</v>
      </c>
      <c r="GR71" s="59">
        <f t="shared" si="66"/>
        <v>7563.2854745637405</v>
      </c>
      <c r="GS71" s="59">
        <f t="shared" si="67"/>
        <v>7892.0009878592291</v>
      </c>
      <c r="GT71" s="59">
        <f t="shared" si="67"/>
        <v>8235.0031347935656</v>
      </c>
      <c r="GU71" s="59">
        <f t="shared" si="67"/>
        <v>8592.9128410379617</v>
      </c>
      <c r="GV71" s="59">
        <f t="shared" si="67"/>
        <v>8966.3780189351528</v>
      </c>
      <c r="GW71" s="59">
        <f t="shared" si="67"/>
        <v>9356.0747403941114</v>
      </c>
      <c r="GX71" s="59">
        <f t="shared" si="67"/>
        <v>9762.7084607611196</v>
      </c>
      <c r="GY71" s="59">
        <f t="shared" si="67"/>
        <v>10187.015295882718</v>
      </c>
      <c r="GZ71" s="59">
        <f t="shared" si="67"/>
        <v>10629.763354672372</v>
      </c>
      <c r="HA71" s="59">
        <f t="shared" si="67"/>
        <v>11091.754129593141</v>
      </c>
      <c r="HB71" s="59">
        <f t="shared" si="67"/>
        <v>11573.823947573517</v>
      </c>
      <c r="HC71" s="59">
        <f t="shared" si="67"/>
        <v>12076.845483982956</v>
      </c>
      <c r="HD71" s="59">
        <f t="shared" si="67"/>
        <v>12601.729342407822</v>
      </c>
      <c r="HE71" s="59">
        <f t="shared" si="67"/>
        <v>13149.425703087549</v>
      </c>
      <c r="HF71" s="59">
        <f t="shared" si="67"/>
        <v>13720.926042995139</v>
      </c>
    </row>
    <row r="72" spans="1:214" x14ac:dyDescent="0.3">
      <c r="A72" s="69" t="str">
        <f t="shared" si="52"/>
        <v>PNM Resources, Inc.</v>
      </c>
      <c r="B72" s="16" t="str">
        <f t="shared" si="52"/>
        <v>PNM</v>
      </c>
      <c r="C72" s="16">
        <f t="shared" si="52"/>
        <v>1.06</v>
      </c>
      <c r="D72" s="16">
        <f t="shared" si="52"/>
        <v>38.897444444444439</v>
      </c>
      <c r="E72" s="18">
        <f t="shared" si="52"/>
        <v>6.1749999999999999E-2</v>
      </c>
      <c r="F72" s="18">
        <f t="shared" si="52"/>
        <v>5.8701999999999997E-2</v>
      </c>
      <c r="G72" s="18">
        <f t="shared" si="52"/>
        <v>5.5653999999999995E-2</v>
      </c>
      <c r="H72" s="18">
        <f t="shared" si="52"/>
        <v>5.2605999999999993E-2</v>
      </c>
      <c r="I72" s="18">
        <f t="shared" si="52"/>
        <v>4.9557999999999991E-2</v>
      </c>
      <c r="J72" s="18">
        <f t="shared" si="52"/>
        <v>4.6509999999999989E-2</v>
      </c>
      <c r="K72" s="18">
        <f t="shared" si="52"/>
        <v>4.3462000000000001E-2</v>
      </c>
      <c r="L72" s="17">
        <f t="shared" si="68"/>
        <v>7.5338527560234084E-2</v>
      </c>
      <c r="N72" s="59">
        <f t="shared" si="53"/>
        <v>-38.897444444444439</v>
      </c>
      <c r="O72" s="59">
        <f t="shared" si="54"/>
        <v>1.1254550000000001</v>
      </c>
      <c r="P72" s="59">
        <f t="shared" si="69"/>
        <v>1.1949518462500002</v>
      </c>
      <c r="Q72" s="59">
        <f t="shared" si="69"/>
        <v>1.2687401227559376</v>
      </c>
      <c r="R72" s="59">
        <f t="shared" si="69"/>
        <v>1.3470848253361167</v>
      </c>
      <c r="S72" s="59">
        <f t="shared" si="69"/>
        <v>1.4302673133006218</v>
      </c>
      <c r="T72" s="59">
        <f t="shared" si="55"/>
        <v>1.5142268651259949</v>
      </c>
      <c r="U72" s="59">
        <f t="shared" si="55"/>
        <v>1.5984996470777171</v>
      </c>
      <c r="V72" s="59">
        <f t="shared" si="55"/>
        <v>1.6825903195118874</v>
      </c>
      <c r="W72" s="59">
        <f t="shared" si="55"/>
        <v>1.7659761305662576</v>
      </c>
      <c r="X72" s="59">
        <f t="shared" si="55"/>
        <v>1.8481116803988944</v>
      </c>
      <c r="Y72" s="59">
        <f t="shared" si="56"/>
        <v>1.9284343102523909</v>
      </c>
      <c r="Z72" s="59">
        <f t="shared" si="56"/>
        <v>2.0122479222445802</v>
      </c>
      <c r="AA72" s="59">
        <f t="shared" si="56"/>
        <v>2.0997042414411737</v>
      </c>
      <c r="AB72" s="59">
        <f t="shared" si="56"/>
        <v>2.1909615871826897</v>
      </c>
      <c r="AC72" s="59">
        <f t="shared" si="56"/>
        <v>2.2861851596848237</v>
      </c>
      <c r="AD72" s="59">
        <f t="shared" si="56"/>
        <v>2.3855473390950452</v>
      </c>
      <c r="AE72" s="59">
        <f t="shared" si="56"/>
        <v>2.4892279975467937</v>
      </c>
      <c r="AF72" s="59">
        <f t="shared" si="56"/>
        <v>2.5974148247761724</v>
      </c>
      <c r="AG72" s="59">
        <f t="shared" si="56"/>
        <v>2.7103036678905941</v>
      </c>
      <c r="AH72" s="59">
        <f t="shared" si="56"/>
        <v>2.8280988859044549</v>
      </c>
      <c r="AI72" s="59">
        <f t="shared" si="56"/>
        <v>2.9510137196836341</v>
      </c>
      <c r="AJ72" s="59">
        <f t="shared" si="56"/>
        <v>3.0792706779685237</v>
      </c>
      <c r="AK72" s="59">
        <f t="shared" si="56"/>
        <v>3.2131019401743912</v>
      </c>
      <c r="AL72" s="59">
        <f t="shared" si="56"/>
        <v>3.3527497766982504</v>
      </c>
      <c r="AM72" s="59">
        <f t="shared" si="56"/>
        <v>3.4984669874931091</v>
      </c>
      <c r="AN72" s="59">
        <f t="shared" si="56"/>
        <v>3.6505173597035343</v>
      </c>
      <c r="AO72" s="59">
        <f t="shared" si="57"/>
        <v>3.8091761451909689</v>
      </c>
      <c r="AP72" s="59">
        <f t="shared" si="57"/>
        <v>3.9747305588132584</v>
      </c>
      <c r="AQ72" s="59">
        <f t="shared" si="57"/>
        <v>4.1474802983604002</v>
      </c>
      <c r="AR72" s="59">
        <f t="shared" si="57"/>
        <v>4.3277380870877398</v>
      </c>
      <c r="AS72" s="59">
        <f t="shared" si="57"/>
        <v>4.5158302398287464</v>
      </c>
      <c r="AT72" s="59">
        <f t="shared" si="57"/>
        <v>4.7120972537121828</v>
      </c>
      <c r="AU72" s="59">
        <f t="shared" si="57"/>
        <v>4.9168944245530213</v>
      </c>
      <c r="AV72" s="59">
        <f t="shared" si="57"/>
        <v>5.130592490032944</v>
      </c>
      <c r="AW72" s="59">
        <f t="shared" si="57"/>
        <v>5.3535783008347551</v>
      </c>
      <c r="AX72" s="59">
        <f t="shared" si="57"/>
        <v>5.5862555209456346</v>
      </c>
      <c r="AY72" s="59">
        <f t="shared" si="57"/>
        <v>5.8290453583969732</v>
      </c>
      <c r="AZ72" s="59">
        <f t="shared" si="57"/>
        <v>6.0823873277636222</v>
      </c>
      <c r="BA72" s="59">
        <f t="shared" si="57"/>
        <v>6.3467400458028838</v>
      </c>
      <c r="BB72" s="59">
        <f t="shared" si="57"/>
        <v>6.622582061673568</v>
      </c>
      <c r="BC72" s="59">
        <f t="shared" si="57"/>
        <v>6.9104127232380241</v>
      </c>
      <c r="BD72" s="59">
        <f t="shared" si="57"/>
        <v>7.2107530810153948</v>
      </c>
      <c r="BE72" s="59">
        <f t="shared" si="58"/>
        <v>7.5241468314224855</v>
      </c>
      <c r="BF72" s="59">
        <f t="shared" si="58"/>
        <v>7.8511613010097685</v>
      </c>
      <c r="BG72" s="59">
        <f t="shared" si="58"/>
        <v>8.1923884734742547</v>
      </c>
      <c r="BH72" s="59">
        <f t="shared" si="58"/>
        <v>8.5484460613083915</v>
      </c>
      <c r="BI72" s="59">
        <f t="shared" si="58"/>
        <v>8.9199786240249761</v>
      </c>
      <c r="BJ72" s="59">
        <f t="shared" si="58"/>
        <v>9.3076587349823487</v>
      </c>
      <c r="BK72" s="59">
        <f t="shared" si="58"/>
        <v>9.712188198922151</v>
      </c>
      <c r="BL72" s="59">
        <f t="shared" si="58"/>
        <v>10.134299322423704</v>
      </c>
      <c r="BM72" s="59">
        <f t="shared" si="58"/>
        <v>10.574756239574882</v>
      </c>
      <c r="BN72" s="59">
        <f t="shared" si="58"/>
        <v>11.034356295259284</v>
      </c>
      <c r="BO72" s="59">
        <f t="shared" si="58"/>
        <v>11.513931488563843</v>
      </c>
      <c r="BP72" s="59">
        <f t="shared" si="58"/>
        <v>12.014349978919803</v>
      </c>
      <c r="BQ72" s="59">
        <f t="shared" si="58"/>
        <v>12.536517657703614</v>
      </c>
      <c r="BR72" s="59">
        <f t="shared" si="58"/>
        <v>13.081379788142728</v>
      </c>
      <c r="BS72" s="59">
        <f t="shared" si="58"/>
        <v>13.649922716494986</v>
      </c>
      <c r="BT72" s="59">
        <f t="shared" si="58"/>
        <v>14.24317565759929</v>
      </c>
      <c r="BU72" s="59">
        <f t="shared" si="59"/>
        <v>14.862212558029869</v>
      </c>
      <c r="BV72" s="59">
        <f t="shared" si="59"/>
        <v>15.508154040226961</v>
      </c>
      <c r="BW72" s="59">
        <f t="shared" si="59"/>
        <v>16.182169431123302</v>
      </c>
      <c r="BX72" s="59">
        <f t="shared" si="59"/>
        <v>16.88547887893878</v>
      </c>
      <c r="BY72" s="59">
        <f t="shared" si="59"/>
        <v>17.619355561975215</v>
      </c>
      <c r="BZ72" s="59">
        <f t="shared" si="59"/>
        <v>18.385127993409782</v>
      </c>
      <c r="CA72" s="59">
        <f t="shared" si="59"/>
        <v>19.184182426259355</v>
      </c>
      <c r="CB72" s="59">
        <f t="shared" si="59"/>
        <v>20.017965362869436</v>
      </c>
      <c r="CC72" s="59">
        <f t="shared" si="59"/>
        <v>20.887986173470466</v>
      </c>
      <c r="CD72" s="59">
        <f t="shared" si="59"/>
        <v>21.795819828541838</v>
      </c>
      <c r="CE72" s="59">
        <f t="shared" si="59"/>
        <v>22.743109749929921</v>
      </c>
      <c r="CF72" s="59">
        <f t="shared" si="59"/>
        <v>23.731570785881374</v>
      </c>
      <c r="CG72" s="59">
        <f t="shared" si="59"/>
        <v>24.762992315377346</v>
      </c>
      <c r="CH72" s="59">
        <f t="shared" si="59"/>
        <v>25.839241487388275</v>
      </c>
      <c r="CI72" s="59">
        <f t="shared" si="59"/>
        <v>26.962266600913143</v>
      </c>
      <c r="CJ72" s="59">
        <f t="shared" si="59"/>
        <v>28.134100631922028</v>
      </c>
      <c r="CK72" s="59">
        <f t="shared" si="60"/>
        <v>29.35686491358662</v>
      </c>
      <c r="CL72" s="59">
        <f t="shared" si="60"/>
        <v>30.632772976460917</v>
      </c>
      <c r="CM72" s="59">
        <f t="shared" si="60"/>
        <v>31.964134555563859</v>
      </c>
      <c r="CN72" s="59">
        <f t="shared" si="60"/>
        <v>33.353359771617775</v>
      </c>
      <c r="CO72" s="59">
        <f t="shared" si="60"/>
        <v>34.80296349401182</v>
      </c>
      <c r="CP72" s="59">
        <f t="shared" si="60"/>
        <v>36.315569893388556</v>
      </c>
      <c r="CQ72" s="59">
        <f t="shared" si="60"/>
        <v>37.893917192095003</v>
      </c>
      <c r="CR72" s="59">
        <f t="shared" si="60"/>
        <v>39.54086262109783</v>
      </c>
      <c r="CS72" s="59">
        <f t="shared" si="60"/>
        <v>41.259387592335976</v>
      </c>
      <c r="CT72" s="59">
        <f t="shared" si="60"/>
        <v>43.052603095874076</v>
      </c>
      <c r="CU72" s="59">
        <f t="shared" si="60"/>
        <v>44.92375533162695</v>
      </c>
      <c r="CV72" s="59">
        <f t="shared" si="60"/>
        <v>46.876231585850114</v>
      </c>
      <c r="CW72" s="59">
        <f t="shared" si="60"/>
        <v>48.913566363034327</v>
      </c>
      <c r="CX72" s="59">
        <f t="shared" si="60"/>
        <v>51.039447784304521</v>
      </c>
      <c r="CY72" s="59">
        <f t="shared" si="60"/>
        <v>53.257724263905956</v>
      </c>
      <c r="CZ72" s="59">
        <f t="shared" si="60"/>
        <v>55.572411475863831</v>
      </c>
      <c r="DA72" s="59">
        <f t="shared" si="61"/>
        <v>57.987699623427815</v>
      </c>
      <c r="DB72" s="59">
        <f t="shared" si="61"/>
        <v>60.507961024461231</v>
      </c>
      <c r="DC72" s="59">
        <f t="shared" si="61"/>
        <v>63.137758026506361</v>
      </c>
      <c r="DD72" s="59">
        <f t="shared" si="61"/>
        <v>65.88185126585438</v>
      </c>
      <c r="DE72" s="59">
        <f t="shared" si="61"/>
        <v>68.745208285570939</v>
      </c>
      <c r="DF72" s="59">
        <f t="shared" si="61"/>
        <v>71.733012528078419</v>
      </c>
      <c r="DG72" s="59">
        <f t="shared" si="61"/>
        <v>74.850672718573762</v>
      </c>
      <c r="DH72" s="59">
        <f t="shared" si="61"/>
        <v>78.103832656268409</v>
      </c>
      <c r="DI72" s="59">
        <f t="shared" si="61"/>
        <v>81.498381431175133</v>
      </c>
      <c r="DJ72" s="59">
        <f t="shared" si="61"/>
        <v>85.040464084936858</v>
      </c>
      <c r="DK72" s="59">
        <f t="shared" si="61"/>
        <v>88.736492734996375</v>
      </c>
      <c r="DL72" s="59">
        <f t="shared" si="61"/>
        <v>92.593158182244778</v>
      </c>
      <c r="DM72" s="59">
        <f t="shared" si="61"/>
        <v>96.617442023161487</v>
      </c>
      <c r="DN72" s="59">
        <f t="shared" si="61"/>
        <v>100.81662928837213</v>
      </c>
      <c r="DO72" s="59">
        <f t="shared" si="61"/>
        <v>105.19832163050334</v>
      </c>
      <c r="DP72" s="59">
        <f t="shared" si="61"/>
        <v>109.77045108520826</v>
      </c>
      <c r="DQ72" s="59">
        <f t="shared" si="62"/>
        <v>114.54129443027358</v>
      </c>
      <c r="DR72" s="59">
        <f t="shared" si="62"/>
        <v>119.51948816880211</v>
      </c>
      <c r="DS72" s="59">
        <f t="shared" si="62"/>
        <v>124.71404416359458</v>
      </c>
      <c r="DT72" s="59">
        <f t="shared" si="62"/>
        <v>130.13436595103272</v>
      </c>
      <c r="DU72" s="59">
        <f t="shared" si="62"/>
        <v>135.7902657639965</v>
      </c>
      <c r="DV72" s="59">
        <f t="shared" si="62"/>
        <v>141.69198229463132</v>
      </c>
      <c r="DW72" s="59">
        <f t="shared" si="62"/>
        <v>147.85019922912056</v>
      </c>
      <c r="DX72" s="59">
        <f t="shared" si="62"/>
        <v>154.2760645880166</v>
      </c>
      <c r="DY72" s="59">
        <f t="shared" si="62"/>
        <v>160.98121090714096</v>
      </c>
      <c r="DZ72" s="59">
        <f t="shared" si="62"/>
        <v>167.97777629558709</v>
      </c>
      <c r="EA72" s="59">
        <f t="shared" si="62"/>
        <v>175.27842640894588</v>
      </c>
      <c r="EB72" s="59">
        <f t="shared" si="62"/>
        <v>182.89637737753145</v>
      </c>
      <c r="EC72" s="59">
        <f t="shared" si="62"/>
        <v>190.84541973111371</v>
      </c>
      <c r="ED72" s="59">
        <f t="shared" si="62"/>
        <v>199.13994336346735</v>
      </c>
      <c r="EE72" s="59">
        <f t="shared" si="62"/>
        <v>207.79496358193035</v>
      </c>
      <c r="EF72" s="59">
        <f t="shared" si="62"/>
        <v>216.82614828912818</v>
      </c>
      <c r="EG72" s="59">
        <f t="shared" si="63"/>
        <v>226.24984634607026</v>
      </c>
      <c r="EH72" s="59">
        <f t="shared" si="63"/>
        <v>236.08311716796314</v>
      </c>
      <c r="EI72" s="59">
        <f t="shared" si="63"/>
        <v>246.34376160631712</v>
      </c>
      <c r="EJ72" s="59">
        <f t="shared" si="63"/>
        <v>257.05035417325087</v>
      </c>
      <c r="EK72" s="59">
        <f t="shared" si="63"/>
        <v>268.22227666632864</v>
      </c>
      <c r="EL72" s="59">
        <f t="shared" si="63"/>
        <v>279.87975325480056</v>
      </c>
      <c r="EM72" s="59">
        <f t="shared" si="63"/>
        <v>292.04388709076068</v>
      </c>
      <c r="EN72" s="59">
        <f t="shared" si="63"/>
        <v>304.7366985114993</v>
      </c>
      <c r="EO72" s="59">
        <f t="shared" si="63"/>
        <v>317.98116490220605</v>
      </c>
      <c r="EP72" s="59">
        <f t="shared" si="63"/>
        <v>331.80126229118571</v>
      </c>
      <c r="EQ72" s="59">
        <f t="shared" si="63"/>
        <v>346.22200875288519</v>
      </c>
      <c r="ER72" s="59">
        <f t="shared" si="63"/>
        <v>361.26950969730302</v>
      </c>
      <c r="ES72" s="59">
        <f t="shared" si="63"/>
        <v>376.97100512776717</v>
      </c>
      <c r="ET72" s="59">
        <f t="shared" si="63"/>
        <v>393.35491895263016</v>
      </c>
      <c r="EU72" s="59">
        <f t="shared" si="63"/>
        <v>410.4509104401493</v>
      </c>
      <c r="EV72" s="59">
        <f t="shared" si="63"/>
        <v>428.28992790969903</v>
      </c>
      <c r="EW72" s="59">
        <f t="shared" si="64"/>
        <v>446.90426475651032</v>
      </c>
      <c r="EX72" s="59">
        <f t="shared" si="64"/>
        <v>466.32761791135772</v>
      </c>
      <c r="EY72" s="59">
        <f t="shared" si="64"/>
        <v>486.59514884102111</v>
      </c>
      <c r="EZ72" s="59">
        <f t="shared" si="64"/>
        <v>507.74354719994955</v>
      </c>
      <c r="FA72" s="59">
        <f t="shared" si="64"/>
        <v>529.81109724835369</v>
      </c>
      <c r="FB72" s="59">
        <f t="shared" si="64"/>
        <v>552.83774715696154</v>
      </c>
      <c r="FC72" s="59">
        <f t="shared" si="64"/>
        <v>576.86518132389733</v>
      </c>
      <c r="FD72" s="59">
        <f t="shared" si="64"/>
        <v>601.9368958345965</v>
      </c>
      <c r="FE72" s="59">
        <f t="shared" si="64"/>
        <v>628.09827720135968</v>
      </c>
      <c r="FF72" s="59">
        <f t="shared" si="64"/>
        <v>655.39668452508511</v>
      </c>
      <c r="FG72" s="59">
        <f t="shared" si="64"/>
        <v>683.88153522791424</v>
      </c>
      <c r="FH72" s="59">
        <f t="shared" si="64"/>
        <v>713.60439451198977</v>
      </c>
      <c r="FI72" s="59">
        <f t="shared" si="64"/>
        <v>744.61906870626979</v>
      </c>
      <c r="FJ72" s="59">
        <f t="shared" si="64"/>
        <v>776.98170267038165</v>
      </c>
      <c r="FK72" s="59">
        <f t="shared" si="64"/>
        <v>810.75088143184166</v>
      </c>
      <c r="FL72" s="59">
        <f t="shared" si="64"/>
        <v>845.98773624063233</v>
      </c>
      <c r="FM72" s="59">
        <f t="shared" si="65"/>
        <v>882.75605523312265</v>
      </c>
      <c r="FN72" s="59">
        <f t="shared" si="65"/>
        <v>921.12239890566457</v>
      </c>
      <c r="FO72" s="59">
        <f t="shared" si="65"/>
        <v>961.15622060690248</v>
      </c>
      <c r="FP72" s="59">
        <f t="shared" si="65"/>
        <v>1002.9299922669196</v>
      </c>
      <c r="FQ72" s="59">
        <f t="shared" si="65"/>
        <v>1046.5193355908243</v>
      </c>
      <c r="FR72" s="59">
        <f t="shared" si="65"/>
        <v>1092.0031589542725</v>
      </c>
      <c r="FS72" s="59">
        <f t="shared" si="65"/>
        <v>1139.4638002487429</v>
      </c>
      <c r="FT72" s="59">
        <f t="shared" si="65"/>
        <v>1188.9871759351536</v>
      </c>
      <c r="FU72" s="59">
        <f t="shared" si="65"/>
        <v>1240.6629365756471</v>
      </c>
      <c r="FV72" s="59">
        <f t="shared" si="65"/>
        <v>1294.5846291250978</v>
      </c>
      <c r="FW72" s="59">
        <f t="shared" si="65"/>
        <v>1350.8498662761326</v>
      </c>
      <c r="FX72" s="59">
        <f t="shared" si="65"/>
        <v>1409.5605031642258</v>
      </c>
      <c r="FY72" s="59">
        <f t="shared" si="65"/>
        <v>1470.8228217527492</v>
      </c>
      <c r="FZ72" s="59">
        <f t="shared" si="65"/>
        <v>1534.7477232317669</v>
      </c>
      <c r="GA72" s="59">
        <f t="shared" si="65"/>
        <v>1601.4509287788658</v>
      </c>
      <c r="GB72" s="59">
        <f t="shared" si="65"/>
        <v>1671.0531890454527</v>
      </c>
      <c r="GC72" s="59">
        <f t="shared" si="66"/>
        <v>1743.680502747746</v>
      </c>
      <c r="GD72" s="59">
        <f t="shared" si="66"/>
        <v>1819.4643447581684</v>
      </c>
      <c r="GE72" s="59">
        <f t="shared" si="66"/>
        <v>1898.5419041100477</v>
      </c>
      <c r="GF72" s="59">
        <f t="shared" si="66"/>
        <v>1981.0563323464783</v>
      </c>
      <c r="GG72" s="59">
        <f t="shared" si="66"/>
        <v>2067.1570026629206</v>
      </c>
      <c r="GH72" s="59">
        <f t="shared" si="66"/>
        <v>2156.9997803126562</v>
      </c>
      <c r="GI72" s="59">
        <f t="shared" si="66"/>
        <v>2250.7473047646045</v>
      </c>
      <c r="GJ72" s="59">
        <f t="shared" si="66"/>
        <v>2348.5692841242835</v>
      </c>
      <c r="GK72" s="59">
        <f t="shared" si="66"/>
        <v>2450.6428023508929</v>
      </c>
      <c r="GL72" s="59">
        <f t="shared" si="66"/>
        <v>2557.1526398266669</v>
      </c>
      <c r="GM72" s="59">
        <f t="shared" si="66"/>
        <v>2668.2916078588132</v>
      </c>
      <c r="GN72" s="59">
        <f t="shared" si="66"/>
        <v>2784.2608977195728</v>
      </c>
      <c r="GO72" s="59">
        <f t="shared" si="66"/>
        <v>2905.2704448562604</v>
      </c>
      <c r="GP72" s="59">
        <f t="shared" si="66"/>
        <v>3031.5393089306031</v>
      </c>
      <c r="GQ72" s="59">
        <f t="shared" si="66"/>
        <v>3163.2960703753447</v>
      </c>
      <c r="GR72" s="59">
        <f t="shared" si="66"/>
        <v>3300.7792441859974</v>
      </c>
      <c r="GS72" s="59">
        <f t="shared" si="67"/>
        <v>3444.2377116968087</v>
      </c>
      <c r="GT72" s="59">
        <f t="shared" si="67"/>
        <v>3593.9311711225751</v>
      </c>
      <c r="GU72" s="59">
        <f t="shared" si="67"/>
        <v>3750.1306076819042</v>
      </c>
      <c r="GV72" s="59">
        <f t="shared" si="67"/>
        <v>3913.1187841529745</v>
      </c>
      <c r="GW72" s="59">
        <f t="shared" si="67"/>
        <v>4083.1907527498306</v>
      </c>
      <c r="GX72" s="59">
        <f t="shared" si="67"/>
        <v>4260.654389245843</v>
      </c>
      <c r="GY72" s="59">
        <f t="shared" si="67"/>
        <v>4445.830950311245</v>
      </c>
      <c r="GZ72" s="59">
        <f t="shared" si="67"/>
        <v>4639.0556550736719</v>
      </c>
      <c r="HA72" s="59">
        <f t="shared" si="67"/>
        <v>4840.678291954483</v>
      </c>
      <c r="HB72" s="59">
        <f t="shared" si="67"/>
        <v>5051.0638518794085</v>
      </c>
      <c r="HC72" s="59">
        <f t="shared" si="67"/>
        <v>5270.5931890097909</v>
      </c>
      <c r="HD72" s="59">
        <f t="shared" si="67"/>
        <v>5499.6637101905335</v>
      </c>
      <c r="HE72" s="59">
        <f t="shared" si="67"/>
        <v>5738.6900943628334</v>
      </c>
      <c r="HF72" s="59">
        <f t="shared" si="67"/>
        <v>5988.1050432440306</v>
      </c>
    </row>
    <row r="73" spans="1:214" x14ac:dyDescent="0.3">
      <c r="A73" s="69" t="str">
        <f t="shared" si="52"/>
        <v>Southern Company</v>
      </c>
      <c r="B73" s="16" t="str">
        <f t="shared" si="52"/>
        <v>SO</v>
      </c>
      <c r="C73" s="16">
        <f t="shared" si="52"/>
        <v>2.3199999999999998</v>
      </c>
      <c r="D73" s="16">
        <f t="shared" si="52"/>
        <v>46.364888888888899</v>
      </c>
      <c r="E73" s="18">
        <f t="shared" si="52"/>
        <v>3.8625E-2</v>
      </c>
      <c r="F73" s="18">
        <f t="shared" si="52"/>
        <v>3.943116666666667E-2</v>
      </c>
      <c r="G73" s="18">
        <f t="shared" si="52"/>
        <v>4.0237333333333333E-2</v>
      </c>
      <c r="H73" s="18">
        <f t="shared" si="52"/>
        <v>4.1043499999999997E-2</v>
      </c>
      <c r="I73" s="18">
        <f t="shared" si="52"/>
        <v>4.184966666666666E-2</v>
      </c>
      <c r="J73" s="18">
        <f t="shared" si="52"/>
        <v>4.2655833333333323E-2</v>
      </c>
      <c r="K73" s="18">
        <f t="shared" si="52"/>
        <v>4.3462000000000001E-2</v>
      </c>
      <c r="L73" s="17">
        <f t="shared" si="68"/>
        <v>9.4075164198875433E-2</v>
      </c>
      <c r="N73" s="59">
        <f t="shared" si="53"/>
        <v>-46.364888888888899</v>
      </c>
      <c r="O73" s="59">
        <f t="shared" si="54"/>
        <v>2.4096099999999998</v>
      </c>
      <c r="P73" s="59">
        <f t="shared" si="69"/>
        <v>2.5026811862499998</v>
      </c>
      <c r="Q73" s="59">
        <f t="shared" si="69"/>
        <v>2.5993472470689056</v>
      </c>
      <c r="R73" s="59">
        <f t="shared" si="69"/>
        <v>2.6997470344869421</v>
      </c>
      <c r="S73" s="59">
        <f t="shared" si="69"/>
        <v>2.8040247636940001</v>
      </c>
      <c r="T73" s="59">
        <f t="shared" si="55"/>
        <v>2.914590731488679</v>
      </c>
      <c r="U73" s="59">
        <f t="shared" si="55"/>
        <v>3.0318660902818326</v>
      </c>
      <c r="V73" s="59">
        <f t="shared" si="55"/>
        <v>3.1563044861583149</v>
      </c>
      <c r="W73" s="59">
        <f t="shared" si="55"/>
        <v>3.2883947768025448</v>
      </c>
      <c r="X73" s="59">
        <f t="shared" si="55"/>
        <v>3.4286639963360379</v>
      </c>
      <c r="Y73" s="59">
        <f t="shared" si="56"/>
        <v>3.5776805909447944</v>
      </c>
      <c r="Z73" s="59">
        <f t="shared" si="56"/>
        <v>3.7331737447884366</v>
      </c>
      <c r="AA73" s="59">
        <f t="shared" si="56"/>
        <v>3.8954249420844311</v>
      </c>
      <c r="AB73" s="59">
        <f t="shared" si="56"/>
        <v>4.0647279009173038</v>
      </c>
      <c r="AC73" s="59">
        <f t="shared" si="56"/>
        <v>4.241389104946971</v>
      </c>
      <c r="AD73" s="59">
        <f t="shared" si="56"/>
        <v>4.4257283582261762</v>
      </c>
      <c r="AE73" s="59">
        <f t="shared" si="56"/>
        <v>4.6180793641314013</v>
      </c>
      <c r="AF73" s="59">
        <f t="shared" si="56"/>
        <v>4.8187903294552799</v>
      </c>
      <c r="AG73" s="59">
        <f t="shared" si="56"/>
        <v>5.0282245947540645</v>
      </c>
      <c r="AH73" s="59">
        <f t="shared" si="56"/>
        <v>5.2467612920912652</v>
      </c>
      <c r="AI73" s="59">
        <f t="shared" si="56"/>
        <v>5.4747960313681352</v>
      </c>
      <c r="AJ73" s="59">
        <f t="shared" si="56"/>
        <v>5.7127416164834566</v>
      </c>
      <c r="AK73" s="59">
        <f t="shared" si="56"/>
        <v>5.9610287926190599</v>
      </c>
      <c r="AL73" s="59">
        <f t="shared" si="56"/>
        <v>6.2201070260038689</v>
      </c>
      <c r="AM73" s="59">
        <f t="shared" si="56"/>
        <v>6.4904453175680485</v>
      </c>
      <c r="AN73" s="59">
        <f t="shared" si="56"/>
        <v>6.7725330519601901</v>
      </c>
      <c r="AO73" s="59">
        <f t="shared" si="57"/>
        <v>7.0668808834644832</v>
      </c>
      <c r="AP73" s="59">
        <f t="shared" si="57"/>
        <v>7.374021660421616</v>
      </c>
      <c r="AQ73" s="59">
        <f t="shared" si="57"/>
        <v>7.6945113898268591</v>
      </c>
      <c r="AR73" s="59">
        <f t="shared" si="57"/>
        <v>8.028930243851514</v>
      </c>
      <c r="AS73" s="59">
        <f t="shared" si="57"/>
        <v>8.3778836101097873</v>
      </c>
      <c r="AT73" s="59">
        <f t="shared" si="57"/>
        <v>8.7420031875723776</v>
      </c>
      <c r="AU73" s="59">
        <f t="shared" si="57"/>
        <v>9.1219481301106473</v>
      </c>
      <c r="AV73" s="59">
        <f t="shared" si="57"/>
        <v>9.5184062397415161</v>
      </c>
      <c r="AW73" s="59">
        <f t="shared" si="57"/>
        <v>9.9320952117331611</v>
      </c>
      <c r="AX73" s="59">
        <f t="shared" si="57"/>
        <v>10.363763933825506</v>
      </c>
      <c r="AY73" s="59">
        <f t="shared" si="57"/>
        <v>10.814193841917429</v>
      </c>
      <c r="AZ73" s="59">
        <f t="shared" si="57"/>
        <v>11.284200334674843</v>
      </c>
      <c r="BA73" s="59">
        <f t="shared" si="57"/>
        <v>11.77463424962048</v>
      </c>
      <c r="BB73" s="59">
        <f t="shared" si="57"/>
        <v>12.286383403377483</v>
      </c>
      <c r="BC73" s="59">
        <f t="shared" si="57"/>
        <v>12.820374198855074</v>
      </c>
      <c r="BD73" s="59">
        <f t="shared" si="57"/>
        <v>13.377573302285711</v>
      </c>
      <c r="BE73" s="59">
        <f t="shared" si="58"/>
        <v>13.95898939314965</v>
      </c>
      <c r="BF73" s="59">
        <f t="shared" si="58"/>
        <v>14.565674990154719</v>
      </c>
      <c r="BG73" s="59">
        <f t="shared" si="58"/>
        <v>15.198728356576822</v>
      </c>
      <c r="BH73" s="59">
        <f t="shared" si="58"/>
        <v>15.859295488410362</v>
      </c>
      <c r="BI73" s="59">
        <f t="shared" si="58"/>
        <v>16.54857218892765</v>
      </c>
      <c r="BJ73" s="59">
        <f t="shared" si="58"/>
        <v>17.267806233402823</v>
      </c>
      <c r="BK73" s="59">
        <f t="shared" si="58"/>
        <v>18.018299627918974</v>
      </c>
      <c r="BL73" s="59">
        <f t="shared" si="58"/>
        <v>18.801410966347586</v>
      </c>
      <c r="BM73" s="59">
        <f t="shared" si="58"/>
        <v>19.618557889766983</v>
      </c>
      <c r="BN73" s="59">
        <f t="shared" si="58"/>
        <v>20.471219652772032</v>
      </c>
      <c r="BO73" s="59">
        <f t="shared" si="58"/>
        <v>21.360939801320807</v>
      </c>
      <c r="BP73" s="59">
        <f t="shared" si="58"/>
        <v>22.289328966965808</v>
      </c>
      <c r="BQ73" s="59">
        <f t="shared" si="58"/>
        <v>23.258067782528073</v>
      </c>
      <c r="BR73" s="59">
        <f t="shared" si="58"/>
        <v>24.268909924492306</v>
      </c>
      <c r="BS73" s="59">
        <f t="shared" si="58"/>
        <v>25.323685287630589</v>
      </c>
      <c r="BT73" s="59">
        <f t="shared" si="58"/>
        <v>26.424303297601586</v>
      </c>
      <c r="BU73" s="59">
        <f t="shared" si="59"/>
        <v>27.572756367521944</v>
      </c>
      <c r="BV73" s="59">
        <f t="shared" si="59"/>
        <v>28.771123504767179</v>
      </c>
      <c r="BW73" s="59">
        <f t="shared" si="59"/>
        <v>30.021574074531365</v>
      </c>
      <c r="BX73" s="59">
        <f t="shared" si="59"/>
        <v>31.326371726958644</v>
      </c>
      <c r="BY73" s="59">
        <f t="shared" si="59"/>
        <v>32.687878494955719</v>
      </c>
      <c r="BZ73" s="59">
        <f t="shared" si="59"/>
        <v>34.108559070103482</v>
      </c>
      <c r="CA73" s="59">
        <f t="shared" si="59"/>
        <v>35.590985264408317</v>
      </c>
      <c r="CB73" s="59">
        <f t="shared" si="59"/>
        <v>37.137840665970025</v>
      </c>
      <c r="CC73" s="59">
        <f t="shared" si="59"/>
        <v>38.75192549699441</v>
      </c>
      <c r="CD73" s="59">
        <f t="shared" si="59"/>
        <v>40.436161682944778</v>
      </c>
      <c r="CE73" s="59">
        <f t="shared" si="59"/>
        <v>42.193598142008916</v>
      </c>
      <c r="CF73" s="59">
        <f t="shared" si="59"/>
        <v>44.027416304456906</v>
      </c>
      <c r="CG73" s="59">
        <f t="shared" si="59"/>
        <v>45.940935871881209</v>
      </c>
      <c r="CH73" s="59">
        <f t="shared" si="59"/>
        <v>47.937620826744904</v>
      </c>
      <c r="CI73" s="59">
        <f t="shared" si="59"/>
        <v>50.021085703116889</v>
      </c>
      <c r="CJ73" s="59">
        <f t="shared" si="59"/>
        <v>52.195102129945752</v>
      </c>
      <c r="CK73" s="59">
        <f t="shared" si="60"/>
        <v>54.463605658717448</v>
      </c>
      <c r="CL73" s="59">
        <f t="shared" si="60"/>
        <v>56.830702887856617</v>
      </c>
      <c r="CM73" s="59">
        <f t="shared" si="60"/>
        <v>59.300678896768638</v>
      </c>
      <c r="CN73" s="59">
        <f t="shared" si="60"/>
        <v>61.87800500297999</v>
      </c>
      <c r="CO73" s="59">
        <f t="shared" si="60"/>
        <v>64.567346856419505</v>
      </c>
      <c r="CP73" s="59">
        <f t="shared" si="60"/>
        <v>67.373572885493203</v>
      </c>
      <c r="CQ73" s="59">
        <f t="shared" si="60"/>
        <v>70.301763110242504</v>
      </c>
      <c r="CR73" s="59">
        <f t="shared" si="60"/>
        <v>73.357218338539852</v>
      </c>
      <c r="CS73" s="59">
        <f t="shared" si="60"/>
        <v>76.545469761969457</v>
      </c>
      <c r="CT73" s="59">
        <f t="shared" si="60"/>
        <v>79.872288968764167</v>
      </c>
      <c r="CU73" s="59">
        <f t="shared" si="60"/>
        <v>83.34369839192459</v>
      </c>
      <c r="CV73" s="59">
        <f t="shared" si="60"/>
        <v>86.965982211434408</v>
      </c>
      <c r="CW73" s="59">
        <f t="shared" si="60"/>
        <v>90.745697730307754</v>
      </c>
      <c r="CX73" s="59">
        <f t="shared" si="60"/>
        <v>94.689687245062373</v>
      </c>
      <c r="CY73" s="59">
        <f t="shared" si="60"/>
        <v>98.805090432107264</v>
      </c>
      <c r="CZ73" s="59">
        <f t="shared" si="60"/>
        <v>103.0993572724675</v>
      </c>
      <c r="DA73" s="59">
        <f t="shared" si="61"/>
        <v>107.58026153824348</v>
      </c>
      <c r="DB73" s="59">
        <f t="shared" si="61"/>
        <v>112.2559148652186</v>
      </c>
      <c r="DC73" s="59">
        <f t="shared" si="61"/>
        <v>117.13478143709072</v>
      </c>
      <c r="DD73" s="59">
        <f t="shared" si="61"/>
        <v>122.22569330790955</v>
      </c>
      <c r="DE73" s="59">
        <f t="shared" si="61"/>
        <v>127.53786639045791</v>
      </c>
      <c r="DF73" s="59">
        <f t="shared" si="61"/>
        <v>133.08091713951998</v>
      </c>
      <c r="DG73" s="59">
        <f t="shared" si="61"/>
        <v>138.86487996023777</v>
      </c>
      <c r="DH73" s="59">
        <f t="shared" si="61"/>
        <v>144.90022537306962</v>
      </c>
      <c r="DI73" s="59">
        <f t="shared" si="61"/>
        <v>151.19787896823397</v>
      </c>
      <c r="DJ73" s="59">
        <f t="shared" si="61"/>
        <v>157.76924118395132</v>
      </c>
      <c r="DK73" s="59">
        <f t="shared" si="61"/>
        <v>164.62620794428821</v>
      </c>
      <c r="DL73" s="59">
        <f t="shared" si="61"/>
        <v>171.78119219396285</v>
      </c>
      <c r="DM73" s="59">
        <f t="shared" si="61"/>
        <v>179.24714636909684</v>
      </c>
      <c r="DN73" s="59">
        <f t="shared" si="61"/>
        <v>187.0375858445905</v>
      </c>
      <c r="DO73" s="59">
        <f t="shared" si="61"/>
        <v>195.16661340056805</v>
      </c>
      <c r="DP73" s="59">
        <f t="shared" si="61"/>
        <v>203.64894475218352</v>
      </c>
      <c r="DQ73" s="59">
        <f t="shared" si="62"/>
        <v>212.49993518900291</v>
      </c>
      <c r="DR73" s="59">
        <f t="shared" si="62"/>
        <v>221.73560737218733</v>
      </c>
      <c r="DS73" s="59">
        <f t="shared" si="62"/>
        <v>231.37268033979731</v>
      </c>
      <c r="DT73" s="59">
        <f t="shared" si="62"/>
        <v>241.42859977272556</v>
      </c>
      <c r="DU73" s="59">
        <f t="shared" si="62"/>
        <v>251.92156957604774</v>
      </c>
      <c r="DV73" s="59">
        <f t="shared" si="62"/>
        <v>262.87058483296192</v>
      </c>
      <c r="DW73" s="59">
        <f t="shared" si="62"/>
        <v>274.29546619097209</v>
      </c>
      <c r="DX73" s="59">
        <f t="shared" si="62"/>
        <v>286.21689574256408</v>
      </c>
      <c r="DY73" s="59">
        <f t="shared" si="62"/>
        <v>298.65645446532739</v>
      </c>
      <c r="DZ73" s="59">
        <f t="shared" si="62"/>
        <v>311.63666128929941</v>
      </c>
      <c r="EA73" s="59">
        <f t="shared" si="62"/>
        <v>325.18101386225493</v>
      </c>
      <c r="EB73" s="59">
        <f t="shared" si="62"/>
        <v>339.31403108673624</v>
      </c>
      <c r="EC73" s="59">
        <f t="shared" si="62"/>
        <v>354.06129750582795</v>
      </c>
      <c r="ED73" s="59">
        <f t="shared" si="62"/>
        <v>369.44950961802618</v>
      </c>
      <c r="EE73" s="59">
        <f t="shared" si="62"/>
        <v>385.5065242050448</v>
      </c>
      <c r="EF73" s="59">
        <f t="shared" si="62"/>
        <v>402.26140876004439</v>
      </c>
      <c r="EG73" s="59">
        <f t="shared" si="63"/>
        <v>419.74449410757342</v>
      </c>
      <c r="EH73" s="59">
        <f t="shared" si="63"/>
        <v>437.98742931047673</v>
      </c>
      <c r="EI73" s="59">
        <f t="shared" si="63"/>
        <v>457.02323896316864</v>
      </c>
      <c r="EJ73" s="59">
        <f t="shared" si="63"/>
        <v>476.88638297498585</v>
      </c>
      <c r="EK73" s="59">
        <f t="shared" si="63"/>
        <v>497.61281895184464</v>
      </c>
      <c r="EL73" s="59">
        <f t="shared" si="63"/>
        <v>519.24006728912968</v>
      </c>
      <c r="EM73" s="59">
        <f t="shared" si="63"/>
        <v>541.80727909364975</v>
      </c>
      <c r="EN73" s="59">
        <f t="shared" si="63"/>
        <v>565.35530705761789</v>
      </c>
      <c r="EO73" s="59">
        <f t="shared" si="63"/>
        <v>589.92677941295597</v>
      </c>
      <c r="EP73" s="59">
        <f t="shared" si="63"/>
        <v>615.56617709980185</v>
      </c>
      <c r="EQ73" s="59">
        <f t="shared" si="63"/>
        <v>642.31991428891342</v>
      </c>
      <c r="ER73" s="59">
        <f t="shared" si="63"/>
        <v>670.23642240373806</v>
      </c>
      <c r="ES73" s="59">
        <f t="shared" si="63"/>
        <v>699.36623779424929</v>
      </c>
      <c r="ET73" s="59">
        <f t="shared" si="63"/>
        <v>729.76209322126283</v>
      </c>
      <c r="EU73" s="59">
        <f t="shared" si="63"/>
        <v>761.47901331684523</v>
      </c>
      <c r="EV73" s="59">
        <f t="shared" si="63"/>
        <v>794.57441419362192</v>
      </c>
      <c r="EW73" s="59">
        <f t="shared" si="64"/>
        <v>829.10820738330506</v>
      </c>
      <c r="EX73" s="59">
        <f t="shared" si="64"/>
        <v>865.14290829259812</v>
      </c>
      <c r="EY73" s="59">
        <f t="shared" si="64"/>
        <v>902.74374937281095</v>
      </c>
      <c r="EZ73" s="59">
        <f t="shared" si="64"/>
        <v>941.97879820805201</v>
      </c>
      <c r="FA73" s="59">
        <f t="shared" si="64"/>
        <v>982.91908073577031</v>
      </c>
      <c r="FB73" s="59">
        <f t="shared" si="64"/>
        <v>1025.6387098227083</v>
      </c>
      <c r="FC73" s="59">
        <f t="shared" si="64"/>
        <v>1070.2150194290227</v>
      </c>
      <c r="FD73" s="59">
        <f t="shared" si="64"/>
        <v>1116.7287046034469</v>
      </c>
      <c r="FE73" s="59">
        <f t="shared" si="64"/>
        <v>1165.2639675629218</v>
      </c>
      <c r="FF73" s="59">
        <f t="shared" si="64"/>
        <v>1215.9086701211413</v>
      </c>
      <c r="FG73" s="59">
        <f t="shared" si="64"/>
        <v>1268.7544927419463</v>
      </c>
      <c r="FH73" s="59">
        <f t="shared" si="64"/>
        <v>1323.8971005054966</v>
      </c>
      <c r="FI73" s="59">
        <f t="shared" si="64"/>
        <v>1381.4363162876664</v>
      </c>
      <c r="FJ73" s="59">
        <f t="shared" si="64"/>
        <v>1441.4763014661607</v>
      </c>
      <c r="FK73" s="59">
        <f t="shared" si="64"/>
        <v>1504.1257444804828</v>
      </c>
      <c r="FL73" s="59">
        <f t="shared" si="64"/>
        <v>1569.4980575870934</v>
      </c>
      <c r="FM73" s="59">
        <f t="shared" si="65"/>
        <v>1637.7115821659436</v>
      </c>
      <c r="FN73" s="59">
        <f t="shared" si="65"/>
        <v>1708.8898029500397</v>
      </c>
      <c r="FO73" s="59">
        <f t="shared" si="65"/>
        <v>1783.161571565854</v>
      </c>
      <c r="FP73" s="59">
        <f t="shared" si="65"/>
        <v>1860.661339789249</v>
      </c>
      <c r="FQ73" s="59">
        <f t="shared" si="65"/>
        <v>1941.5294029391691</v>
      </c>
      <c r="FR73" s="59">
        <f t="shared" si="65"/>
        <v>2025.9121538497111</v>
      </c>
      <c r="FS73" s="59">
        <f t="shared" si="65"/>
        <v>2113.9623478803269</v>
      </c>
      <c r="FT73" s="59">
        <f t="shared" si="65"/>
        <v>2205.8393794439016</v>
      </c>
      <c r="FU73" s="59">
        <f t="shared" si="65"/>
        <v>2301.7095705532925</v>
      </c>
      <c r="FV73" s="59">
        <f t="shared" si="65"/>
        <v>2401.7464719086793</v>
      </c>
      <c r="FW73" s="59">
        <f t="shared" si="65"/>
        <v>2506.1311770707739</v>
      </c>
      <c r="FX73" s="59">
        <f t="shared" si="65"/>
        <v>2615.0526502886237</v>
      </c>
      <c r="FY73" s="59">
        <f t="shared" si="65"/>
        <v>2728.7080685754677</v>
      </c>
      <c r="FZ73" s="59">
        <f t="shared" si="65"/>
        <v>2847.3031786518945</v>
      </c>
      <c r="GA73" s="59">
        <f t="shared" si="65"/>
        <v>2971.0526694024629</v>
      </c>
      <c r="GB73" s="59">
        <f t="shared" si="65"/>
        <v>3100.1805605200325</v>
      </c>
      <c r="GC73" s="59">
        <f t="shared" si="66"/>
        <v>3234.9206080413537</v>
      </c>
      <c r="GD73" s="59">
        <f t="shared" si="66"/>
        <v>3375.5167275080466</v>
      </c>
      <c r="GE73" s="59">
        <f t="shared" si="66"/>
        <v>3522.2234355190012</v>
      </c>
      <c r="GF73" s="59">
        <f t="shared" si="66"/>
        <v>3675.3063104735274</v>
      </c>
      <c r="GG73" s="59">
        <f t="shared" si="66"/>
        <v>3835.0424733393274</v>
      </c>
      <c r="GH73" s="59">
        <f t="shared" si="66"/>
        <v>4001.7210893156007</v>
      </c>
      <c r="GI73" s="59">
        <f t="shared" si="66"/>
        <v>4175.6438912994345</v>
      </c>
      <c r="GJ73" s="59">
        <f t="shared" si="66"/>
        <v>4357.1257261030896</v>
      </c>
      <c r="GK73" s="59">
        <f t="shared" si="66"/>
        <v>4546.4951244109816</v>
      </c>
      <c r="GL73" s="59">
        <f t="shared" si="66"/>
        <v>4744.0948955081312</v>
      </c>
      <c r="GM73" s="59">
        <f t="shared" si="66"/>
        <v>4950.2827478567051</v>
      </c>
      <c r="GN73" s="59">
        <f t="shared" si="66"/>
        <v>5165.4319366440523</v>
      </c>
      <c r="GO73" s="59">
        <f t="shared" si="66"/>
        <v>5389.9319394744753</v>
      </c>
      <c r="GP73" s="59">
        <f t="shared" si="66"/>
        <v>5624.1891614279139</v>
      </c>
      <c r="GQ73" s="59">
        <f t="shared" si="66"/>
        <v>5868.6276707618936</v>
      </c>
      <c r="GR73" s="59">
        <f t="shared" si="66"/>
        <v>6123.6899665885467</v>
      </c>
      <c r="GS73" s="59">
        <f t="shared" si="67"/>
        <v>6389.8377799164173</v>
      </c>
      <c r="GT73" s="59">
        <f t="shared" si="67"/>
        <v>6667.5529095071442</v>
      </c>
      <c r="GU73" s="59">
        <f t="shared" si="67"/>
        <v>6957.3380940601428</v>
      </c>
      <c r="GV73" s="59">
        <f t="shared" si="67"/>
        <v>7259.717922304184</v>
      </c>
      <c r="GW73" s="59">
        <f t="shared" si="67"/>
        <v>7575.239782643368</v>
      </c>
      <c r="GX73" s="59">
        <f t="shared" si="67"/>
        <v>7904.4748540766132</v>
      </c>
      <c r="GY73" s="59">
        <f t="shared" si="67"/>
        <v>8248.0191401844895</v>
      </c>
      <c r="GZ73" s="59">
        <f t="shared" si="67"/>
        <v>8606.4945480551869</v>
      </c>
      <c r="HA73" s="59">
        <f t="shared" si="67"/>
        <v>8980.5500141027605</v>
      </c>
      <c r="HB73" s="59">
        <f t="shared" si="67"/>
        <v>9370.8626788156944</v>
      </c>
      <c r="HC73" s="59">
        <f t="shared" si="67"/>
        <v>9778.1391125623813</v>
      </c>
      <c r="HD73" s="59">
        <f t="shared" si="67"/>
        <v>10203.116594672567</v>
      </c>
      <c r="HE73" s="59">
        <f t="shared" si="67"/>
        <v>10646.564448110224</v>
      </c>
      <c r="HF73" s="59">
        <f t="shared" si="67"/>
        <v>11109.285432153991</v>
      </c>
    </row>
    <row r="74" spans="1:214" x14ac:dyDescent="0.3">
      <c r="A74" s="69" t="str">
        <f t="shared" ref="A74:K75" si="70">A38</f>
        <v>Canadian Utilities Limited</v>
      </c>
      <c r="B74" s="16" t="str">
        <f t="shared" si="70"/>
        <v>CU</v>
      </c>
      <c r="C74" s="16">
        <f t="shared" si="70"/>
        <v>1.5731999999999999</v>
      </c>
      <c r="D74" s="16">
        <f t="shared" si="70"/>
        <v>36.010555555555555</v>
      </c>
      <c r="E74" s="18">
        <f t="shared" si="70"/>
        <v>3.5699999999999996E-2</v>
      </c>
      <c r="F74" s="18">
        <f t="shared" si="70"/>
        <v>3.5973333333333329E-2</v>
      </c>
      <c r="G74" s="18">
        <f t="shared" si="70"/>
        <v>3.6246666666666663E-2</v>
      </c>
      <c r="H74" s="18">
        <f t="shared" si="70"/>
        <v>3.6519999999999997E-2</v>
      </c>
      <c r="I74" s="18">
        <f t="shared" si="70"/>
        <v>3.6793333333333331E-2</v>
      </c>
      <c r="J74" s="18">
        <f t="shared" si="70"/>
        <v>3.7066666666666664E-2</v>
      </c>
      <c r="K74" s="18">
        <f t="shared" si="70"/>
        <v>3.7339999999999998E-2</v>
      </c>
      <c r="L74" s="17">
        <f t="shared" si="68"/>
        <v>8.2127448916435267E-2</v>
      </c>
      <c r="N74" s="59">
        <f t="shared" si="53"/>
        <v>-36.010555555555555</v>
      </c>
      <c r="O74" s="59">
        <f t="shared" si="54"/>
        <v>1.62936324</v>
      </c>
      <c r="P74" s="59">
        <f t="shared" si="69"/>
        <v>1.6875315076680002</v>
      </c>
      <c r="Q74" s="59">
        <f t="shared" si="69"/>
        <v>1.7477763824917478</v>
      </c>
      <c r="R74" s="59">
        <f t="shared" si="69"/>
        <v>1.8101719993467034</v>
      </c>
      <c r="S74" s="59">
        <f t="shared" si="69"/>
        <v>1.8747951397233809</v>
      </c>
      <c r="T74" s="59">
        <f t="shared" si="55"/>
        <v>1.9422377702163633</v>
      </c>
      <c r="U74" s="59">
        <f t="shared" si="55"/>
        <v>2.012637415260806</v>
      </c>
      <c r="V74" s="59">
        <f t="shared" si="55"/>
        <v>2.0861389336661302</v>
      </c>
      <c r="W74" s="59">
        <f t="shared" si="55"/>
        <v>2.1628949388321526</v>
      </c>
      <c r="X74" s="59">
        <f t="shared" si="55"/>
        <v>2.2430662445648641</v>
      </c>
      <c r="Y74" s="59">
        <f t="shared" si="56"/>
        <v>2.3268223381369162</v>
      </c>
      <c r="Z74" s="59">
        <f t="shared" si="56"/>
        <v>2.4137058842429484</v>
      </c>
      <c r="AA74" s="59">
        <f t="shared" si="56"/>
        <v>2.5038336619605799</v>
      </c>
      <c r="AB74" s="59">
        <f t="shared" si="56"/>
        <v>2.597326810898188</v>
      </c>
      <c r="AC74" s="59">
        <f t="shared" si="56"/>
        <v>2.6943109940171261</v>
      </c>
      <c r="AD74" s="59">
        <f t="shared" si="56"/>
        <v>2.7949165665337254</v>
      </c>
      <c r="AE74" s="59">
        <f t="shared" si="56"/>
        <v>2.8992787511280946</v>
      </c>
      <c r="AF74" s="59">
        <f t="shared" si="56"/>
        <v>3.0075378196952176</v>
      </c>
      <c r="AG74" s="59">
        <f t="shared" si="56"/>
        <v>3.119839281882637</v>
      </c>
      <c r="AH74" s="59">
        <f t="shared" si="56"/>
        <v>3.2363340806681347</v>
      </c>
      <c r="AI74" s="59">
        <f t="shared" si="56"/>
        <v>3.3571787952402827</v>
      </c>
      <c r="AJ74" s="59">
        <f t="shared" si="56"/>
        <v>3.4825358514545548</v>
      </c>
      <c r="AK74" s="59">
        <f t="shared" si="56"/>
        <v>3.6125737401478677</v>
      </c>
      <c r="AL74" s="59">
        <f t="shared" si="56"/>
        <v>3.747467243604989</v>
      </c>
      <c r="AM74" s="59">
        <f t="shared" si="56"/>
        <v>3.887397670481199</v>
      </c>
      <c r="AN74" s="59">
        <f t="shared" si="56"/>
        <v>4.0325530994969663</v>
      </c>
      <c r="AO74" s="59">
        <f t="shared" si="57"/>
        <v>4.183128632232183</v>
      </c>
      <c r="AP74" s="59">
        <f t="shared" si="57"/>
        <v>4.3393266553597325</v>
      </c>
      <c r="AQ74" s="59">
        <f t="shared" si="57"/>
        <v>4.5013571126708642</v>
      </c>
      <c r="AR74" s="59">
        <f t="shared" si="57"/>
        <v>4.6694377872579942</v>
      </c>
      <c r="AS74" s="59">
        <f t="shared" si="57"/>
        <v>4.8437945942342076</v>
      </c>
      <c r="AT74" s="59">
        <f t="shared" si="57"/>
        <v>5.0246618843829127</v>
      </c>
      <c r="AU74" s="59">
        <f t="shared" si="57"/>
        <v>5.2122827591457703</v>
      </c>
      <c r="AV74" s="59">
        <f t="shared" si="57"/>
        <v>5.4069093973722726</v>
      </c>
      <c r="AW74" s="59">
        <f t="shared" si="57"/>
        <v>5.6088033942701525</v>
      </c>
      <c r="AX74" s="59">
        <f t="shared" si="57"/>
        <v>5.8182361130121993</v>
      </c>
      <c r="AY74" s="59">
        <f t="shared" si="57"/>
        <v>6.0354890494720745</v>
      </c>
      <c r="AZ74" s="59">
        <f t="shared" si="57"/>
        <v>6.2608542105793612</v>
      </c>
      <c r="BA74" s="59">
        <f t="shared" si="57"/>
        <v>6.4946345068023943</v>
      </c>
      <c r="BB74" s="59">
        <f t="shared" si="57"/>
        <v>6.7371441592863954</v>
      </c>
      <c r="BC74" s="59">
        <f t="shared" si="57"/>
        <v>6.9887091221941491</v>
      </c>
      <c r="BD74" s="59">
        <f t="shared" si="57"/>
        <v>7.2496675208168782</v>
      </c>
      <c r="BE74" s="59">
        <f t="shared" si="58"/>
        <v>7.5203701060441794</v>
      </c>
      <c r="BF74" s="59">
        <f t="shared" si="58"/>
        <v>7.8011807258038681</v>
      </c>
      <c r="BG74" s="59">
        <f t="shared" si="58"/>
        <v>8.0924768141053836</v>
      </c>
      <c r="BH74" s="59">
        <f t="shared" si="58"/>
        <v>8.3946498983440776</v>
      </c>
      <c r="BI74" s="59">
        <f t="shared" si="58"/>
        <v>8.7081061255482446</v>
      </c>
      <c r="BJ74" s="59">
        <f t="shared" si="58"/>
        <v>9.0332668082762151</v>
      </c>
      <c r="BK74" s="59">
        <f t="shared" si="58"/>
        <v>9.3705689908972492</v>
      </c>
      <c r="BL74" s="59">
        <f t="shared" si="58"/>
        <v>9.720466037017351</v>
      </c>
      <c r="BM74" s="59">
        <f t="shared" si="58"/>
        <v>10.083428238839579</v>
      </c>
      <c r="BN74" s="59">
        <f t="shared" si="58"/>
        <v>10.459943449277848</v>
      </c>
      <c r="BO74" s="59">
        <f t="shared" si="58"/>
        <v>10.850517737673881</v>
      </c>
      <c r="BP74" s="59">
        <f t="shared" si="58"/>
        <v>11.255676069998623</v>
      </c>
      <c r="BQ74" s="59">
        <f t="shared" si="58"/>
        <v>11.675963014452371</v>
      </c>
      <c r="BR74" s="59">
        <f t="shared" si="58"/>
        <v>12.111943473412023</v>
      </c>
      <c r="BS74" s="59">
        <f t="shared" si="58"/>
        <v>12.564203442709227</v>
      </c>
      <c r="BT74" s="59">
        <f t="shared" si="58"/>
        <v>13.033350799259988</v>
      </c>
      <c r="BU74" s="59">
        <f t="shared" si="59"/>
        <v>13.520016118104355</v>
      </c>
      <c r="BV74" s="59">
        <f t="shared" si="59"/>
        <v>14.02485351995437</v>
      </c>
      <c r="BW74" s="59">
        <f t="shared" si="59"/>
        <v>14.548541550389464</v>
      </c>
      <c r="BX74" s="59">
        <f t="shared" si="59"/>
        <v>15.091784091881005</v>
      </c>
      <c r="BY74" s="59">
        <f t="shared" si="59"/>
        <v>15.655311309871839</v>
      </c>
      <c r="BZ74" s="59">
        <f t="shared" si="59"/>
        <v>16.239880634182452</v>
      </c>
      <c r="CA74" s="59">
        <f t="shared" si="59"/>
        <v>16.846277777062824</v>
      </c>
      <c r="CB74" s="59">
        <f t="shared" si="59"/>
        <v>17.475317789258348</v>
      </c>
      <c r="CC74" s="59">
        <f t="shared" si="59"/>
        <v>18.127846155509253</v>
      </c>
      <c r="CD74" s="59">
        <f t="shared" si="59"/>
        <v>18.804739930955968</v>
      </c>
      <c r="CE74" s="59">
        <f t="shared" si="59"/>
        <v>19.506908919977864</v>
      </c>
      <c r="CF74" s="59">
        <f t="shared" si="59"/>
        <v>20.235296899049835</v>
      </c>
      <c r="CG74" s="59">
        <f t="shared" si="59"/>
        <v>20.990882885260355</v>
      </c>
      <c r="CH74" s="59">
        <f t="shared" si="59"/>
        <v>21.774682452195975</v>
      </c>
      <c r="CI74" s="59">
        <f t="shared" si="59"/>
        <v>22.587749094960973</v>
      </c>
      <c r="CJ74" s="59">
        <f t="shared" si="59"/>
        <v>23.431175646166814</v>
      </c>
      <c r="CK74" s="59">
        <f t="shared" si="60"/>
        <v>24.306095744794682</v>
      </c>
      <c r="CL74" s="59">
        <f t="shared" si="60"/>
        <v>25.213685359905313</v>
      </c>
      <c r="CM74" s="59">
        <f t="shared" si="60"/>
        <v>26.155164371244176</v>
      </c>
      <c r="CN74" s="59">
        <f t="shared" si="60"/>
        <v>27.131798208866432</v>
      </c>
      <c r="CO74" s="59">
        <f t="shared" si="60"/>
        <v>28.144899553985503</v>
      </c>
      <c r="CP74" s="59">
        <f t="shared" si="60"/>
        <v>29.195830103331321</v>
      </c>
      <c r="CQ74" s="59">
        <f t="shared" si="60"/>
        <v>30.286002399389712</v>
      </c>
      <c r="CR74" s="59">
        <f t="shared" si="60"/>
        <v>31.416881728982922</v>
      </c>
      <c r="CS74" s="59">
        <f t="shared" si="60"/>
        <v>32.589988092743141</v>
      </c>
      <c r="CT74" s="59">
        <f t="shared" si="60"/>
        <v>33.806898248126167</v>
      </c>
      <c r="CU74" s="59">
        <f t="shared" si="60"/>
        <v>35.069247828711198</v>
      </c>
      <c r="CV74" s="59">
        <f t="shared" si="60"/>
        <v>36.378733542635274</v>
      </c>
      <c r="CW74" s="59">
        <f t="shared" si="60"/>
        <v>37.737115453117269</v>
      </c>
      <c r="CX74" s="59">
        <f t="shared" si="60"/>
        <v>39.146219344136668</v>
      </c>
      <c r="CY74" s="59">
        <f t="shared" si="60"/>
        <v>40.607939174446727</v>
      </c>
      <c r="CZ74" s="59">
        <f t="shared" si="60"/>
        <v>42.124239623220568</v>
      </c>
      <c r="DA74" s="59">
        <f t="shared" si="61"/>
        <v>43.697158730751617</v>
      </c>
      <c r="DB74" s="59">
        <f t="shared" si="61"/>
        <v>45.328810637757883</v>
      </c>
      <c r="DC74" s="59">
        <f t="shared" si="61"/>
        <v>47.021388426971761</v>
      </c>
      <c r="DD74" s="59">
        <f t="shared" si="61"/>
        <v>48.777167070834885</v>
      </c>
      <c r="DE74" s="59">
        <f t="shared" si="61"/>
        <v>50.598506489259854</v>
      </c>
      <c r="DF74" s="59">
        <f t="shared" si="61"/>
        <v>52.487854721568816</v>
      </c>
      <c r="DG74" s="59">
        <f t="shared" si="61"/>
        <v>54.447751216872192</v>
      </c>
      <c r="DH74" s="59">
        <f t="shared" si="61"/>
        <v>56.480830247310195</v>
      </c>
      <c r="DI74" s="59">
        <f t="shared" si="61"/>
        <v>58.58982444874475</v>
      </c>
      <c r="DJ74" s="59">
        <f t="shared" si="61"/>
        <v>60.777568493660873</v>
      </c>
      <c r="DK74" s="59">
        <f t="shared" si="61"/>
        <v>63.047002901214164</v>
      </c>
      <c r="DL74" s="59">
        <f t="shared" si="61"/>
        <v>65.401177989545502</v>
      </c>
      <c r="DM74" s="59">
        <f t="shared" si="61"/>
        <v>67.84325797567513</v>
      </c>
      <c r="DN74" s="59">
        <f t="shared" si="61"/>
        <v>70.376525228486841</v>
      </c>
      <c r="DO74" s="59">
        <f t="shared" si="61"/>
        <v>73.004384680518541</v>
      </c>
      <c r="DP74" s="59">
        <f t="shared" si="61"/>
        <v>75.730368404489099</v>
      </c>
      <c r="DQ74" s="59">
        <f t="shared" si="62"/>
        <v>78.558140360712713</v>
      </c>
      <c r="DR74" s="59">
        <f t="shared" si="62"/>
        <v>81.491501321781726</v>
      </c>
      <c r="DS74" s="59">
        <f t="shared" si="62"/>
        <v>84.534393981137043</v>
      </c>
      <c r="DT74" s="59">
        <f t="shared" si="62"/>
        <v>87.690908252392688</v>
      </c>
      <c r="DU74" s="59">
        <f t="shared" si="62"/>
        <v>90.96528676653702</v>
      </c>
      <c r="DV74" s="59">
        <f t="shared" si="62"/>
        <v>94.361930574399508</v>
      </c>
      <c r="DW74" s="59">
        <f t="shared" si="62"/>
        <v>97.885405062047582</v>
      </c>
      <c r="DX74" s="59">
        <f t="shared" si="62"/>
        <v>101.54044608706444</v>
      </c>
      <c r="DY74" s="59">
        <f t="shared" si="62"/>
        <v>105.33196634395541</v>
      </c>
      <c r="DZ74" s="59">
        <f t="shared" si="62"/>
        <v>109.26506196723871</v>
      </c>
      <c r="EA74" s="59">
        <f t="shared" si="62"/>
        <v>113.3450193810954</v>
      </c>
      <c r="EB74" s="59">
        <f t="shared" si="62"/>
        <v>117.57732240478549</v>
      </c>
      <c r="EC74" s="59">
        <f t="shared" si="62"/>
        <v>121.96765962338017</v>
      </c>
      <c r="ED74" s="59">
        <f t="shared" si="62"/>
        <v>126.52193203371718</v>
      </c>
      <c r="EE74" s="59">
        <f t="shared" si="62"/>
        <v>131.24626097585616</v>
      </c>
      <c r="EF74" s="59">
        <f t="shared" si="62"/>
        <v>136.14699636069463</v>
      </c>
      <c r="EG74" s="59">
        <f t="shared" si="63"/>
        <v>141.23072520480295</v>
      </c>
      <c r="EH74" s="59">
        <f t="shared" si="63"/>
        <v>146.50428048395028</v>
      </c>
      <c r="EI74" s="59">
        <f t="shared" si="63"/>
        <v>151.97475031722098</v>
      </c>
      <c r="EJ74" s="59">
        <f t="shared" si="63"/>
        <v>157.64948749406599</v>
      </c>
      <c r="EK74" s="59">
        <f t="shared" si="63"/>
        <v>163.53611935709441</v>
      </c>
      <c r="EL74" s="59">
        <f t="shared" si="63"/>
        <v>169.64255805388831</v>
      </c>
      <c r="EM74" s="59">
        <f t="shared" si="63"/>
        <v>175.97701117162049</v>
      </c>
      <c r="EN74" s="59">
        <f t="shared" si="63"/>
        <v>182.54799276876878</v>
      </c>
      <c r="EO74" s="59">
        <f t="shared" si="63"/>
        <v>189.3643348187546</v>
      </c>
      <c r="EP74" s="59">
        <f t="shared" si="63"/>
        <v>196.43519908088689</v>
      </c>
      <c r="EQ74" s="59">
        <f t="shared" si="63"/>
        <v>203.7700894145672</v>
      </c>
      <c r="ER74" s="59">
        <f t="shared" si="63"/>
        <v>211.37886455330712</v>
      </c>
      <c r="ES74" s="59">
        <f t="shared" si="63"/>
        <v>219.27175135572759</v>
      </c>
      <c r="ET74" s="59">
        <f t="shared" si="63"/>
        <v>227.45935855135045</v>
      </c>
      <c r="EU74" s="59">
        <f t="shared" si="63"/>
        <v>235.95269099965785</v>
      </c>
      <c r="EV74" s="59">
        <f t="shared" si="63"/>
        <v>244.76316448158505</v>
      </c>
      <c r="EW74" s="59">
        <f t="shared" si="64"/>
        <v>253.90262104332743</v>
      </c>
      <c r="EX74" s="59">
        <f t="shared" si="64"/>
        <v>263.38334491308524</v>
      </c>
      <c r="EY74" s="59">
        <f t="shared" si="64"/>
        <v>273.21807901213981</v>
      </c>
      <c r="EZ74" s="59">
        <f t="shared" si="64"/>
        <v>283.42004208245311</v>
      </c>
      <c r="FA74" s="59">
        <f t="shared" si="64"/>
        <v>294.00294645381189</v>
      </c>
      <c r="FB74" s="59">
        <f t="shared" si="64"/>
        <v>304.98101647439722</v>
      </c>
      <c r="FC74" s="59">
        <f t="shared" si="64"/>
        <v>316.36900762955122</v>
      </c>
      <c r="FD74" s="59">
        <f t="shared" si="64"/>
        <v>328.18222637443864</v>
      </c>
      <c r="FE74" s="59">
        <f t="shared" si="64"/>
        <v>340.43655070726015</v>
      </c>
      <c r="FF74" s="59">
        <f t="shared" si="64"/>
        <v>353.14845151066925</v>
      </c>
      <c r="FG74" s="59">
        <f t="shared" si="64"/>
        <v>366.33501469007763</v>
      </c>
      <c r="FH74" s="59">
        <f t="shared" si="64"/>
        <v>380.0139641386051</v>
      </c>
      <c r="FI74" s="59">
        <f t="shared" si="64"/>
        <v>394.20368555954059</v>
      </c>
      <c r="FJ74" s="59">
        <f t="shared" si="64"/>
        <v>408.92325117833383</v>
      </c>
      <c r="FK74" s="59">
        <f t="shared" si="64"/>
        <v>424.19244537733277</v>
      </c>
      <c r="FL74" s="59">
        <f t="shared" si="64"/>
        <v>440.03179128772234</v>
      </c>
      <c r="FM74" s="59">
        <f t="shared" si="65"/>
        <v>456.46257837440584</v>
      </c>
      <c r="FN74" s="59">
        <f t="shared" si="65"/>
        <v>473.50689105090612</v>
      </c>
      <c r="FO74" s="59">
        <f t="shared" si="65"/>
        <v>491.1876383627469</v>
      </c>
      <c r="FP74" s="59">
        <f t="shared" si="65"/>
        <v>509.52858477921183</v>
      </c>
      <c r="FQ74" s="59">
        <f t="shared" si="65"/>
        <v>528.55438213486752</v>
      </c>
      <c r="FR74" s="59">
        <f t="shared" si="65"/>
        <v>548.29060276378345</v>
      </c>
      <c r="FS74" s="59">
        <f t="shared" si="65"/>
        <v>568.76377387098307</v>
      </c>
      <c r="FT74" s="59">
        <f t="shared" si="65"/>
        <v>590.00141318732551</v>
      </c>
      <c r="FU74" s="59">
        <f t="shared" si="65"/>
        <v>612.03206595574022</v>
      </c>
      <c r="FV74" s="59">
        <f t="shared" si="65"/>
        <v>634.88534329852757</v>
      </c>
      <c r="FW74" s="59">
        <f t="shared" si="65"/>
        <v>658.59196201729458</v>
      </c>
      <c r="FX74" s="59">
        <f t="shared" si="65"/>
        <v>683.18378587902032</v>
      </c>
      <c r="FY74" s="59">
        <f t="shared" si="65"/>
        <v>708.69386844374287</v>
      </c>
      <c r="FZ74" s="59">
        <f t="shared" si="65"/>
        <v>735.15649749143222</v>
      </c>
      <c r="GA74" s="59">
        <f t="shared" si="65"/>
        <v>762.60724110776221</v>
      </c>
      <c r="GB74" s="59">
        <f t="shared" si="65"/>
        <v>791.08299549072603</v>
      </c>
      <c r="GC74" s="59">
        <f t="shared" si="66"/>
        <v>820.62203454234964</v>
      </c>
      <c r="GD74" s="59">
        <f t="shared" si="66"/>
        <v>851.26406131216095</v>
      </c>
      <c r="GE74" s="59">
        <f t="shared" si="66"/>
        <v>883.05026136155698</v>
      </c>
      <c r="GF74" s="59">
        <f t="shared" si="66"/>
        <v>916.02335812079741</v>
      </c>
      <c r="GG74" s="59">
        <f t="shared" si="66"/>
        <v>950.22767031302794</v>
      </c>
      <c r="GH74" s="59">
        <f t="shared" si="66"/>
        <v>985.70917152251639</v>
      </c>
      <c r="GI74" s="59">
        <f t="shared" si="66"/>
        <v>1022.5155519871671</v>
      </c>
      <c r="GJ74" s="59">
        <f t="shared" si="66"/>
        <v>1060.6962826983679</v>
      </c>
      <c r="GK74" s="59">
        <f t="shared" si="66"/>
        <v>1100.3026818943249</v>
      </c>
      <c r="GL74" s="59">
        <f t="shared" si="66"/>
        <v>1141.387984036259</v>
      </c>
      <c r="GM74" s="59">
        <f t="shared" si="66"/>
        <v>1184.0074113601729</v>
      </c>
      <c r="GN74" s="59">
        <f t="shared" si="66"/>
        <v>1228.2182481003617</v>
      </c>
      <c r="GO74" s="59">
        <f t="shared" si="66"/>
        <v>1274.0799174844292</v>
      </c>
      <c r="GP74" s="59">
        <f t="shared" si="66"/>
        <v>1321.6540616032976</v>
      </c>
      <c r="GQ74" s="59">
        <f t="shared" si="66"/>
        <v>1371.0046242635647</v>
      </c>
      <c r="GR74" s="59">
        <f t="shared" si="66"/>
        <v>1422.1979369335661</v>
      </c>
      <c r="GS74" s="59">
        <f t="shared" si="67"/>
        <v>1475.3028078986654</v>
      </c>
      <c r="GT74" s="59">
        <f t="shared" si="67"/>
        <v>1530.3906147456014</v>
      </c>
      <c r="GU74" s="59">
        <f t="shared" si="67"/>
        <v>1587.5354003002021</v>
      </c>
      <c r="GV74" s="59">
        <f t="shared" si="67"/>
        <v>1646.8139721474115</v>
      </c>
      <c r="GW74" s="59">
        <f t="shared" si="67"/>
        <v>1708.3060058673957</v>
      </c>
      <c r="GX74" s="59">
        <f t="shared" si="67"/>
        <v>1772.0941521264842</v>
      </c>
      <c r="GY74" s="59">
        <f t="shared" si="67"/>
        <v>1838.2641477668869</v>
      </c>
      <c r="GZ74" s="59">
        <f t="shared" si="67"/>
        <v>1906.9049310445023</v>
      </c>
      <c r="HA74" s="59">
        <f t="shared" si="67"/>
        <v>1978.1087611697039</v>
      </c>
      <c r="HB74" s="59">
        <f t="shared" si="67"/>
        <v>2051.9713423117805</v>
      </c>
      <c r="HC74" s="59">
        <f t="shared" si="67"/>
        <v>2128.5919522337022</v>
      </c>
      <c r="HD74" s="59">
        <f t="shared" si="67"/>
        <v>2208.0735757301086</v>
      </c>
      <c r="HE74" s="59">
        <f t="shared" si="67"/>
        <v>2290.5230430478705</v>
      </c>
      <c r="HF74" s="59">
        <f t="shared" si="67"/>
        <v>2376.0511734752777</v>
      </c>
    </row>
    <row r="75" spans="1:214" x14ac:dyDescent="0.3">
      <c r="A75" s="69" t="str">
        <f t="shared" si="70"/>
        <v>Emera Inc.</v>
      </c>
      <c r="B75" s="16" t="str">
        <f t="shared" si="70"/>
        <v>EMA</v>
      </c>
      <c r="C75" s="16">
        <f t="shared" si="70"/>
        <v>2.2599999999999998</v>
      </c>
      <c r="D75" s="16">
        <f t="shared" si="70"/>
        <v>44.681222222222225</v>
      </c>
      <c r="E75" s="18">
        <f t="shared" si="70"/>
        <v>7.6266666666666663E-2</v>
      </c>
      <c r="F75" s="18">
        <f t="shared" si="70"/>
        <v>6.977888888888889E-2</v>
      </c>
      <c r="G75" s="18">
        <f t="shared" si="70"/>
        <v>6.3291111111111117E-2</v>
      </c>
      <c r="H75" s="18">
        <f t="shared" si="70"/>
        <v>5.6803333333333338E-2</v>
      </c>
      <c r="I75" s="18">
        <f t="shared" si="70"/>
        <v>5.0315555555555558E-2</v>
      </c>
      <c r="J75" s="18">
        <f t="shared" si="70"/>
        <v>4.3827777777777778E-2</v>
      </c>
      <c r="K75" s="18">
        <f t="shared" si="70"/>
        <v>3.7339999999999998E-2</v>
      </c>
      <c r="L75" s="17">
        <f t="shared" si="68"/>
        <v>0.103261798620224</v>
      </c>
      <c r="N75" s="59">
        <f t="shared" si="53"/>
        <v>-44.681222222222225</v>
      </c>
      <c r="O75" s="59">
        <f t="shared" si="54"/>
        <v>2.4323626666666667</v>
      </c>
      <c r="P75" s="59">
        <f t="shared" si="69"/>
        <v>2.6178708593777777</v>
      </c>
      <c r="Q75" s="59">
        <f t="shared" si="69"/>
        <v>2.8175271435863229</v>
      </c>
      <c r="R75" s="59">
        <f t="shared" si="69"/>
        <v>3.0324105470705067</v>
      </c>
      <c r="S75" s="59">
        <f t="shared" si="69"/>
        <v>3.2636823914604176</v>
      </c>
      <c r="T75" s="59">
        <f t="shared" si="55"/>
        <v>3.491418522422757</v>
      </c>
      <c r="U75" s="59">
        <f t="shared" si="55"/>
        <v>3.7123942800608072</v>
      </c>
      <c r="V75" s="59">
        <f t="shared" si="55"/>
        <v>3.9232706498158612</v>
      </c>
      <c r="W75" s="59">
        <f t="shared" si="55"/>
        <v>4.1206721921561522</v>
      </c>
      <c r="X75" s="59">
        <f t="shared" si="55"/>
        <v>4.3012720972890408</v>
      </c>
      <c r="Y75" s="59">
        <f t="shared" si="56"/>
        <v>4.4618815974018133</v>
      </c>
      <c r="Z75" s="59">
        <f t="shared" si="56"/>
        <v>4.6284882562487963</v>
      </c>
      <c r="AA75" s="59">
        <f t="shared" si="56"/>
        <v>4.8013160077371264</v>
      </c>
      <c r="AB75" s="59">
        <f t="shared" si="56"/>
        <v>4.98059714746603</v>
      </c>
      <c r="AC75" s="59">
        <f t="shared" si="56"/>
        <v>5.166572644952411</v>
      </c>
      <c r="AD75" s="59">
        <f t="shared" si="56"/>
        <v>5.3594924675149338</v>
      </c>
      <c r="AE75" s="59">
        <f t="shared" si="56"/>
        <v>5.559615916251941</v>
      </c>
      <c r="AF75" s="59">
        <f t="shared" si="56"/>
        <v>5.7672119745647876</v>
      </c>
      <c r="AG75" s="59">
        <f t="shared" si="56"/>
        <v>5.9825596696950365</v>
      </c>
      <c r="AH75" s="59">
        <f t="shared" si="56"/>
        <v>6.2059484477614486</v>
      </c>
      <c r="AI75" s="59">
        <f t="shared" si="56"/>
        <v>6.437678562800861</v>
      </c>
      <c r="AJ75" s="59">
        <f t="shared" si="56"/>
        <v>6.6780614803358445</v>
      </c>
      <c r="AK75" s="59">
        <f t="shared" si="56"/>
        <v>6.9274202960115847</v>
      </c>
      <c r="AL75" s="59">
        <f t="shared" si="56"/>
        <v>7.1860901698646567</v>
      </c>
      <c r="AM75" s="59">
        <f t="shared" si="56"/>
        <v>7.4544187768074028</v>
      </c>
      <c r="AN75" s="59">
        <f t="shared" si="56"/>
        <v>7.732766773933391</v>
      </c>
      <c r="AO75" s="59">
        <f t="shared" si="57"/>
        <v>8.0215082852720627</v>
      </c>
      <c r="AP75" s="59">
        <f t="shared" si="57"/>
        <v>8.3210314046441205</v>
      </c>
      <c r="AQ75" s="59">
        <f t="shared" si="57"/>
        <v>8.6317387172935316</v>
      </c>
      <c r="AR75" s="59">
        <f t="shared" si="57"/>
        <v>8.954047840997271</v>
      </c>
      <c r="AS75" s="59">
        <f t="shared" si="57"/>
        <v>9.2883919873801091</v>
      </c>
      <c r="AT75" s="59">
        <f t="shared" si="57"/>
        <v>9.635220544188881</v>
      </c>
      <c r="AU75" s="59">
        <f t="shared" si="57"/>
        <v>9.9949996793088935</v>
      </c>
      <c r="AV75" s="59">
        <f t="shared" si="57"/>
        <v>10.368212967334287</v>
      </c>
      <c r="AW75" s="59">
        <f t="shared" si="57"/>
        <v>10.755362039534548</v>
      </c>
      <c r="AX75" s="59">
        <f t="shared" si="57"/>
        <v>11.156967258090766</v>
      </c>
      <c r="AY75" s="59">
        <f t="shared" si="57"/>
        <v>11.573568415507875</v>
      </c>
      <c r="AZ75" s="59">
        <f t="shared" si="57"/>
        <v>12.005725460142939</v>
      </c>
      <c r="BA75" s="59">
        <f t="shared" si="57"/>
        <v>12.454019248824675</v>
      </c>
      <c r="BB75" s="59">
        <f t="shared" si="57"/>
        <v>12.919052327575788</v>
      </c>
      <c r="BC75" s="59">
        <f t="shared" si="57"/>
        <v>13.401449741487466</v>
      </c>
      <c r="BD75" s="59">
        <f t="shared" si="57"/>
        <v>13.901859874834608</v>
      </c>
      <c r="BE75" s="59">
        <f t="shared" si="58"/>
        <v>14.420955322560932</v>
      </c>
      <c r="BF75" s="59">
        <f t="shared" si="58"/>
        <v>14.959433794305356</v>
      </c>
      <c r="BG75" s="59">
        <f t="shared" si="58"/>
        <v>15.518019052184718</v>
      </c>
      <c r="BH75" s="59">
        <f t="shared" si="58"/>
        <v>16.097461883593294</v>
      </c>
      <c r="BI75" s="59">
        <f t="shared" si="58"/>
        <v>16.698541110326666</v>
      </c>
      <c r="BJ75" s="59">
        <f t="shared" si="58"/>
        <v>17.322064635386262</v>
      </c>
      <c r="BK75" s="59">
        <f t="shared" si="58"/>
        <v>17.968870528871584</v>
      </c>
      <c r="BL75" s="59">
        <f t="shared" si="58"/>
        <v>18.639828154419646</v>
      </c>
      <c r="BM75" s="59">
        <f t="shared" si="58"/>
        <v>19.335839337705675</v>
      </c>
      <c r="BN75" s="59">
        <f t="shared" si="58"/>
        <v>20.057839578575603</v>
      </c>
      <c r="BO75" s="59">
        <f t="shared" si="58"/>
        <v>20.806799308439615</v>
      </c>
      <c r="BP75" s="59">
        <f t="shared" si="58"/>
        <v>21.583725194616747</v>
      </c>
      <c r="BQ75" s="59">
        <f t="shared" si="58"/>
        <v>22.389661493383734</v>
      </c>
      <c r="BR75" s="59">
        <f t="shared" si="58"/>
        <v>23.225691453546681</v>
      </c>
      <c r="BS75" s="59">
        <f t="shared" si="58"/>
        <v>24.092938772422112</v>
      </c>
      <c r="BT75" s="59">
        <f t="shared" si="58"/>
        <v>24.992569106184352</v>
      </c>
      <c r="BU75" s="59">
        <f t="shared" si="59"/>
        <v>25.925791636609272</v>
      </c>
      <c r="BV75" s="59">
        <f t="shared" si="59"/>
        <v>26.89386069632026</v>
      </c>
      <c r="BW75" s="59">
        <f t="shared" si="59"/>
        <v>27.898077454720855</v>
      </c>
      <c r="BX75" s="59">
        <f t="shared" si="59"/>
        <v>28.939791666880129</v>
      </c>
      <c r="BY75" s="59">
        <f t="shared" si="59"/>
        <v>30.020403487721431</v>
      </c>
      <c r="BZ75" s="59">
        <f t="shared" si="59"/>
        <v>31.141365353952946</v>
      </c>
      <c r="CA75" s="59">
        <f t="shared" si="59"/>
        <v>32.304183936269546</v>
      </c>
      <c r="CB75" s="59">
        <f t="shared" si="59"/>
        <v>33.510422164449849</v>
      </c>
      <c r="CC75" s="59">
        <f t="shared" si="59"/>
        <v>34.761701328070401</v>
      </c>
      <c r="CD75" s="59">
        <f t="shared" si="59"/>
        <v>36.059703255660551</v>
      </c>
      <c r="CE75" s="59">
        <f t="shared" si="59"/>
        <v>37.406172575226911</v>
      </c>
      <c r="CF75" s="59">
        <f t="shared" si="59"/>
        <v>38.802919059185882</v>
      </c>
      <c r="CG75" s="59">
        <f t="shared" si="59"/>
        <v>40.251820056855877</v>
      </c>
      <c r="CH75" s="59">
        <f t="shared" si="59"/>
        <v>41.754823017778875</v>
      </c>
      <c r="CI75" s="59">
        <f t="shared" si="59"/>
        <v>43.313948109262732</v>
      </c>
      <c r="CJ75" s="59">
        <f t="shared" si="59"/>
        <v>44.931290931662602</v>
      </c>
      <c r="CK75" s="59">
        <f t="shared" si="60"/>
        <v>46.60902533505088</v>
      </c>
      <c r="CL75" s="59">
        <f t="shared" si="60"/>
        <v>48.34940634106168</v>
      </c>
      <c r="CM75" s="59">
        <f t="shared" si="60"/>
        <v>50.154773173836922</v>
      </c>
      <c r="CN75" s="59">
        <f t="shared" si="60"/>
        <v>52.02755240414799</v>
      </c>
      <c r="CO75" s="59">
        <f t="shared" si="60"/>
        <v>53.970261210918871</v>
      </c>
      <c r="CP75" s="59">
        <f t="shared" si="60"/>
        <v>55.985510764534574</v>
      </c>
      <c r="CQ75" s="59">
        <f t="shared" si="60"/>
        <v>58.076009736482291</v>
      </c>
      <c r="CR75" s="59">
        <f t="shared" si="60"/>
        <v>60.244567940042536</v>
      </c>
      <c r="CS75" s="59">
        <f t="shared" si="60"/>
        <v>62.494100106923717</v>
      </c>
      <c r="CT75" s="59">
        <f t="shared" si="60"/>
        <v>64.827629804916242</v>
      </c>
      <c r="CU75" s="59">
        <f t="shared" si="60"/>
        <v>67.24829350183181</v>
      </c>
      <c r="CV75" s="59">
        <f t="shared" si="60"/>
        <v>69.759344781190208</v>
      </c>
      <c r="CW75" s="59">
        <f t="shared" si="60"/>
        <v>72.364158715319846</v>
      </c>
      <c r="CX75" s="59">
        <f t="shared" si="60"/>
        <v>75.06623640174989</v>
      </c>
      <c r="CY75" s="59">
        <f t="shared" si="60"/>
        <v>77.869209668991232</v>
      </c>
      <c r="CZ75" s="59">
        <f t="shared" si="60"/>
        <v>80.776845958031359</v>
      </c>
      <c r="DA75" s="59">
        <f t="shared" si="61"/>
        <v>83.793053386104248</v>
      </c>
      <c r="DB75" s="59">
        <f t="shared" si="61"/>
        <v>86.921885999541374</v>
      </c>
      <c r="DC75" s="59">
        <f t="shared" si="61"/>
        <v>90.167549222764237</v>
      </c>
      <c r="DD75" s="59">
        <f t="shared" si="61"/>
        <v>93.534405510742246</v>
      </c>
      <c r="DE75" s="59">
        <f t="shared" si="61"/>
        <v>97.026980212513351</v>
      </c>
      <c r="DF75" s="59">
        <f t="shared" si="61"/>
        <v>100.64996765364859</v>
      </c>
      <c r="DG75" s="59">
        <f t="shared" si="61"/>
        <v>104.40823744583582</v>
      </c>
      <c r="DH75" s="59">
        <f t="shared" si="61"/>
        <v>108.30684103206333</v>
      </c>
      <c r="DI75" s="59">
        <f t="shared" si="61"/>
        <v>112.35101847620057</v>
      </c>
      <c r="DJ75" s="59">
        <f t="shared" si="61"/>
        <v>116.54620550610188</v>
      </c>
      <c r="DK75" s="59">
        <f t="shared" si="61"/>
        <v>120.89804081969972</v>
      </c>
      <c r="DL75" s="59">
        <f t="shared" si="61"/>
        <v>125.41237366390729</v>
      </c>
      <c r="DM75" s="59">
        <f t="shared" si="61"/>
        <v>130.09527169651759</v>
      </c>
      <c r="DN75" s="59">
        <f t="shared" si="61"/>
        <v>134.95302914166555</v>
      </c>
      <c r="DO75" s="59">
        <f t="shared" si="61"/>
        <v>139.99217524981535</v>
      </c>
      <c r="DP75" s="59">
        <f t="shared" si="61"/>
        <v>145.21948307364343</v>
      </c>
      <c r="DQ75" s="59">
        <f t="shared" si="62"/>
        <v>150.64197857161327</v>
      </c>
      <c r="DR75" s="59">
        <f t="shared" si="62"/>
        <v>156.26695005147729</v>
      </c>
      <c r="DS75" s="59">
        <f t="shared" si="62"/>
        <v>162.10195796639945</v>
      </c>
      <c r="DT75" s="59">
        <f t="shared" si="62"/>
        <v>168.1548450768648</v>
      </c>
      <c r="DU75" s="59">
        <f t="shared" si="62"/>
        <v>174.43374699203491</v>
      </c>
      <c r="DV75" s="59">
        <f t="shared" si="62"/>
        <v>180.94710310471748</v>
      </c>
      <c r="DW75" s="59">
        <f t="shared" si="62"/>
        <v>187.70366793464763</v>
      </c>
      <c r="DX75" s="59">
        <f t="shared" si="62"/>
        <v>194.71252289532737</v>
      </c>
      <c r="DY75" s="59">
        <f t="shared" si="62"/>
        <v>201.98308850023886</v>
      </c>
      <c r="DZ75" s="59">
        <f t="shared" si="62"/>
        <v>209.52513702483776</v>
      </c>
      <c r="EA75" s="59">
        <f t="shared" si="62"/>
        <v>217.34880564134519</v>
      </c>
      <c r="EB75" s="59">
        <f t="shared" si="62"/>
        <v>225.46461004399302</v>
      </c>
      <c r="EC75" s="59">
        <f t="shared" si="62"/>
        <v>233.88345858303569</v>
      </c>
      <c r="ED75" s="59">
        <f t="shared" si="62"/>
        <v>242.61666692652622</v>
      </c>
      <c r="EE75" s="59">
        <f t="shared" si="62"/>
        <v>251.67597326956269</v>
      </c>
      <c r="EF75" s="59">
        <f t="shared" si="62"/>
        <v>261.07355411144812</v>
      </c>
      <c r="EG75" s="59">
        <f t="shared" si="63"/>
        <v>270.82204062196956</v>
      </c>
      <c r="EH75" s="59">
        <f t="shared" si="63"/>
        <v>280.93453561879386</v>
      </c>
      <c r="EI75" s="59">
        <f t="shared" si="63"/>
        <v>291.42463117879959</v>
      </c>
      <c r="EJ75" s="59">
        <f t="shared" si="63"/>
        <v>302.30642690701592</v>
      </c>
      <c r="EK75" s="59">
        <f t="shared" si="63"/>
        <v>313.59454888772387</v>
      </c>
      <c r="EL75" s="59">
        <f t="shared" si="63"/>
        <v>325.30416934319146</v>
      </c>
      <c r="EM75" s="59">
        <f t="shared" si="63"/>
        <v>337.45102702646619</v>
      </c>
      <c r="EN75" s="59">
        <f t="shared" si="63"/>
        <v>350.05144837563444</v>
      </c>
      <c r="EO75" s="59">
        <f t="shared" si="63"/>
        <v>363.1223694579806</v>
      </c>
      <c r="EP75" s="59">
        <f t="shared" si="63"/>
        <v>376.68135873354157</v>
      </c>
      <c r="EQ75" s="59">
        <f t="shared" si="63"/>
        <v>390.74664066865199</v>
      </c>
      <c r="ER75" s="59">
        <f t="shared" si="63"/>
        <v>405.33712023121944</v>
      </c>
      <c r="ES75" s="59">
        <f t="shared" si="63"/>
        <v>420.47240830065317</v>
      </c>
      <c r="ET75" s="59">
        <f t="shared" si="63"/>
        <v>436.17284802659952</v>
      </c>
      <c r="EU75" s="59">
        <f t="shared" si="63"/>
        <v>452.45954217191274</v>
      </c>
      <c r="EV75" s="59">
        <f t="shared" si="63"/>
        <v>469.35438147661193</v>
      </c>
      <c r="EW75" s="59">
        <f t="shared" si="64"/>
        <v>486.88007408094859</v>
      </c>
      <c r="EX75" s="59">
        <f t="shared" si="64"/>
        <v>505.06017604713116</v>
      </c>
      <c r="EY75" s="59">
        <f t="shared" si="64"/>
        <v>523.91912302073104</v>
      </c>
      <c r="EZ75" s="59">
        <f t="shared" si="64"/>
        <v>543.48226307432515</v>
      </c>
      <c r="FA75" s="59">
        <f t="shared" si="64"/>
        <v>563.77589077752043</v>
      </c>
      <c r="FB75" s="59">
        <f t="shared" si="64"/>
        <v>584.82728253915298</v>
      </c>
      <c r="FC75" s="59">
        <f t="shared" si="64"/>
        <v>606.66473326916491</v>
      </c>
      <c r="FD75" s="59">
        <f t="shared" si="64"/>
        <v>629.31759440943551</v>
      </c>
      <c r="FE75" s="59">
        <f t="shared" si="64"/>
        <v>652.81631338468378</v>
      </c>
      <c r="FF75" s="59">
        <f t="shared" si="64"/>
        <v>677.19247452646778</v>
      </c>
      <c r="FG75" s="59">
        <f t="shared" si="64"/>
        <v>702.47884152528604</v>
      </c>
      <c r="FH75" s="59">
        <f t="shared" si="64"/>
        <v>728.70940146784017</v>
      </c>
      <c r="FI75" s="59">
        <f t="shared" si="64"/>
        <v>755.91941051864922</v>
      </c>
      <c r="FJ75" s="59">
        <f t="shared" si="64"/>
        <v>784.14544130741547</v>
      </c>
      <c r="FK75" s="59">
        <f t="shared" si="64"/>
        <v>813.42543208583436</v>
      </c>
      <c r="FL75" s="59">
        <f t="shared" si="64"/>
        <v>843.79873771991936</v>
      </c>
      <c r="FM75" s="59">
        <f t="shared" si="65"/>
        <v>875.30618258638106</v>
      </c>
      <c r="FN75" s="59">
        <f t="shared" si="65"/>
        <v>907.99011544415646</v>
      </c>
      <c r="FO75" s="59">
        <f t="shared" si="65"/>
        <v>941.89446635484114</v>
      </c>
      <c r="FP75" s="59">
        <f t="shared" si="65"/>
        <v>977.06480572853081</v>
      </c>
      <c r="FQ75" s="59">
        <f t="shared" si="65"/>
        <v>1013.5484055744341</v>
      </c>
      <c r="FR75" s="59">
        <f t="shared" si="65"/>
        <v>1051.3943030385835</v>
      </c>
      <c r="FS75" s="59">
        <f t="shared" si="65"/>
        <v>1090.6533663140442</v>
      </c>
      <c r="FT75" s="59">
        <f t="shared" si="65"/>
        <v>1131.3783630122105</v>
      </c>
      <c r="FU75" s="59">
        <f t="shared" si="65"/>
        <v>1173.6240310870862</v>
      </c>
      <c r="FV75" s="59">
        <f t="shared" si="65"/>
        <v>1217.4471524078779</v>
      </c>
      <c r="FW75" s="59">
        <f t="shared" si="65"/>
        <v>1262.906629078788</v>
      </c>
      <c r="FX75" s="59">
        <f t="shared" si="65"/>
        <v>1310.0635626085898</v>
      </c>
      <c r="FY75" s="59">
        <f t="shared" si="65"/>
        <v>1358.9813360363944</v>
      </c>
      <c r="FZ75" s="59">
        <f t="shared" si="65"/>
        <v>1409.7256991239933</v>
      </c>
      <c r="GA75" s="59">
        <f t="shared" si="65"/>
        <v>1462.364856729283</v>
      </c>
      <c r="GB75" s="59">
        <f t="shared" si="65"/>
        <v>1516.9695604795543</v>
      </c>
      <c r="GC75" s="59">
        <f t="shared" si="66"/>
        <v>1573.6132038678606</v>
      </c>
      <c r="GD75" s="59">
        <f t="shared" si="66"/>
        <v>1632.3719209002863</v>
      </c>
      <c r="GE75" s="59">
        <f t="shared" si="66"/>
        <v>1693.324688426703</v>
      </c>
      <c r="GF75" s="59">
        <f t="shared" si="66"/>
        <v>1756.553432292556</v>
      </c>
      <c r="GG75" s="59">
        <f t="shared" si="66"/>
        <v>1822.1431374543599</v>
      </c>
      <c r="GH75" s="59">
        <f t="shared" si="66"/>
        <v>1890.1819622069056</v>
      </c>
      <c r="GI75" s="59">
        <f t="shared" si="66"/>
        <v>1960.7613566757113</v>
      </c>
      <c r="GJ75" s="59">
        <f t="shared" si="66"/>
        <v>2033.9761857339822</v>
      </c>
      <c r="GK75" s="59">
        <f t="shared" si="66"/>
        <v>2109.9248565092889</v>
      </c>
      <c r="GL75" s="59">
        <f t="shared" si="66"/>
        <v>2188.7094506513458</v>
      </c>
      <c r="GM75" s="59">
        <f t="shared" si="66"/>
        <v>2270.4358615386668</v>
      </c>
      <c r="GN75" s="59">
        <f t="shared" si="66"/>
        <v>2355.2139366085203</v>
      </c>
      <c r="GO75" s="59">
        <f t="shared" si="66"/>
        <v>2443.1576250014823</v>
      </c>
      <c r="GP75" s="59">
        <f t="shared" si="66"/>
        <v>2534.3851307190375</v>
      </c>
      <c r="GQ75" s="59">
        <f t="shared" si="66"/>
        <v>2629.0190715000863</v>
      </c>
      <c r="GR75" s="59">
        <f t="shared" si="66"/>
        <v>2727.1866436298992</v>
      </c>
      <c r="GS75" s="59">
        <f t="shared" si="67"/>
        <v>2829.0197929030396</v>
      </c>
      <c r="GT75" s="59">
        <f t="shared" si="67"/>
        <v>2934.6553919700391</v>
      </c>
      <c r="GU75" s="59">
        <f t="shared" si="67"/>
        <v>3044.2354243062</v>
      </c>
      <c r="GV75" s="59">
        <f t="shared" si="67"/>
        <v>3157.9071750497933</v>
      </c>
      <c r="GW75" s="59">
        <f t="shared" si="67"/>
        <v>3275.8234289661523</v>
      </c>
      <c r="GX75" s="59">
        <f t="shared" si="67"/>
        <v>3398.1426758037483</v>
      </c>
      <c r="GY75" s="59">
        <f t="shared" si="67"/>
        <v>3525.0293233182601</v>
      </c>
      <c r="GZ75" s="59">
        <f t="shared" si="67"/>
        <v>3656.6539182509637</v>
      </c>
      <c r="HA75" s="59">
        <f t="shared" si="67"/>
        <v>3793.1933755584546</v>
      </c>
      <c r="HB75" s="59">
        <f t="shared" si="67"/>
        <v>3934.8312162018069</v>
      </c>
      <c r="HC75" s="59">
        <f t="shared" si="67"/>
        <v>4081.7578138147819</v>
      </c>
      <c r="HD75" s="59">
        <f t="shared" si="67"/>
        <v>4234.170650582626</v>
      </c>
      <c r="HE75" s="59">
        <f t="shared" si="67"/>
        <v>4392.2745826753808</v>
      </c>
      <c r="HF75" s="59">
        <f t="shared" si="67"/>
        <v>4556.2821155924794</v>
      </c>
    </row>
    <row r="76" spans="1:214" x14ac:dyDescent="0.3">
      <c r="A76" s="60" t="s">
        <v>47</v>
      </c>
      <c r="B76" s="61"/>
      <c r="C76" s="21"/>
      <c r="D76" s="21"/>
      <c r="E76" s="22">
        <f t="shared" ref="E76:L76" si="71">AVERAGE(E64:E75)</f>
        <v>5.1357638888888883E-2</v>
      </c>
      <c r="F76" s="22">
        <f t="shared" si="71"/>
        <v>4.9871643518518506E-2</v>
      </c>
      <c r="G76" s="22">
        <f t="shared" si="71"/>
        <v>4.8385648148148143E-2</v>
      </c>
      <c r="H76" s="22">
        <f t="shared" si="71"/>
        <v>4.689965277777778E-2</v>
      </c>
      <c r="I76" s="22">
        <f t="shared" si="71"/>
        <v>4.541365740740741E-2</v>
      </c>
      <c r="J76" s="22">
        <f t="shared" si="71"/>
        <v>4.3927662037037039E-2</v>
      </c>
      <c r="K76" s="22">
        <f t="shared" si="71"/>
        <v>4.2441666666666662E-2</v>
      </c>
      <c r="L76" s="22">
        <f t="shared" si="71"/>
        <v>8.4662918994824102E-2</v>
      </c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</row>
    <row r="77" spans="1:214" x14ac:dyDescent="0.3">
      <c r="A77" s="14" t="s">
        <v>279</v>
      </c>
      <c r="B77" s="62"/>
      <c r="C77" s="16"/>
      <c r="D77" s="16"/>
      <c r="E77" s="17" t="s">
        <v>49</v>
      </c>
      <c r="F77" s="17" t="s">
        <v>49</v>
      </c>
      <c r="G77" s="17" t="s">
        <v>49</v>
      </c>
      <c r="H77" s="17" t="s">
        <v>49</v>
      </c>
      <c r="I77" s="17" t="s">
        <v>49</v>
      </c>
      <c r="J77" s="17" t="s">
        <v>49</v>
      </c>
      <c r="K77" s="17" t="s">
        <v>49</v>
      </c>
      <c r="L77" s="25">
        <v>5.0000000000000001E-3</v>
      </c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</row>
    <row r="78" spans="1:214" x14ac:dyDescent="0.3">
      <c r="B78" s="62"/>
      <c r="C78" s="16"/>
      <c r="D78" s="16"/>
      <c r="E78" s="17"/>
      <c r="F78" s="17"/>
      <c r="G78" s="17"/>
      <c r="H78" s="17"/>
      <c r="I78" s="17"/>
      <c r="J78" s="17"/>
      <c r="K78" s="17"/>
      <c r="L78" s="17">
        <f>L76+L77</f>
        <v>8.9662918994824106E-2</v>
      </c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</row>
    <row r="79" spans="1:214" x14ac:dyDescent="0.3">
      <c r="C79" s="16"/>
      <c r="D79" s="16"/>
      <c r="E79" s="17"/>
      <c r="F79" s="17"/>
      <c r="G79" s="17"/>
      <c r="H79" s="17"/>
      <c r="I79" s="17"/>
      <c r="J79" s="17"/>
      <c r="K79" s="17"/>
      <c r="L79" s="17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</row>
    <row r="80" spans="1:214" x14ac:dyDescent="0.3">
      <c r="A80" s="28" t="s">
        <v>50</v>
      </c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</row>
    <row r="81" spans="1:214" x14ac:dyDescent="0.3">
      <c r="A81" s="63" t="s">
        <v>51</v>
      </c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</row>
    <row r="82" spans="1:214" x14ac:dyDescent="0.3">
      <c r="A82" s="63" t="s">
        <v>52</v>
      </c>
    </row>
    <row r="83" spans="1:214" x14ac:dyDescent="0.3">
      <c r="A83" s="40" t="s">
        <v>280</v>
      </c>
    </row>
    <row r="84" spans="1:214" x14ac:dyDescent="0.3">
      <c r="A84" s="14" t="s">
        <v>281</v>
      </c>
    </row>
    <row r="85" spans="1:214" x14ac:dyDescent="0.3">
      <c r="A85" s="14" t="s">
        <v>282</v>
      </c>
    </row>
    <row r="86" spans="1:214" x14ac:dyDescent="0.3">
      <c r="A86" s="14" t="s">
        <v>283</v>
      </c>
    </row>
    <row r="87" spans="1:214" x14ac:dyDescent="0.3">
      <c r="A87" s="14" t="s">
        <v>284</v>
      </c>
    </row>
    <row r="88" spans="1:214" x14ac:dyDescent="0.3">
      <c r="A88" s="14" t="s">
        <v>285</v>
      </c>
    </row>
    <row r="89" spans="1:214" x14ac:dyDescent="0.3">
      <c r="A89" s="40" t="s">
        <v>292</v>
      </c>
      <c r="B89" s="64"/>
      <c r="C89" s="64"/>
      <c r="D89" s="64"/>
    </row>
    <row r="90" spans="1:214" x14ac:dyDescent="0.3">
      <c r="A90" s="14" t="s">
        <v>287</v>
      </c>
    </row>
    <row r="91" spans="1:214" x14ac:dyDescent="0.3">
      <c r="A91" s="24" t="s">
        <v>288</v>
      </c>
    </row>
  </sheetData>
  <mergeCells count="36"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36:L37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62:L63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</mergeCells>
  <printOptions horizontalCentered="1"/>
  <pageMargins left="0.7" right="0.7" top="1.213235294117647" bottom="0.75" header="0.3" footer="0.3"/>
  <pageSetup scale="57" fitToHeight="0" orientation="landscape" useFirstPageNumber="1" r:id="rId1"/>
  <headerFooter>
    <oddHeader>&amp;R&amp;"Century Gothic,Regular"&amp;11Newfoundland Power
Exhibit JMC - 4
Page &amp;P of 3</oddHeader>
  </headerFooter>
  <rowBreaks count="2" manualBreakCount="2">
    <brk id="32" max="11" man="1"/>
    <brk id="58" max="11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C91"/>
  <sheetViews>
    <sheetView tabSelected="1" view="pageBreakPreview" topLeftCell="A51" zoomScaleNormal="100" zoomScaleSheetLayoutView="100" zoomScalePageLayoutView="70" workbookViewId="0">
      <selection activeCell="F66" sqref="F66"/>
    </sheetView>
  </sheetViews>
  <sheetFormatPr defaultColWidth="10.28515625" defaultRowHeight="16.5" x14ac:dyDescent="0.3"/>
  <cols>
    <col min="1" max="1" width="47.7109375" style="14" customWidth="1"/>
    <col min="2" max="9" width="15" style="53" customWidth="1"/>
    <col min="10" max="10" width="10.28515625" style="53"/>
    <col min="11" max="11" width="12.85546875" style="53" customWidth="1"/>
    <col min="12" max="12" width="13.140625" style="53" customWidth="1"/>
    <col min="13" max="191" width="11.42578125" style="53" bestFit="1" customWidth="1"/>
    <col min="192" max="211" width="12.28515625" style="53" bestFit="1" customWidth="1"/>
    <col min="212" max="16384" width="10.28515625" style="53"/>
  </cols>
  <sheetData>
    <row r="1" spans="1:211" s="50" customFormat="1" ht="18" x14ac:dyDescent="0.25">
      <c r="A1" s="47" t="s">
        <v>75</v>
      </c>
      <c r="B1" s="48"/>
      <c r="C1" s="48"/>
      <c r="D1" s="48"/>
      <c r="E1" s="48"/>
      <c r="F1" s="48"/>
      <c r="G1" s="48"/>
      <c r="H1" s="48"/>
      <c r="I1" s="48"/>
      <c r="J1" s="49"/>
      <c r="K1" s="49"/>
      <c r="L1" s="49"/>
      <c r="M1" s="49"/>
      <c r="N1" s="49"/>
    </row>
    <row r="2" spans="1:211" x14ac:dyDescent="0.3">
      <c r="A2" s="51"/>
      <c r="B2" s="52"/>
      <c r="C2" s="52"/>
      <c r="D2" s="52"/>
      <c r="E2" s="52"/>
      <c r="F2" s="52"/>
      <c r="G2" s="52"/>
      <c r="H2" s="52"/>
      <c r="I2" s="52"/>
      <c r="J2" s="14"/>
      <c r="K2" s="14"/>
      <c r="L2" s="14"/>
      <c r="M2" s="14"/>
      <c r="N2" s="14"/>
    </row>
    <row r="3" spans="1:211" ht="17.25" thickBot="1" x14ac:dyDescent="0.35">
      <c r="B3" s="14"/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41" t="s">
        <v>9</v>
      </c>
      <c r="I3" s="15" t="s">
        <v>10</v>
      </c>
      <c r="J3" s="14"/>
      <c r="K3" s="14"/>
      <c r="L3" s="14"/>
      <c r="M3" s="14"/>
      <c r="N3" s="14"/>
    </row>
    <row r="4" spans="1:211" x14ac:dyDescent="0.3">
      <c r="A4" s="81" t="s">
        <v>13</v>
      </c>
      <c r="B4" s="81" t="s">
        <v>14</v>
      </c>
      <c r="C4" s="83" t="s">
        <v>15</v>
      </c>
      <c r="D4" s="79" t="s">
        <v>16</v>
      </c>
      <c r="E4" s="85" t="s">
        <v>303</v>
      </c>
      <c r="F4" s="85" t="s">
        <v>86</v>
      </c>
      <c r="G4" s="85" t="s">
        <v>87</v>
      </c>
      <c r="H4" s="79" t="s">
        <v>82</v>
      </c>
      <c r="I4" s="79" t="s">
        <v>83</v>
      </c>
      <c r="J4" s="14"/>
      <c r="K4" s="54" t="s">
        <v>16</v>
      </c>
      <c r="L4" s="15" t="s">
        <v>84</v>
      </c>
      <c r="M4" s="15" t="s">
        <v>85</v>
      </c>
      <c r="N4" s="15" t="s">
        <v>86</v>
      </c>
      <c r="O4" s="15" t="s">
        <v>87</v>
      </c>
      <c r="P4" s="15" t="s">
        <v>88</v>
      </c>
      <c r="Q4" s="15" t="s">
        <v>77</v>
      </c>
      <c r="R4" s="15" t="s">
        <v>78</v>
      </c>
      <c r="S4" s="15" t="s">
        <v>79</v>
      </c>
      <c r="T4" s="15" t="s">
        <v>80</v>
      </c>
      <c r="U4" s="15" t="s">
        <v>81</v>
      </c>
      <c r="V4" s="15" t="s">
        <v>89</v>
      </c>
      <c r="W4" s="15" t="s">
        <v>90</v>
      </c>
      <c r="X4" s="15" t="s">
        <v>91</v>
      </c>
      <c r="Y4" s="15" t="s">
        <v>92</v>
      </c>
      <c r="Z4" s="15" t="s">
        <v>93</v>
      </c>
      <c r="AA4" s="15" t="s">
        <v>94</v>
      </c>
      <c r="AB4" s="15" t="s">
        <v>95</v>
      </c>
      <c r="AC4" s="15" t="s">
        <v>96</v>
      </c>
      <c r="AD4" s="15" t="s">
        <v>97</v>
      </c>
      <c r="AE4" s="15" t="s">
        <v>98</v>
      </c>
      <c r="AF4" s="15" t="s">
        <v>99</v>
      </c>
      <c r="AG4" s="15" t="s">
        <v>100</v>
      </c>
      <c r="AH4" s="15" t="s">
        <v>101</v>
      </c>
      <c r="AI4" s="15" t="s">
        <v>102</v>
      </c>
      <c r="AJ4" s="15" t="s">
        <v>103</v>
      </c>
      <c r="AK4" s="15" t="s">
        <v>104</v>
      </c>
      <c r="AL4" s="15" t="s">
        <v>105</v>
      </c>
      <c r="AM4" s="15" t="s">
        <v>106</v>
      </c>
      <c r="AN4" s="15" t="s">
        <v>107</v>
      </c>
      <c r="AO4" s="15" t="s">
        <v>108</v>
      </c>
      <c r="AP4" s="15" t="s">
        <v>109</v>
      </c>
      <c r="AQ4" s="15" t="s">
        <v>110</v>
      </c>
      <c r="AR4" s="15" t="s">
        <v>111</v>
      </c>
      <c r="AS4" s="15" t="s">
        <v>112</v>
      </c>
      <c r="AT4" s="15" t="s">
        <v>113</v>
      </c>
      <c r="AU4" s="15" t="s">
        <v>114</v>
      </c>
      <c r="AV4" s="15" t="s">
        <v>115</v>
      </c>
      <c r="AW4" s="15" t="s">
        <v>116</v>
      </c>
      <c r="AX4" s="15" t="s">
        <v>117</v>
      </c>
      <c r="AY4" s="15" t="s">
        <v>118</v>
      </c>
      <c r="AZ4" s="15" t="s">
        <v>119</v>
      </c>
      <c r="BA4" s="15" t="s">
        <v>120</v>
      </c>
      <c r="BB4" s="15" t="s">
        <v>121</v>
      </c>
      <c r="BC4" s="15" t="s">
        <v>122</v>
      </c>
      <c r="BD4" s="15" t="s">
        <v>123</v>
      </c>
      <c r="BE4" s="15" t="s">
        <v>124</v>
      </c>
      <c r="BF4" s="15" t="s">
        <v>125</v>
      </c>
      <c r="BG4" s="15" t="s">
        <v>126</v>
      </c>
      <c r="BH4" s="15" t="s">
        <v>127</v>
      </c>
      <c r="BI4" s="15" t="s">
        <v>128</v>
      </c>
      <c r="BJ4" s="15" t="s">
        <v>129</v>
      </c>
      <c r="BK4" s="15" t="s">
        <v>130</v>
      </c>
      <c r="BL4" s="15" t="s">
        <v>131</v>
      </c>
      <c r="BM4" s="15" t="s">
        <v>132</v>
      </c>
      <c r="BN4" s="15" t="s">
        <v>133</v>
      </c>
      <c r="BO4" s="15" t="s">
        <v>134</v>
      </c>
      <c r="BP4" s="15" t="s">
        <v>135</v>
      </c>
      <c r="BQ4" s="15" t="s">
        <v>136</v>
      </c>
      <c r="BR4" s="15" t="s">
        <v>137</v>
      </c>
      <c r="BS4" s="15" t="s">
        <v>138</v>
      </c>
      <c r="BT4" s="15" t="s">
        <v>139</v>
      </c>
      <c r="BU4" s="15" t="s">
        <v>140</v>
      </c>
      <c r="BV4" s="15" t="s">
        <v>141</v>
      </c>
      <c r="BW4" s="15" t="s">
        <v>142</v>
      </c>
      <c r="BX4" s="15" t="s">
        <v>143</v>
      </c>
      <c r="BY4" s="15" t="s">
        <v>144</v>
      </c>
      <c r="BZ4" s="15" t="s">
        <v>145</v>
      </c>
      <c r="CA4" s="15" t="s">
        <v>146</v>
      </c>
      <c r="CB4" s="15" t="s">
        <v>147</v>
      </c>
      <c r="CC4" s="15" t="s">
        <v>148</v>
      </c>
      <c r="CD4" s="15" t="s">
        <v>149</v>
      </c>
      <c r="CE4" s="15" t="s">
        <v>150</v>
      </c>
      <c r="CF4" s="15" t="s">
        <v>151</v>
      </c>
      <c r="CG4" s="15" t="s">
        <v>152</v>
      </c>
      <c r="CH4" s="15" t="s">
        <v>153</v>
      </c>
      <c r="CI4" s="15" t="s">
        <v>154</v>
      </c>
      <c r="CJ4" s="15" t="s">
        <v>155</v>
      </c>
      <c r="CK4" s="15" t="s">
        <v>156</v>
      </c>
      <c r="CL4" s="15" t="s">
        <v>157</v>
      </c>
      <c r="CM4" s="15" t="s">
        <v>158</v>
      </c>
      <c r="CN4" s="15" t="s">
        <v>159</v>
      </c>
      <c r="CO4" s="15" t="s">
        <v>160</v>
      </c>
      <c r="CP4" s="15" t="s">
        <v>161</v>
      </c>
      <c r="CQ4" s="15" t="s">
        <v>162</v>
      </c>
      <c r="CR4" s="15" t="s">
        <v>163</v>
      </c>
      <c r="CS4" s="15" t="s">
        <v>164</v>
      </c>
      <c r="CT4" s="15" t="s">
        <v>165</v>
      </c>
      <c r="CU4" s="15" t="s">
        <v>166</v>
      </c>
      <c r="CV4" s="15" t="s">
        <v>167</v>
      </c>
      <c r="CW4" s="15" t="s">
        <v>168</v>
      </c>
      <c r="CX4" s="15" t="s">
        <v>169</v>
      </c>
      <c r="CY4" s="15" t="s">
        <v>170</v>
      </c>
      <c r="CZ4" s="15" t="s">
        <v>171</v>
      </c>
      <c r="DA4" s="15" t="s">
        <v>172</v>
      </c>
      <c r="DB4" s="15" t="s">
        <v>173</v>
      </c>
      <c r="DC4" s="15" t="s">
        <v>174</v>
      </c>
      <c r="DD4" s="15" t="s">
        <v>175</v>
      </c>
      <c r="DE4" s="15" t="s">
        <v>176</v>
      </c>
      <c r="DF4" s="15" t="s">
        <v>177</v>
      </c>
      <c r="DG4" s="15" t="s">
        <v>178</v>
      </c>
      <c r="DH4" s="15" t="s">
        <v>179</v>
      </c>
      <c r="DI4" s="15" t="s">
        <v>180</v>
      </c>
      <c r="DJ4" s="15" t="s">
        <v>181</v>
      </c>
      <c r="DK4" s="15" t="s">
        <v>182</v>
      </c>
      <c r="DL4" s="15" t="s">
        <v>183</v>
      </c>
      <c r="DM4" s="15" t="s">
        <v>184</v>
      </c>
      <c r="DN4" s="15" t="s">
        <v>185</v>
      </c>
      <c r="DO4" s="15" t="s">
        <v>186</v>
      </c>
      <c r="DP4" s="15" t="s">
        <v>187</v>
      </c>
      <c r="DQ4" s="15" t="s">
        <v>188</v>
      </c>
      <c r="DR4" s="15" t="s">
        <v>189</v>
      </c>
      <c r="DS4" s="15" t="s">
        <v>190</v>
      </c>
      <c r="DT4" s="15" t="s">
        <v>191</v>
      </c>
      <c r="DU4" s="15" t="s">
        <v>192</v>
      </c>
      <c r="DV4" s="15" t="s">
        <v>193</v>
      </c>
      <c r="DW4" s="15" t="s">
        <v>194</v>
      </c>
      <c r="DX4" s="15" t="s">
        <v>195</v>
      </c>
      <c r="DY4" s="15" t="s">
        <v>196</v>
      </c>
      <c r="DZ4" s="15" t="s">
        <v>197</v>
      </c>
      <c r="EA4" s="15" t="s">
        <v>198</v>
      </c>
      <c r="EB4" s="15" t="s">
        <v>199</v>
      </c>
      <c r="EC4" s="15" t="s">
        <v>200</v>
      </c>
      <c r="ED4" s="15" t="s">
        <v>201</v>
      </c>
      <c r="EE4" s="15" t="s">
        <v>202</v>
      </c>
      <c r="EF4" s="15" t="s">
        <v>203</v>
      </c>
      <c r="EG4" s="15" t="s">
        <v>204</v>
      </c>
      <c r="EH4" s="15" t="s">
        <v>205</v>
      </c>
      <c r="EI4" s="15" t="s">
        <v>206</v>
      </c>
      <c r="EJ4" s="15" t="s">
        <v>207</v>
      </c>
      <c r="EK4" s="15" t="s">
        <v>208</v>
      </c>
      <c r="EL4" s="15" t="s">
        <v>209</v>
      </c>
      <c r="EM4" s="15" t="s">
        <v>210</v>
      </c>
      <c r="EN4" s="15" t="s">
        <v>211</v>
      </c>
      <c r="EO4" s="15" t="s">
        <v>212</v>
      </c>
      <c r="EP4" s="15" t="s">
        <v>213</v>
      </c>
      <c r="EQ4" s="15" t="s">
        <v>214</v>
      </c>
      <c r="ER4" s="15" t="s">
        <v>215</v>
      </c>
      <c r="ES4" s="15" t="s">
        <v>216</v>
      </c>
      <c r="ET4" s="15" t="s">
        <v>217</v>
      </c>
      <c r="EU4" s="15" t="s">
        <v>218</v>
      </c>
      <c r="EV4" s="15" t="s">
        <v>219</v>
      </c>
      <c r="EW4" s="15" t="s">
        <v>220</v>
      </c>
      <c r="EX4" s="15" t="s">
        <v>221</v>
      </c>
      <c r="EY4" s="15" t="s">
        <v>222</v>
      </c>
      <c r="EZ4" s="15" t="s">
        <v>223</v>
      </c>
      <c r="FA4" s="15" t="s">
        <v>224</v>
      </c>
      <c r="FB4" s="15" t="s">
        <v>225</v>
      </c>
      <c r="FC4" s="15" t="s">
        <v>226</v>
      </c>
      <c r="FD4" s="15" t="s">
        <v>227</v>
      </c>
      <c r="FE4" s="15" t="s">
        <v>228</v>
      </c>
      <c r="FF4" s="15" t="s">
        <v>229</v>
      </c>
      <c r="FG4" s="15" t="s">
        <v>230</v>
      </c>
      <c r="FH4" s="15" t="s">
        <v>231</v>
      </c>
      <c r="FI4" s="15" t="s">
        <v>232</v>
      </c>
      <c r="FJ4" s="15" t="s">
        <v>233</v>
      </c>
      <c r="FK4" s="15" t="s">
        <v>234</v>
      </c>
      <c r="FL4" s="15" t="s">
        <v>235</v>
      </c>
      <c r="FM4" s="15" t="s">
        <v>236</v>
      </c>
      <c r="FN4" s="15" t="s">
        <v>237</v>
      </c>
      <c r="FO4" s="15" t="s">
        <v>238</v>
      </c>
      <c r="FP4" s="15" t="s">
        <v>239</v>
      </c>
      <c r="FQ4" s="15" t="s">
        <v>240</v>
      </c>
      <c r="FR4" s="15" t="s">
        <v>241</v>
      </c>
      <c r="FS4" s="15" t="s">
        <v>242</v>
      </c>
      <c r="FT4" s="15" t="s">
        <v>243</v>
      </c>
      <c r="FU4" s="15" t="s">
        <v>244</v>
      </c>
      <c r="FV4" s="15" t="s">
        <v>245</v>
      </c>
      <c r="FW4" s="15" t="s">
        <v>246</v>
      </c>
      <c r="FX4" s="15" t="s">
        <v>247</v>
      </c>
      <c r="FY4" s="15" t="s">
        <v>248</v>
      </c>
      <c r="FZ4" s="15" t="s">
        <v>249</v>
      </c>
      <c r="GA4" s="15" t="s">
        <v>250</v>
      </c>
      <c r="GB4" s="15" t="s">
        <v>251</v>
      </c>
      <c r="GC4" s="15" t="s">
        <v>252</v>
      </c>
      <c r="GD4" s="15" t="s">
        <v>253</v>
      </c>
      <c r="GE4" s="15" t="s">
        <v>254</v>
      </c>
      <c r="GF4" s="15" t="s">
        <v>255</v>
      </c>
      <c r="GG4" s="15" t="s">
        <v>256</v>
      </c>
      <c r="GH4" s="15" t="s">
        <v>257</v>
      </c>
      <c r="GI4" s="15" t="s">
        <v>258</v>
      </c>
      <c r="GJ4" s="15" t="s">
        <v>259</v>
      </c>
      <c r="GK4" s="15" t="s">
        <v>260</v>
      </c>
      <c r="GL4" s="15" t="s">
        <v>261</v>
      </c>
      <c r="GM4" s="15" t="s">
        <v>262</v>
      </c>
      <c r="GN4" s="15" t="s">
        <v>263</v>
      </c>
      <c r="GO4" s="15" t="s">
        <v>264</v>
      </c>
      <c r="GP4" s="15" t="s">
        <v>265</v>
      </c>
      <c r="GQ4" s="15" t="s">
        <v>266</v>
      </c>
      <c r="GR4" s="15" t="s">
        <v>267</v>
      </c>
      <c r="GS4" s="15" t="s">
        <v>268</v>
      </c>
      <c r="GT4" s="15" t="s">
        <v>269</v>
      </c>
      <c r="GU4" s="15" t="s">
        <v>270</v>
      </c>
      <c r="GV4" s="15" t="s">
        <v>271</v>
      </c>
      <c r="GW4" s="15" t="s">
        <v>272</v>
      </c>
      <c r="GX4" s="15" t="s">
        <v>273</v>
      </c>
      <c r="GY4" s="15" t="s">
        <v>274</v>
      </c>
      <c r="GZ4" s="15" t="s">
        <v>275</v>
      </c>
      <c r="HA4" s="15" t="s">
        <v>276</v>
      </c>
      <c r="HB4" s="15" t="s">
        <v>277</v>
      </c>
      <c r="HC4" s="15" t="s">
        <v>278</v>
      </c>
    </row>
    <row r="5" spans="1:211" x14ac:dyDescent="0.3">
      <c r="A5" s="82"/>
      <c r="B5" s="82"/>
      <c r="C5" s="84"/>
      <c r="D5" s="80"/>
      <c r="E5" s="86"/>
      <c r="F5" s="86"/>
      <c r="G5" s="86"/>
      <c r="H5" s="80"/>
      <c r="I5" s="80"/>
      <c r="J5" s="14"/>
      <c r="K5" s="55">
        <v>42978</v>
      </c>
      <c r="L5" s="56">
        <f>DATE(YEAR(K5),MONTH(K5)+6,DAY(EOMONTH(K5,6)))</f>
        <v>43159</v>
      </c>
      <c r="M5" s="56">
        <f t="shared" ref="M5:BX5" si="0">DATE(YEAR(L5)+1,MONTH(L5),DAY(L5))</f>
        <v>43524</v>
      </c>
      <c r="N5" s="56">
        <f t="shared" si="0"/>
        <v>43889</v>
      </c>
      <c r="O5" s="56">
        <f t="shared" si="0"/>
        <v>44255</v>
      </c>
      <c r="P5" s="56">
        <f t="shared" si="0"/>
        <v>44620</v>
      </c>
      <c r="Q5" s="56">
        <f t="shared" si="0"/>
        <v>44985</v>
      </c>
      <c r="R5" s="56">
        <f t="shared" si="0"/>
        <v>45350</v>
      </c>
      <c r="S5" s="56">
        <f t="shared" si="0"/>
        <v>45716</v>
      </c>
      <c r="T5" s="56">
        <f t="shared" si="0"/>
        <v>46081</v>
      </c>
      <c r="U5" s="56">
        <f t="shared" si="0"/>
        <v>46446</v>
      </c>
      <c r="V5" s="56">
        <f t="shared" si="0"/>
        <v>46811</v>
      </c>
      <c r="W5" s="56">
        <f t="shared" si="0"/>
        <v>47177</v>
      </c>
      <c r="X5" s="56">
        <f t="shared" si="0"/>
        <v>47542</v>
      </c>
      <c r="Y5" s="56">
        <f t="shared" si="0"/>
        <v>47907</v>
      </c>
      <c r="Z5" s="56">
        <f t="shared" si="0"/>
        <v>48272</v>
      </c>
      <c r="AA5" s="56">
        <f t="shared" si="0"/>
        <v>48638</v>
      </c>
      <c r="AB5" s="56">
        <f t="shared" si="0"/>
        <v>49003</v>
      </c>
      <c r="AC5" s="56">
        <f t="shared" si="0"/>
        <v>49368</v>
      </c>
      <c r="AD5" s="56">
        <f t="shared" si="0"/>
        <v>49733</v>
      </c>
      <c r="AE5" s="56">
        <f t="shared" si="0"/>
        <v>50099</v>
      </c>
      <c r="AF5" s="56">
        <f t="shared" si="0"/>
        <v>50464</v>
      </c>
      <c r="AG5" s="56">
        <f t="shared" si="0"/>
        <v>50829</v>
      </c>
      <c r="AH5" s="56">
        <f t="shared" si="0"/>
        <v>51194</v>
      </c>
      <c r="AI5" s="56">
        <f t="shared" si="0"/>
        <v>51560</v>
      </c>
      <c r="AJ5" s="56">
        <f t="shared" si="0"/>
        <v>51925</v>
      </c>
      <c r="AK5" s="56">
        <f t="shared" si="0"/>
        <v>52290</v>
      </c>
      <c r="AL5" s="56">
        <f t="shared" si="0"/>
        <v>52655</v>
      </c>
      <c r="AM5" s="56">
        <f t="shared" si="0"/>
        <v>53021</v>
      </c>
      <c r="AN5" s="56">
        <f t="shared" si="0"/>
        <v>53386</v>
      </c>
      <c r="AO5" s="56">
        <f t="shared" si="0"/>
        <v>53751</v>
      </c>
      <c r="AP5" s="56">
        <f t="shared" si="0"/>
        <v>54116</v>
      </c>
      <c r="AQ5" s="56">
        <f t="shared" si="0"/>
        <v>54482</v>
      </c>
      <c r="AR5" s="56">
        <f t="shared" si="0"/>
        <v>54847</v>
      </c>
      <c r="AS5" s="56">
        <f t="shared" si="0"/>
        <v>55212</v>
      </c>
      <c r="AT5" s="56">
        <f t="shared" si="0"/>
        <v>55577</v>
      </c>
      <c r="AU5" s="56">
        <f t="shared" si="0"/>
        <v>55943</v>
      </c>
      <c r="AV5" s="56">
        <f t="shared" si="0"/>
        <v>56308</v>
      </c>
      <c r="AW5" s="56">
        <f t="shared" si="0"/>
        <v>56673</v>
      </c>
      <c r="AX5" s="56">
        <f t="shared" si="0"/>
        <v>57038</v>
      </c>
      <c r="AY5" s="56">
        <f t="shared" si="0"/>
        <v>57404</v>
      </c>
      <c r="AZ5" s="56">
        <f t="shared" si="0"/>
        <v>57769</v>
      </c>
      <c r="BA5" s="56">
        <f t="shared" si="0"/>
        <v>58134</v>
      </c>
      <c r="BB5" s="56">
        <f t="shared" si="0"/>
        <v>58499</v>
      </c>
      <c r="BC5" s="56">
        <f t="shared" si="0"/>
        <v>58865</v>
      </c>
      <c r="BD5" s="56">
        <f t="shared" si="0"/>
        <v>59230</v>
      </c>
      <c r="BE5" s="56">
        <f t="shared" si="0"/>
        <v>59595</v>
      </c>
      <c r="BF5" s="56">
        <f t="shared" si="0"/>
        <v>59960</v>
      </c>
      <c r="BG5" s="56">
        <f t="shared" si="0"/>
        <v>60326</v>
      </c>
      <c r="BH5" s="56">
        <f t="shared" si="0"/>
        <v>60691</v>
      </c>
      <c r="BI5" s="56">
        <f t="shared" si="0"/>
        <v>61056</v>
      </c>
      <c r="BJ5" s="56">
        <f t="shared" si="0"/>
        <v>61421</v>
      </c>
      <c r="BK5" s="56">
        <f t="shared" si="0"/>
        <v>61787</v>
      </c>
      <c r="BL5" s="56">
        <f t="shared" si="0"/>
        <v>62152</v>
      </c>
      <c r="BM5" s="56">
        <f t="shared" si="0"/>
        <v>62517</v>
      </c>
      <c r="BN5" s="56">
        <f t="shared" si="0"/>
        <v>62882</v>
      </c>
      <c r="BO5" s="56">
        <f t="shared" si="0"/>
        <v>63248</v>
      </c>
      <c r="BP5" s="56">
        <f t="shared" si="0"/>
        <v>63613</v>
      </c>
      <c r="BQ5" s="56">
        <f t="shared" si="0"/>
        <v>63978</v>
      </c>
      <c r="BR5" s="56">
        <f t="shared" si="0"/>
        <v>64343</v>
      </c>
      <c r="BS5" s="56">
        <f t="shared" si="0"/>
        <v>64709</v>
      </c>
      <c r="BT5" s="56">
        <f t="shared" si="0"/>
        <v>65074</v>
      </c>
      <c r="BU5" s="56">
        <f t="shared" si="0"/>
        <v>65439</v>
      </c>
      <c r="BV5" s="56">
        <f t="shared" si="0"/>
        <v>65804</v>
      </c>
      <c r="BW5" s="56">
        <f t="shared" si="0"/>
        <v>66170</v>
      </c>
      <c r="BX5" s="56">
        <f t="shared" si="0"/>
        <v>66535</v>
      </c>
      <c r="BY5" s="56">
        <f t="shared" ref="BY5:EJ5" si="1">DATE(YEAR(BX5)+1,MONTH(BX5),DAY(BX5))</f>
        <v>66900</v>
      </c>
      <c r="BZ5" s="56">
        <f t="shared" si="1"/>
        <v>67265</v>
      </c>
      <c r="CA5" s="56">
        <f t="shared" si="1"/>
        <v>67631</v>
      </c>
      <c r="CB5" s="56">
        <f t="shared" si="1"/>
        <v>67996</v>
      </c>
      <c r="CC5" s="56">
        <f t="shared" si="1"/>
        <v>68361</v>
      </c>
      <c r="CD5" s="56">
        <f t="shared" si="1"/>
        <v>68726</v>
      </c>
      <c r="CE5" s="56">
        <f t="shared" si="1"/>
        <v>69092</v>
      </c>
      <c r="CF5" s="56">
        <f t="shared" si="1"/>
        <v>69457</v>
      </c>
      <c r="CG5" s="56">
        <f t="shared" si="1"/>
        <v>69822</v>
      </c>
      <c r="CH5" s="56">
        <f t="shared" si="1"/>
        <v>70187</v>
      </c>
      <c r="CI5" s="56">
        <f t="shared" si="1"/>
        <v>70553</v>
      </c>
      <c r="CJ5" s="56">
        <f t="shared" si="1"/>
        <v>70918</v>
      </c>
      <c r="CK5" s="56">
        <f t="shared" si="1"/>
        <v>71283</v>
      </c>
      <c r="CL5" s="56">
        <f t="shared" si="1"/>
        <v>71648</v>
      </c>
      <c r="CM5" s="56">
        <f t="shared" si="1"/>
        <v>72014</v>
      </c>
      <c r="CN5" s="56">
        <f t="shared" si="1"/>
        <v>72379</v>
      </c>
      <c r="CO5" s="56">
        <f t="shared" si="1"/>
        <v>72744</v>
      </c>
      <c r="CP5" s="56">
        <f t="shared" si="1"/>
        <v>73109</v>
      </c>
      <c r="CQ5" s="56">
        <f t="shared" si="1"/>
        <v>73474</v>
      </c>
      <c r="CR5" s="56">
        <f t="shared" si="1"/>
        <v>73839</v>
      </c>
      <c r="CS5" s="56">
        <f t="shared" si="1"/>
        <v>74204</v>
      </c>
      <c r="CT5" s="56">
        <f t="shared" si="1"/>
        <v>74569</v>
      </c>
      <c r="CU5" s="56">
        <f t="shared" si="1"/>
        <v>74935</v>
      </c>
      <c r="CV5" s="56">
        <f t="shared" si="1"/>
        <v>75300</v>
      </c>
      <c r="CW5" s="56">
        <f t="shared" si="1"/>
        <v>75665</v>
      </c>
      <c r="CX5" s="56">
        <f t="shared" si="1"/>
        <v>76030</v>
      </c>
      <c r="CY5" s="56">
        <f t="shared" si="1"/>
        <v>76396</v>
      </c>
      <c r="CZ5" s="56">
        <f t="shared" si="1"/>
        <v>76761</v>
      </c>
      <c r="DA5" s="56">
        <f t="shared" si="1"/>
        <v>77126</v>
      </c>
      <c r="DB5" s="56">
        <f t="shared" si="1"/>
        <v>77491</v>
      </c>
      <c r="DC5" s="56">
        <f t="shared" si="1"/>
        <v>77857</v>
      </c>
      <c r="DD5" s="56">
        <f t="shared" si="1"/>
        <v>78222</v>
      </c>
      <c r="DE5" s="56">
        <f t="shared" si="1"/>
        <v>78587</v>
      </c>
      <c r="DF5" s="56">
        <f t="shared" si="1"/>
        <v>78952</v>
      </c>
      <c r="DG5" s="56">
        <f t="shared" si="1"/>
        <v>79318</v>
      </c>
      <c r="DH5" s="56">
        <f t="shared" si="1"/>
        <v>79683</v>
      </c>
      <c r="DI5" s="56">
        <f t="shared" si="1"/>
        <v>80048</v>
      </c>
      <c r="DJ5" s="56">
        <f t="shared" si="1"/>
        <v>80413</v>
      </c>
      <c r="DK5" s="56">
        <f t="shared" si="1"/>
        <v>80779</v>
      </c>
      <c r="DL5" s="56">
        <f t="shared" si="1"/>
        <v>81144</v>
      </c>
      <c r="DM5" s="56">
        <f t="shared" si="1"/>
        <v>81509</v>
      </c>
      <c r="DN5" s="56">
        <f t="shared" si="1"/>
        <v>81874</v>
      </c>
      <c r="DO5" s="56">
        <f t="shared" si="1"/>
        <v>82240</v>
      </c>
      <c r="DP5" s="56">
        <f t="shared" si="1"/>
        <v>82605</v>
      </c>
      <c r="DQ5" s="56">
        <f t="shared" si="1"/>
        <v>82970</v>
      </c>
      <c r="DR5" s="56">
        <f t="shared" si="1"/>
        <v>83335</v>
      </c>
      <c r="DS5" s="56">
        <f t="shared" si="1"/>
        <v>83701</v>
      </c>
      <c r="DT5" s="56">
        <f t="shared" si="1"/>
        <v>84066</v>
      </c>
      <c r="DU5" s="56">
        <f t="shared" si="1"/>
        <v>84431</v>
      </c>
      <c r="DV5" s="56">
        <f t="shared" si="1"/>
        <v>84796</v>
      </c>
      <c r="DW5" s="56">
        <f t="shared" si="1"/>
        <v>85162</v>
      </c>
      <c r="DX5" s="56">
        <f t="shared" si="1"/>
        <v>85527</v>
      </c>
      <c r="DY5" s="56">
        <f t="shared" si="1"/>
        <v>85892</v>
      </c>
      <c r="DZ5" s="56">
        <f t="shared" si="1"/>
        <v>86257</v>
      </c>
      <c r="EA5" s="56">
        <f t="shared" si="1"/>
        <v>86623</v>
      </c>
      <c r="EB5" s="56">
        <f t="shared" si="1"/>
        <v>86988</v>
      </c>
      <c r="EC5" s="56">
        <f t="shared" si="1"/>
        <v>87353</v>
      </c>
      <c r="ED5" s="56">
        <f t="shared" si="1"/>
        <v>87718</v>
      </c>
      <c r="EE5" s="56">
        <f t="shared" si="1"/>
        <v>88084</v>
      </c>
      <c r="EF5" s="56">
        <f t="shared" si="1"/>
        <v>88449</v>
      </c>
      <c r="EG5" s="56">
        <f t="shared" si="1"/>
        <v>88814</v>
      </c>
      <c r="EH5" s="56">
        <f t="shared" si="1"/>
        <v>89179</v>
      </c>
      <c r="EI5" s="56">
        <f t="shared" si="1"/>
        <v>89545</v>
      </c>
      <c r="EJ5" s="56">
        <f t="shared" si="1"/>
        <v>89910</v>
      </c>
      <c r="EK5" s="56">
        <f t="shared" ref="EK5:GV5" si="2">DATE(YEAR(EJ5)+1,MONTH(EJ5),DAY(EJ5))</f>
        <v>90275</v>
      </c>
      <c r="EL5" s="56">
        <f t="shared" si="2"/>
        <v>90640</v>
      </c>
      <c r="EM5" s="56">
        <f t="shared" si="2"/>
        <v>91006</v>
      </c>
      <c r="EN5" s="56">
        <f t="shared" si="2"/>
        <v>91371</v>
      </c>
      <c r="EO5" s="56">
        <f t="shared" si="2"/>
        <v>91736</v>
      </c>
      <c r="EP5" s="56">
        <f t="shared" si="2"/>
        <v>92101</v>
      </c>
      <c r="EQ5" s="56">
        <f t="shared" si="2"/>
        <v>92467</v>
      </c>
      <c r="ER5" s="56">
        <f t="shared" si="2"/>
        <v>92832</v>
      </c>
      <c r="ES5" s="56">
        <f t="shared" si="2"/>
        <v>93197</v>
      </c>
      <c r="ET5" s="56">
        <f t="shared" si="2"/>
        <v>93562</v>
      </c>
      <c r="EU5" s="56">
        <f t="shared" si="2"/>
        <v>93928</v>
      </c>
      <c r="EV5" s="56">
        <f t="shared" si="2"/>
        <v>94293</v>
      </c>
      <c r="EW5" s="56">
        <f t="shared" si="2"/>
        <v>94658</v>
      </c>
      <c r="EX5" s="56">
        <f t="shared" si="2"/>
        <v>95023</v>
      </c>
      <c r="EY5" s="56">
        <f t="shared" si="2"/>
        <v>95389</v>
      </c>
      <c r="EZ5" s="56">
        <f t="shared" si="2"/>
        <v>95754</v>
      </c>
      <c r="FA5" s="56">
        <f t="shared" si="2"/>
        <v>96119</v>
      </c>
      <c r="FB5" s="56">
        <f t="shared" si="2"/>
        <v>96484</v>
      </c>
      <c r="FC5" s="56">
        <f t="shared" si="2"/>
        <v>96850</v>
      </c>
      <c r="FD5" s="56">
        <f t="shared" si="2"/>
        <v>97215</v>
      </c>
      <c r="FE5" s="56">
        <f t="shared" si="2"/>
        <v>97580</v>
      </c>
      <c r="FF5" s="56">
        <f t="shared" si="2"/>
        <v>97945</v>
      </c>
      <c r="FG5" s="56">
        <f t="shared" si="2"/>
        <v>98311</v>
      </c>
      <c r="FH5" s="56">
        <f t="shared" si="2"/>
        <v>98676</v>
      </c>
      <c r="FI5" s="56">
        <f t="shared" si="2"/>
        <v>99041</v>
      </c>
      <c r="FJ5" s="56">
        <f t="shared" si="2"/>
        <v>99406</v>
      </c>
      <c r="FK5" s="56">
        <f t="shared" si="2"/>
        <v>99772</v>
      </c>
      <c r="FL5" s="56">
        <f t="shared" si="2"/>
        <v>100137</v>
      </c>
      <c r="FM5" s="56">
        <f t="shared" si="2"/>
        <v>100502</v>
      </c>
      <c r="FN5" s="56">
        <f t="shared" si="2"/>
        <v>100867</v>
      </c>
      <c r="FO5" s="56">
        <f t="shared" si="2"/>
        <v>101233</v>
      </c>
      <c r="FP5" s="56">
        <f t="shared" si="2"/>
        <v>101598</v>
      </c>
      <c r="FQ5" s="56">
        <f t="shared" si="2"/>
        <v>101963</v>
      </c>
      <c r="FR5" s="56">
        <f t="shared" si="2"/>
        <v>102328</v>
      </c>
      <c r="FS5" s="56">
        <f t="shared" si="2"/>
        <v>102694</v>
      </c>
      <c r="FT5" s="56">
        <f t="shared" si="2"/>
        <v>103059</v>
      </c>
      <c r="FU5" s="56">
        <f t="shared" si="2"/>
        <v>103424</v>
      </c>
      <c r="FV5" s="56">
        <f t="shared" si="2"/>
        <v>103789</v>
      </c>
      <c r="FW5" s="56">
        <f t="shared" si="2"/>
        <v>104155</v>
      </c>
      <c r="FX5" s="56">
        <f t="shared" si="2"/>
        <v>104520</v>
      </c>
      <c r="FY5" s="56">
        <f t="shared" si="2"/>
        <v>104885</v>
      </c>
      <c r="FZ5" s="56">
        <f t="shared" si="2"/>
        <v>105250</v>
      </c>
      <c r="GA5" s="56">
        <f t="shared" si="2"/>
        <v>105616</v>
      </c>
      <c r="GB5" s="56">
        <f t="shared" si="2"/>
        <v>105981</v>
      </c>
      <c r="GC5" s="56">
        <f t="shared" si="2"/>
        <v>106346</v>
      </c>
      <c r="GD5" s="56">
        <f t="shared" si="2"/>
        <v>106711</v>
      </c>
      <c r="GE5" s="56">
        <f t="shared" si="2"/>
        <v>107077</v>
      </c>
      <c r="GF5" s="56">
        <f t="shared" si="2"/>
        <v>107442</v>
      </c>
      <c r="GG5" s="56">
        <f t="shared" si="2"/>
        <v>107807</v>
      </c>
      <c r="GH5" s="56">
        <f t="shared" si="2"/>
        <v>108172</v>
      </c>
      <c r="GI5" s="56">
        <f t="shared" si="2"/>
        <v>108538</v>
      </c>
      <c r="GJ5" s="56">
        <f t="shared" si="2"/>
        <v>108903</v>
      </c>
      <c r="GK5" s="56">
        <f t="shared" si="2"/>
        <v>109268</v>
      </c>
      <c r="GL5" s="56">
        <f t="shared" si="2"/>
        <v>109633</v>
      </c>
      <c r="GM5" s="56">
        <f t="shared" si="2"/>
        <v>109998</v>
      </c>
      <c r="GN5" s="56">
        <f t="shared" si="2"/>
        <v>110363</v>
      </c>
      <c r="GO5" s="56">
        <f t="shared" si="2"/>
        <v>110728</v>
      </c>
      <c r="GP5" s="56">
        <f t="shared" si="2"/>
        <v>111093</v>
      </c>
      <c r="GQ5" s="56">
        <f t="shared" si="2"/>
        <v>111459</v>
      </c>
      <c r="GR5" s="56">
        <f t="shared" si="2"/>
        <v>111824</v>
      </c>
      <c r="GS5" s="56">
        <f t="shared" si="2"/>
        <v>112189</v>
      </c>
      <c r="GT5" s="56">
        <f t="shared" si="2"/>
        <v>112554</v>
      </c>
      <c r="GU5" s="56">
        <f t="shared" si="2"/>
        <v>112920</v>
      </c>
      <c r="GV5" s="56">
        <f t="shared" si="2"/>
        <v>113285</v>
      </c>
      <c r="GW5" s="56">
        <f t="shared" ref="GW5:HC5" si="3">DATE(YEAR(GV5)+1,MONTH(GV5),DAY(GV5))</f>
        <v>113650</v>
      </c>
      <c r="GX5" s="56">
        <f t="shared" si="3"/>
        <v>114015</v>
      </c>
      <c r="GY5" s="56">
        <f t="shared" si="3"/>
        <v>114381</v>
      </c>
      <c r="GZ5" s="56">
        <f t="shared" si="3"/>
        <v>114746</v>
      </c>
      <c r="HA5" s="56">
        <f t="shared" si="3"/>
        <v>115111</v>
      </c>
      <c r="HB5" s="56">
        <f t="shared" si="3"/>
        <v>115476</v>
      </c>
      <c r="HC5" s="56">
        <f t="shared" si="3"/>
        <v>115842</v>
      </c>
    </row>
    <row r="6" spans="1:211" x14ac:dyDescent="0.3">
      <c r="A6" s="57" t="str">
        <f>'JMC-3 As Filed'!A5</f>
        <v>ALLETE, Inc.</v>
      </c>
      <c r="B6" s="16" t="str">
        <f>'JMC-3 As Filed'!B5</f>
        <v>ALE</v>
      </c>
      <c r="C6" s="16">
        <f>'JMC-3 As Filed'!C5</f>
        <v>2.2400000000000002</v>
      </c>
      <c r="D6" s="16">
        <f>'JMC-3 As Filed'!D5</f>
        <v>72.786111111111111</v>
      </c>
      <c r="E6" s="17">
        <f>'JMC-3 As Filed'!K5</f>
        <v>5.7749999999999996E-2</v>
      </c>
      <c r="F6" s="17">
        <f>E6-($E6-$H6)/3</f>
        <v>5.2987333333333331E-2</v>
      </c>
      <c r="G6" s="17">
        <f>F6-($E6-$H6)/3</f>
        <v>4.8224666666666666E-2</v>
      </c>
      <c r="H6" s="17">
        <f>(2.1%*(1+2.2%)+2.2%)</f>
        <v>4.3462000000000001E-2</v>
      </c>
      <c r="I6" s="17">
        <f t="shared" ref="I6:I15" si="4">IFERROR(XIRR($K6:$HC6,$K$5:$HC$5),"")</f>
        <v>7.8198996186256434E-2</v>
      </c>
      <c r="J6" s="14"/>
      <c r="K6" s="58">
        <f t="shared" ref="K6:K15" si="5">-D6</f>
        <v>-72.786111111111111</v>
      </c>
      <c r="L6" s="58">
        <f t="shared" ref="L6:L15" si="6">$C6*(1+$E6)</f>
        <v>2.3693600000000004</v>
      </c>
      <c r="M6" s="58">
        <f t="shared" ref="M6" si="7">L6*(1+$E6)</f>
        <v>2.5061905400000004</v>
      </c>
      <c r="N6" s="59">
        <f>M6*(1+$F6)</f>
        <v>2.6389868935398271</v>
      </c>
      <c r="O6" s="59">
        <f>N6*(1+$F6)</f>
        <v>2.7788197717301197</v>
      </c>
      <c r="P6" s="59">
        <f t="shared" ref="P6" si="8">O6*(1+$H6)</f>
        <v>2.8995928366490538</v>
      </c>
      <c r="Q6" s="59">
        <f t="shared" ref="Q6" si="9">P6*(1+$H6)</f>
        <v>3.0256149405154944</v>
      </c>
      <c r="R6" s="59">
        <f t="shared" ref="R6" si="10">Q6*(1+$H6)</f>
        <v>3.1571142170601787</v>
      </c>
      <c r="S6" s="59">
        <f t="shared" ref="S6" si="11">R6*(1+$H6)</f>
        <v>3.2943287151620479</v>
      </c>
      <c r="T6" s="59">
        <f t="shared" ref="T6" si="12">S6*(1+$H6)</f>
        <v>3.4375068297804203</v>
      </c>
      <c r="U6" s="59">
        <f t="shared" ref="U6" si="13">T6*(1+$H6)</f>
        <v>3.5869077516163368</v>
      </c>
      <c r="V6" s="59">
        <f t="shared" ref="V6:AK6" si="14">U6*(1+$H6)</f>
        <v>3.7428019363170857</v>
      </c>
      <c r="W6" s="59">
        <f t="shared" si="14"/>
        <v>3.9054715940732985</v>
      </c>
      <c r="X6" s="59">
        <f t="shared" si="14"/>
        <v>4.0752112004949117</v>
      </c>
      <c r="Y6" s="59">
        <f t="shared" si="14"/>
        <v>4.2523280296908208</v>
      </c>
      <c r="Z6" s="59">
        <f t="shared" si="14"/>
        <v>4.437142710517243</v>
      </c>
      <c r="AA6" s="59">
        <f t="shared" si="14"/>
        <v>4.6299898070017429</v>
      </c>
      <c r="AB6" s="59">
        <f t="shared" si="14"/>
        <v>4.8312184239936524</v>
      </c>
      <c r="AC6" s="59">
        <f t="shared" si="14"/>
        <v>5.0411928391372642</v>
      </c>
      <c r="AD6" s="59">
        <f t="shared" si="14"/>
        <v>5.2602931623118474</v>
      </c>
      <c r="AE6" s="59">
        <f t="shared" si="14"/>
        <v>5.4889160237322443</v>
      </c>
      <c r="AF6" s="59">
        <f t="shared" si="14"/>
        <v>5.7274752919556944</v>
      </c>
      <c r="AG6" s="59">
        <f t="shared" si="14"/>
        <v>5.9764028230946717</v>
      </c>
      <c r="AH6" s="59">
        <f t="shared" si="14"/>
        <v>6.2361492425920115</v>
      </c>
      <c r="AI6" s="59">
        <f t="shared" si="14"/>
        <v>6.5071847609735451</v>
      </c>
      <c r="AJ6" s="59">
        <f t="shared" si="14"/>
        <v>6.7900000250549768</v>
      </c>
      <c r="AK6" s="59">
        <f t="shared" si="14"/>
        <v>7.0851070061439154</v>
      </c>
      <c r="AL6" s="59">
        <f t="shared" ref="AL6:BA6" si="15">AK6*(1+$H6)</f>
        <v>7.3930399268449412</v>
      </c>
      <c r="AM6" s="59">
        <f t="shared" si="15"/>
        <v>7.7143562281454754</v>
      </c>
      <c r="AN6" s="59">
        <f t="shared" si="15"/>
        <v>8.0496375785331331</v>
      </c>
      <c r="AO6" s="59">
        <f t="shared" si="15"/>
        <v>8.3994909269713389</v>
      </c>
      <c r="AP6" s="59">
        <f t="shared" si="15"/>
        <v>8.7645496016393665</v>
      </c>
      <c r="AQ6" s="59">
        <f t="shared" si="15"/>
        <v>9.1454744564258164</v>
      </c>
      <c r="AR6" s="59">
        <f t="shared" si="15"/>
        <v>9.5429550672509933</v>
      </c>
      <c r="AS6" s="59">
        <f t="shared" si="15"/>
        <v>9.9577109803838546</v>
      </c>
      <c r="AT6" s="59">
        <f t="shared" si="15"/>
        <v>10.390493015013297</v>
      </c>
      <c r="AU6" s="59">
        <f t="shared" si="15"/>
        <v>10.842084622431804</v>
      </c>
      <c r="AV6" s="59">
        <f t="shared" si="15"/>
        <v>11.313303304291933</v>
      </c>
      <c r="AW6" s="59">
        <f t="shared" si="15"/>
        <v>11.805002092503068</v>
      </c>
      <c r="AX6" s="59">
        <f t="shared" si="15"/>
        <v>12.318071093447436</v>
      </c>
      <c r="AY6" s="59">
        <f t="shared" si="15"/>
        <v>12.853439099310847</v>
      </c>
      <c r="AZ6" s="59">
        <f t="shared" si="15"/>
        <v>13.412075269445094</v>
      </c>
      <c r="BA6" s="59">
        <f t="shared" si="15"/>
        <v>13.994990884805715</v>
      </c>
      <c r="BB6" s="59">
        <f t="shared" ref="BB6:BQ6" si="16">BA6*(1+$H6)</f>
        <v>14.60324117864114</v>
      </c>
      <c r="BC6" s="59">
        <f t="shared" si="16"/>
        <v>15.237927246747239</v>
      </c>
      <c r="BD6" s="59">
        <f t="shared" si="16"/>
        <v>15.900198040745366</v>
      </c>
      <c r="BE6" s="59">
        <f t="shared" si="16"/>
        <v>16.59125244799224</v>
      </c>
      <c r="BF6" s="59">
        <f t="shared" si="16"/>
        <v>17.312341461886877</v>
      </c>
      <c r="BG6" s="59">
        <f t="shared" si="16"/>
        <v>18.064770446503402</v>
      </c>
      <c r="BH6" s="59">
        <f t="shared" si="16"/>
        <v>18.849901499649331</v>
      </c>
      <c r="BI6" s="59">
        <f t="shared" si="16"/>
        <v>19.669155918627087</v>
      </c>
      <c r="BJ6" s="59">
        <f t="shared" si="16"/>
        <v>20.524016773162455</v>
      </c>
      <c r="BK6" s="59">
        <f t="shared" si="16"/>
        <v>21.41603159015764</v>
      </c>
      <c r="BL6" s="59">
        <f t="shared" si="16"/>
        <v>22.346815155129068</v>
      </c>
      <c r="BM6" s="59">
        <f t="shared" si="16"/>
        <v>23.318052435401285</v>
      </c>
      <c r="BN6" s="59">
        <f t="shared" si="16"/>
        <v>24.331501630348694</v>
      </c>
      <c r="BO6" s="59">
        <f t="shared" si="16"/>
        <v>25.388997354206907</v>
      </c>
      <c r="BP6" s="59">
        <f t="shared" si="16"/>
        <v>26.492453957215446</v>
      </c>
      <c r="BQ6" s="59">
        <f t="shared" si="16"/>
        <v>27.64386899110394</v>
      </c>
      <c r="BR6" s="59">
        <f t="shared" ref="BR6:CG6" si="17">BQ6*(1+$H6)</f>
        <v>28.845326825195297</v>
      </c>
      <c r="BS6" s="59">
        <f t="shared" si="17"/>
        <v>30.099002419671933</v>
      </c>
      <c r="BT6" s="59">
        <f t="shared" si="17"/>
        <v>31.407165262835711</v>
      </c>
      <c r="BU6" s="59">
        <f t="shared" si="17"/>
        <v>32.772183479489073</v>
      </c>
      <c r="BV6" s="59">
        <f t="shared" si="17"/>
        <v>34.196528117874621</v>
      </c>
      <c r="BW6" s="59">
        <f t="shared" si="17"/>
        <v>35.682777622933685</v>
      </c>
      <c r="BX6" s="59">
        <f t="shared" si="17"/>
        <v>37.233622503981621</v>
      </c>
      <c r="BY6" s="59">
        <f t="shared" si="17"/>
        <v>38.851870205249668</v>
      </c>
      <c r="BZ6" s="59">
        <f t="shared" si="17"/>
        <v>40.540450188110228</v>
      </c>
      <c r="CA6" s="59">
        <f t="shared" si="17"/>
        <v>42.302419234185869</v>
      </c>
      <c r="CB6" s="59">
        <f t="shared" si="17"/>
        <v>44.140966978942053</v>
      </c>
      <c r="CC6" s="59">
        <f t="shared" si="17"/>
        <v>46.059421685780826</v>
      </c>
      <c r="CD6" s="59">
        <f t="shared" si="17"/>
        <v>48.061256271088226</v>
      </c>
      <c r="CE6" s="59">
        <f t="shared" si="17"/>
        <v>50.150094591142256</v>
      </c>
      <c r="CF6" s="59">
        <f t="shared" si="17"/>
        <v>52.329718002262474</v>
      </c>
      <c r="CG6" s="59">
        <f t="shared" si="17"/>
        <v>54.6040722060768</v>
      </c>
      <c r="CH6" s="59">
        <f t="shared" ref="CH6:CW6" si="18">CG6*(1+$H6)</f>
        <v>56.977274392297304</v>
      </c>
      <c r="CI6" s="59">
        <f t="shared" si="18"/>
        <v>59.453620691935321</v>
      </c>
      <c r="CJ6" s="59">
        <f t="shared" si="18"/>
        <v>62.037593954448205</v>
      </c>
      <c r="CK6" s="59">
        <f t="shared" si="18"/>
        <v>64.733871862896422</v>
      </c>
      <c r="CL6" s="59">
        <f t="shared" si="18"/>
        <v>67.547335401801618</v>
      </c>
      <c r="CM6" s="59">
        <f t="shared" si="18"/>
        <v>70.483077693034716</v>
      </c>
      <c r="CN6" s="59">
        <f t="shared" si="18"/>
        <v>73.546413215729388</v>
      </c>
      <c r="CO6" s="59">
        <f t="shared" si="18"/>
        <v>76.742887426911409</v>
      </c>
      <c r="CP6" s="59">
        <f t="shared" si="18"/>
        <v>80.078286800259818</v>
      </c>
      <c r="CQ6" s="59">
        <f t="shared" si="18"/>
        <v>83.558649301172707</v>
      </c>
      <c r="CR6" s="59">
        <f t="shared" si="18"/>
        <v>87.190275317100273</v>
      </c>
      <c r="CS6" s="59">
        <f t="shared" si="18"/>
        <v>90.979739062932069</v>
      </c>
      <c r="CT6" s="59">
        <f t="shared" si="18"/>
        <v>94.933900482085207</v>
      </c>
      <c r="CU6" s="59">
        <f t="shared" si="18"/>
        <v>99.059917664837585</v>
      </c>
      <c r="CV6" s="59">
        <f t="shared" si="18"/>
        <v>103.36525980638675</v>
      </c>
      <c r="CW6" s="59">
        <f t="shared" si="18"/>
        <v>107.85772072809192</v>
      </c>
      <c r="CX6" s="59">
        <f t="shared" ref="CX6:DM6" si="19">CW6*(1+$H6)</f>
        <v>112.54543298637624</v>
      </c>
      <c r="CY6" s="59">
        <f t="shared" si="19"/>
        <v>117.43688259483011</v>
      </c>
      <c r="CZ6" s="59">
        <f t="shared" si="19"/>
        <v>122.54092438616661</v>
      </c>
      <c r="DA6" s="59">
        <f t="shared" si="19"/>
        <v>127.86679804183817</v>
      </c>
      <c r="DB6" s="59">
        <f t="shared" si="19"/>
        <v>133.42414481833254</v>
      </c>
      <c r="DC6" s="59">
        <f t="shared" si="19"/>
        <v>139.2230250004269</v>
      </c>
      <c r="DD6" s="59">
        <f t="shared" si="19"/>
        <v>145.27393611299544</v>
      </c>
      <c r="DE6" s="59">
        <f t="shared" si="19"/>
        <v>151.58783192433845</v>
      </c>
      <c r="DF6" s="59">
        <f t="shared" si="19"/>
        <v>158.17614227543402</v>
      </c>
      <c r="DG6" s="59">
        <f t="shared" si="19"/>
        <v>165.05079377100893</v>
      </c>
      <c r="DH6" s="59">
        <f t="shared" si="19"/>
        <v>172.22423136988451</v>
      </c>
      <c r="DI6" s="59">
        <f t="shared" si="19"/>
        <v>179.70944091368241</v>
      </c>
      <c r="DJ6" s="59">
        <f t="shared" si="19"/>
        <v>187.51997263467285</v>
      </c>
      <c r="DK6" s="59">
        <f t="shared" si="19"/>
        <v>195.66996568532099</v>
      </c>
      <c r="DL6" s="59">
        <f t="shared" si="19"/>
        <v>204.17417373393639</v>
      </c>
      <c r="DM6" s="59">
        <f t="shared" si="19"/>
        <v>213.0479916727607</v>
      </c>
      <c r="DN6" s="59">
        <f t="shared" ref="DN6:EC6" si="20">DM6*(1+$H6)</f>
        <v>222.30748348684222</v>
      </c>
      <c r="DO6" s="59">
        <f t="shared" si="20"/>
        <v>231.96941133414734</v>
      </c>
      <c r="DP6" s="59">
        <f t="shared" si="20"/>
        <v>242.05126588955201</v>
      </c>
      <c r="DQ6" s="59">
        <f t="shared" si="20"/>
        <v>252.57129800764369</v>
      </c>
      <c r="DR6" s="59">
        <f t="shared" si="20"/>
        <v>263.54855176165188</v>
      </c>
      <c r="DS6" s="59">
        <f t="shared" si="20"/>
        <v>275.00289891831676</v>
      </c>
      <c r="DT6" s="59">
        <f t="shared" si="20"/>
        <v>286.95507491110459</v>
      </c>
      <c r="DU6" s="59">
        <f t="shared" si="20"/>
        <v>299.42671637689097</v>
      </c>
      <c r="DV6" s="59">
        <f t="shared" si="20"/>
        <v>312.44040032406338</v>
      </c>
      <c r="DW6" s="59">
        <f t="shared" si="20"/>
        <v>326.01968500294777</v>
      </c>
      <c r="DX6" s="59">
        <f t="shared" si="20"/>
        <v>340.18915255254586</v>
      </c>
      <c r="DY6" s="59">
        <f t="shared" si="20"/>
        <v>354.97445350078459</v>
      </c>
      <c r="DZ6" s="59">
        <f t="shared" si="20"/>
        <v>370.40235319883567</v>
      </c>
      <c r="EA6" s="59">
        <f t="shared" si="20"/>
        <v>386.50078027356341</v>
      </c>
      <c r="EB6" s="59">
        <f t="shared" si="20"/>
        <v>403.29887718581296</v>
      </c>
      <c r="EC6" s="59">
        <f t="shared" si="20"/>
        <v>420.82705298606271</v>
      </c>
      <c r="ED6" s="59">
        <f t="shared" ref="ED6:ES6" si="21">EC6*(1+$H6)</f>
        <v>439.11703836294294</v>
      </c>
      <c r="EE6" s="59">
        <f t="shared" si="21"/>
        <v>458.20194308427313</v>
      </c>
      <c r="EF6" s="59">
        <f t="shared" si="21"/>
        <v>478.11631593460174</v>
      </c>
      <c r="EG6" s="59">
        <f t="shared" si="21"/>
        <v>498.89620725775137</v>
      </c>
      <c r="EH6" s="59">
        <f t="shared" si="21"/>
        <v>520.57923421758767</v>
      </c>
      <c r="EI6" s="59">
        <f t="shared" si="21"/>
        <v>543.20464889515245</v>
      </c>
      <c r="EJ6" s="59">
        <f t="shared" si="21"/>
        <v>566.81340934543346</v>
      </c>
      <c r="EK6" s="59">
        <f t="shared" si="21"/>
        <v>591.44825374240463</v>
      </c>
      <c r="EL6" s="59">
        <f t="shared" si="21"/>
        <v>617.15377774655701</v>
      </c>
      <c r="EM6" s="59">
        <f t="shared" si="21"/>
        <v>643.9765152349778</v>
      </c>
      <c r="EN6" s="59">
        <f t="shared" si="21"/>
        <v>671.96502254012034</v>
      </c>
      <c r="EO6" s="59">
        <f t="shared" si="21"/>
        <v>701.16996634975897</v>
      </c>
      <c r="EP6" s="59">
        <f t="shared" si="21"/>
        <v>731.64421542725211</v>
      </c>
      <c r="EQ6" s="59">
        <f t="shared" si="21"/>
        <v>763.44293631815128</v>
      </c>
      <c r="ER6" s="59">
        <f t="shared" si="21"/>
        <v>796.62369321641074</v>
      </c>
      <c r="ES6" s="59">
        <f t="shared" si="21"/>
        <v>831.24655217098234</v>
      </c>
      <c r="ET6" s="59">
        <f t="shared" ref="ET6:FI6" si="22">ES6*(1+$H6)</f>
        <v>867.37418982143754</v>
      </c>
      <c r="EU6" s="59">
        <f t="shared" si="22"/>
        <v>905.07200685945679</v>
      </c>
      <c r="EV6" s="59">
        <f t="shared" si="22"/>
        <v>944.40824642158236</v>
      </c>
      <c r="EW6" s="59">
        <f t="shared" si="22"/>
        <v>985.45411762755703</v>
      </c>
      <c r="EX6" s="59">
        <f t="shared" si="22"/>
        <v>1028.2839244878858</v>
      </c>
      <c r="EY6" s="59">
        <f t="shared" si="22"/>
        <v>1072.9752004139782</v>
      </c>
      <c r="EZ6" s="59">
        <f t="shared" si="22"/>
        <v>1119.6088485743703</v>
      </c>
      <c r="FA6" s="59">
        <f t="shared" si="22"/>
        <v>1168.2692883511095</v>
      </c>
      <c r="FB6" s="59">
        <f t="shared" si="22"/>
        <v>1219.0446081614252</v>
      </c>
      <c r="FC6" s="59">
        <f t="shared" si="22"/>
        <v>1272.0267249213371</v>
      </c>
      <c r="FD6" s="59">
        <f t="shared" si="22"/>
        <v>1327.3115504398681</v>
      </c>
      <c r="FE6" s="59">
        <f t="shared" si="22"/>
        <v>1384.9991650450856</v>
      </c>
      <c r="FF6" s="59">
        <f t="shared" si="22"/>
        <v>1445.1939987562751</v>
      </c>
      <c r="FG6" s="59">
        <f t="shared" si="22"/>
        <v>1508.0050203302201</v>
      </c>
      <c r="FH6" s="59">
        <f t="shared" si="22"/>
        <v>1573.5459345238119</v>
      </c>
      <c r="FI6" s="59">
        <f t="shared" si="22"/>
        <v>1641.9353879300857</v>
      </c>
      <c r="FJ6" s="59">
        <f t="shared" ref="FJ6:FY6" si="23">FI6*(1+$H6)</f>
        <v>1713.2971837603029</v>
      </c>
      <c r="FK6" s="59">
        <f t="shared" si="23"/>
        <v>1787.7605059608929</v>
      </c>
      <c r="FL6" s="59">
        <f t="shared" si="23"/>
        <v>1865.4601530709651</v>
      </c>
      <c r="FM6" s="59">
        <f t="shared" si="23"/>
        <v>1946.5367822437352</v>
      </c>
      <c r="FN6" s="59">
        <f t="shared" si="23"/>
        <v>2031.1371638736121</v>
      </c>
      <c r="FO6" s="59">
        <f t="shared" si="23"/>
        <v>2119.4144472898865</v>
      </c>
      <c r="FP6" s="59">
        <f t="shared" si="23"/>
        <v>2211.5284379979994</v>
      </c>
      <c r="FQ6" s="59">
        <f t="shared" si="23"/>
        <v>2307.6458869702683</v>
      </c>
      <c r="FR6" s="59">
        <f t="shared" si="23"/>
        <v>2407.9407925097698</v>
      </c>
      <c r="FS6" s="59">
        <f t="shared" si="23"/>
        <v>2512.594715233829</v>
      </c>
      <c r="FT6" s="59">
        <f t="shared" si="23"/>
        <v>2621.7971067473213</v>
      </c>
      <c r="FU6" s="59">
        <f t="shared" si="23"/>
        <v>2735.7456526007732</v>
      </c>
      <c r="FV6" s="59">
        <f t="shared" si="23"/>
        <v>2854.6466301541077</v>
      </c>
      <c r="FW6" s="59">
        <f t="shared" si="23"/>
        <v>2978.7152819938651</v>
      </c>
      <c r="FX6" s="59">
        <f t="shared" si="23"/>
        <v>3108.1762055798822</v>
      </c>
      <c r="FY6" s="59">
        <f t="shared" si="23"/>
        <v>3243.2637598267947</v>
      </c>
      <c r="FZ6" s="59">
        <f t="shared" ref="FZ6:GO6" si="24">FY6*(1+$H6)</f>
        <v>3384.2224893563866</v>
      </c>
      <c r="GA6" s="59">
        <f t="shared" si="24"/>
        <v>3531.3075671887937</v>
      </c>
      <c r="GB6" s="59">
        <f t="shared" si="24"/>
        <v>3684.7852566739525</v>
      </c>
      <c r="GC6" s="59">
        <f t="shared" si="24"/>
        <v>3844.9333934995157</v>
      </c>
      <c r="GD6" s="59">
        <f t="shared" si="24"/>
        <v>4012.041888647791</v>
      </c>
      <c r="GE6" s="59">
        <f t="shared" si="24"/>
        <v>4186.4132532122012</v>
      </c>
      <c r="GF6" s="59">
        <f t="shared" si="24"/>
        <v>4368.3631460233091</v>
      </c>
      <c r="GG6" s="59">
        <f t="shared" si="24"/>
        <v>4558.2209450757737</v>
      </c>
      <c r="GH6" s="59">
        <f t="shared" si="24"/>
        <v>4756.3303437906561</v>
      </c>
      <c r="GI6" s="59">
        <f t="shared" si="24"/>
        <v>4963.0499731924847</v>
      </c>
      <c r="GJ6" s="59">
        <f t="shared" si="24"/>
        <v>5178.7540511273755</v>
      </c>
      <c r="GK6" s="59">
        <f t="shared" si="24"/>
        <v>5403.8330596974729</v>
      </c>
      <c r="GL6" s="59">
        <f t="shared" si="24"/>
        <v>5638.6944521380437</v>
      </c>
      <c r="GM6" s="59">
        <f t="shared" si="24"/>
        <v>5883.763390416867</v>
      </c>
      <c r="GN6" s="59">
        <f t="shared" si="24"/>
        <v>6139.4835148911643</v>
      </c>
      <c r="GO6" s="59">
        <f t="shared" si="24"/>
        <v>6406.3177474153636</v>
      </c>
      <c r="GP6" s="59">
        <f t="shared" ref="GP6:HC6" si="25">GO6*(1+$H6)</f>
        <v>6684.7491293535295</v>
      </c>
      <c r="GQ6" s="59">
        <f t="shared" si="25"/>
        <v>6975.2816960134915</v>
      </c>
      <c r="GR6" s="59">
        <f t="shared" si="25"/>
        <v>7278.4413890856295</v>
      </c>
      <c r="GS6" s="59">
        <f t="shared" si="25"/>
        <v>7594.7770087380686</v>
      </c>
      <c r="GT6" s="59">
        <f t="shared" si="25"/>
        <v>7924.8612070918416</v>
      </c>
      <c r="GU6" s="59">
        <f t="shared" si="25"/>
        <v>8269.2915248744666</v>
      </c>
      <c r="GV6" s="59">
        <f t="shared" si="25"/>
        <v>8628.6914731285597</v>
      </c>
      <c r="GW6" s="59">
        <f t="shared" si="25"/>
        <v>9003.7116619336721</v>
      </c>
      <c r="GX6" s="59">
        <f t="shared" si="25"/>
        <v>9395.0309781846317</v>
      </c>
      <c r="GY6" s="59">
        <f t="shared" si="25"/>
        <v>9803.3578145584906</v>
      </c>
      <c r="GZ6" s="59">
        <f t="shared" si="25"/>
        <v>10229.431351894831</v>
      </c>
      <c r="HA6" s="59">
        <f t="shared" si="25"/>
        <v>10674.022897310882</v>
      </c>
      <c r="HB6" s="59">
        <f t="shared" si="25"/>
        <v>11137.937280473807</v>
      </c>
      <c r="HC6" s="59">
        <f t="shared" si="25"/>
        <v>11622.014310557759</v>
      </c>
    </row>
    <row r="7" spans="1:211" x14ac:dyDescent="0.3">
      <c r="A7" s="57" t="str">
        <f>'JMC-3 As Filed'!A6</f>
        <v>Alliant Energy Corporation</v>
      </c>
      <c r="B7" s="16" t="str">
        <f>'JMC-3 As Filed'!B6</f>
        <v>LNT</v>
      </c>
      <c r="C7" s="16">
        <f>'JMC-3 As Filed'!C6</f>
        <v>1.34</v>
      </c>
      <c r="D7" s="16">
        <f>'JMC-3 As Filed'!D6</f>
        <v>40.89233333333334</v>
      </c>
      <c r="E7" s="17">
        <f>'JMC-3 As Filed'!K6</f>
        <v>5.8124999999999996E-2</v>
      </c>
      <c r="F7" s="17">
        <f t="shared" ref="F7:G7" si="26">E7-($E7-$H7)/3</f>
        <v>5.3237333333333331E-2</v>
      </c>
      <c r="G7" s="17">
        <f t="shared" si="26"/>
        <v>4.8349666666666666E-2</v>
      </c>
      <c r="H7" s="17">
        <f t="shared" ref="H7:H15" si="27">(2.1%*(1+2.2%)+2.2%)</f>
        <v>4.3462000000000001E-2</v>
      </c>
      <c r="I7" s="17">
        <f t="shared" si="4"/>
        <v>8.0548396706581121E-2</v>
      </c>
      <c r="J7" s="14"/>
      <c r="K7" s="58">
        <f t="shared" si="5"/>
        <v>-40.89233333333334</v>
      </c>
      <c r="L7" s="58">
        <f t="shared" si="6"/>
        <v>1.4178875</v>
      </c>
      <c r="M7" s="58">
        <f t="shared" ref="M7:M15" si="28">L7*(1+$E7)</f>
        <v>1.5003022109374999</v>
      </c>
      <c r="N7" s="59">
        <f t="shared" ref="N7:O7" si="29">M7*(1+$F7)</f>
        <v>1.5801742998419166</v>
      </c>
      <c r="O7" s="59">
        <f t="shared" si="29"/>
        <v>1.6642985657673675</v>
      </c>
      <c r="P7" s="59">
        <f t="shared" ref="P7:P15" si="30">O7*(1+$H7)</f>
        <v>1.7366323100327485</v>
      </c>
      <c r="Q7" s="59">
        <f t="shared" ref="Q7:Q15" si="31">P7*(1+$H7)</f>
        <v>1.8121098234913917</v>
      </c>
      <c r="R7" s="59">
        <f t="shared" ref="R7:R15" si="32">Q7*(1+$H7)</f>
        <v>1.8908677406399743</v>
      </c>
      <c r="S7" s="59">
        <f t="shared" ref="S7:S15" si="33">R7*(1+$H7)</f>
        <v>1.9730486343836686</v>
      </c>
      <c r="T7" s="59">
        <f t="shared" ref="T7:T15" si="34">S7*(1+$H7)</f>
        <v>2.0588012741312514</v>
      </c>
      <c r="U7" s="59">
        <f t="shared" ref="U7:U15" si="35">T7*(1+$H7)</f>
        <v>2.1482808951075434</v>
      </c>
      <c r="V7" s="59">
        <f t="shared" ref="V7:V15" si="36">U7*(1+$H7)</f>
        <v>2.2416494793707074</v>
      </c>
      <c r="W7" s="59">
        <f t="shared" ref="W7:W15" si="37">V7*(1+$H7)</f>
        <v>2.3390760490431166</v>
      </c>
      <c r="X7" s="59">
        <f t="shared" ref="X7:X15" si="38">W7*(1+$H7)</f>
        <v>2.4407369722866283</v>
      </c>
      <c r="Y7" s="59">
        <f t="shared" ref="Y7:Y15" si="39">X7*(1+$H7)</f>
        <v>2.5468162825761493</v>
      </c>
      <c r="Z7" s="59">
        <f t="shared" ref="Z7:Z15" si="40">Y7*(1+$H7)</f>
        <v>2.6575060118494735</v>
      </c>
      <c r="AA7" s="59">
        <f t="shared" ref="AA7:AA15" si="41">Z7*(1+$H7)</f>
        <v>2.773006538136475</v>
      </c>
      <c r="AB7" s="59">
        <f t="shared" ref="AB7:AB15" si="42">AA7*(1+$H7)</f>
        <v>2.8935269482969623</v>
      </c>
      <c r="AC7" s="59">
        <f t="shared" ref="AC7:AC15" si="43">AB7*(1+$H7)</f>
        <v>3.0192854165238447</v>
      </c>
      <c r="AD7" s="59">
        <f t="shared" ref="AD7:AD15" si="44">AC7*(1+$H7)</f>
        <v>3.1505095992968037</v>
      </c>
      <c r="AE7" s="59">
        <f t="shared" ref="AE7:AE15" si="45">AD7*(1+$H7)</f>
        <v>3.2874370475014412</v>
      </c>
      <c r="AF7" s="59">
        <f t="shared" ref="AF7:AF15" si="46">AE7*(1+$H7)</f>
        <v>3.4303156364599485</v>
      </c>
      <c r="AG7" s="59">
        <f t="shared" ref="AG7:AG15" si="47">AF7*(1+$H7)</f>
        <v>3.5794040146517703</v>
      </c>
      <c r="AH7" s="59">
        <f t="shared" ref="AH7:AH15" si="48">AG7*(1+$H7)</f>
        <v>3.7349720719365651</v>
      </c>
      <c r="AI7" s="59">
        <f t="shared" ref="AI7:AI15" si="49">AH7*(1+$H7)</f>
        <v>3.8973014281270717</v>
      </c>
      <c r="AJ7" s="59">
        <f t="shared" ref="AJ7:AJ15" si="50">AI7*(1+$H7)</f>
        <v>4.0666859427963304</v>
      </c>
      <c r="AK7" s="59">
        <f t="shared" ref="AK7:AK15" si="51">AJ7*(1+$H7)</f>
        <v>4.2434322472421444</v>
      </c>
      <c r="AL7" s="59">
        <f t="shared" ref="AL7:AL15" si="52">AK7*(1+$H7)</f>
        <v>4.4278602995717824</v>
      </c>
      <c r="AM7" s="59">
        <f t="shared" ref="AM7:AM15" si="53">AL7*(1+$H7)</f>
        <v>4.6203039639117707</v>
      </c>
      <c r="AN7" s="59">
        <f t="shared" ref="AN7:AN15" si="54">AM7*(1+$H7)</f>
        <v>4.8211116147913033</v>
      </c>
      <c r="AO7" s="59">
        <f t="shared" ref="AO7:AO15" si="55">AN7*(1+$H7)</f>
        <v>5.0306467677933622</v>
      </c>
      <c r="AP7" s="59">
        <f t="shared" ref="AP7:AP15" si="56">AO7*(1+$H7)</f>
        <v>5.2492887376151964</v>
      </c>
      <c r="AQ7" s="59">
        <f t="shared" ref="AQ7:AQ15" si="57">AP7*(1+$H7)</f>
        <v>5.4774333247294278</v>
      </c>
      <c r="AR7" s="59">
        <f t="shared" ref="AR7:AR15" si="58">AQ7*(1+$H7)</f>
        <v>5.7154935318888178</v>
      </c>
      <c r="AS7" s="59">
        <f t="shared" ref="AS7:AS15" si="59">AR7*(1+$H7)</f>
        <v>5.963900311771769</v>
      </c>
      <c r="AT7" s="59">
        <f t="shared" ref="AT7:AT15" si="60">AS7*(1+$H7)</f>
        <v>6.2231033471219934</v>
      </c>
      <c r="AU7" s="59">
        <f t="shared" ref="AU7:AU15" si="61">AT7*(1+$H7)</f>
        <v>6.4935718647946086</v>
      </c>
      <c r="AV7" s="59">
        <f t="shared" ref="AV7:AV15" si="62">AU7*(1+$H7)</f>
        <v>6.7757954851823108</v>
      </c>
      <c r="AW7" s="59">
        <f t="shared" ref="AW7:AW15" si="63">AV7*(1+$H7)</f>
        <v>7.0702851085593039</v>
      </c>
      <c r="AX7" s="59">
        <f t="shared" ref="AX7:AX15" si="64">AW7*(1+$H7)</f>
        <v>7.3775738399475079</v>
      </c>
      <c r="AY7" s="59">
        <f t="shared" ref="AY7:AY15" si="65">AX7*(1+$H7)</f>
        <v>7.6982179541793059</v>
      </c>
      <c r="AZ7" s="59">
        <f t="shared" ref="AZ7:AZ15" si="66">AY7*(1+$H7)</f>
        <v>8.0327979029038463</v>
      </c>
      <c r="BA7" s="59">
        <f t="shared" ref="BA7:BA15" si="67">AZ7*(1+$H7)</f>
        <v>8.3819193653598525</v>
      </c>
      <c r="BB7" s="59">
        <f t="shared" ref="BB7:BB15" si="68">BA7*(1+$H7)</f>
        <v>8.7462143448171208</v>
      </c>
      <c r="BC7" s="59">
        <f t="shared" ref="BC7:BC15" si="69">BB7*(1+$H7)</f>
        <v>9.1263423126715608</v>
      </c>
      <c r="BD7" s="59">
        <f t="shared" ref="BD7:BD15" si="70">BC7*(1+$H7)</f>
        <v>9.5229914022648909</v>
      </c>
      <c r="BE7" s="59">
        <f t="shared" ref="BE7:BE15" si="71">BD7*(1+$H7)</f>
        <v>9.9368796545901272</v>
      </c>
      <c r="BF7" s="59">
        <f t="shared" ref="BF7:BF15" si="72">BE7*(1+$H7)</f>
        <v>10.368756318137923</v>
      </c>
      <c r="BG7" s="59">
        <f t="shared" ref="BG7:BG15" si="73">BF7*(1+$H7)</f>
        <v>10.819403205236831</v>
      </c>
      <c r="BH7" s="59">
        <f t="shared" ref="BH7:BH15" si="74">BG7*(1+$H7)</f>
        <v>11.289636107342833</v>
      </c>
      <c r="BI7" s="59">
        <f t="shared" ref="BI7:BI15" si="75">BH7*(1+$H7)</f>
        <v>11.780306271840166</v>
      </c>
      <c r="BJ7" s="59">
        <f t="shared" ref="BJ7:BJ15" si="76">BI7*(1+$H7)</f>
        <v>12.292301943026882</v>
      </c>
      <c r="BK7" s="59">
        <f t="shared" ref="BK7:BK15" si="77">BJ7*(1+$H7)</f>
        <v>12.826549970074714</v>
      </c>
      <c r="BL7" s="59">
        <f t="shared" ref="BL7:BL15" si="78">BK7*(1+$H7)</f>
        <v>13.3840174848741</v>
      </c>
      <c r="BM7" s="59">
        <f t="shared" ref="BM7:BM15" si="79">BL7*(1+$H7)</f>
        <v>13.965713652801696</v>
      </c>
      <c r="BN7" s="59">
        <f t="shared" ref="BN7:BN15" si="80">BM7*(1+$H7)</f>
        <v>14.572691499579761</v>
      </c>
      <c r="BO7" s="59">
        <f t="shared" ref="BO7:BO15" si="81">BN7*(1+$H7)</f>
        <v>15.206049817534495</v>
      </c>
      <c r="BP7" s="59">
        <f t="shared" ref="BP7:BP15" si="82">BO7*(1+$H7)</f>
        <v>15.866935154704178</v>
      </c>
      <c r="BQ7" s="59">
        <f t="shared" ref="BQ7:BQ15" si="83">BP7*(1+$H7)</f>
        <v>16.556543890397929</v>
      </c>
      <c r="BR7" s="59">
        <f t="shared" ref="BR7:BR15" si="84">BQ7*(1+$H7)</f>
        <v>17.276124400962402</v>
      </c>
      <c r="BS7" s="59">
        <f t="shared" ref="BS7:BS15" si="85">BR7*(1+$H7)</f>
        <v>18.026979319677029</v>
      </c>
      <c r="BT7" s="59">
        <f t="shared" ref="BT7:BT15" si="86">BS7*(1+$H7)</f>
        <v>18.810467894868829</v>
      </c>
      <c r="BU7" s="59">
        <f t="shared" ref="BU7:BU15" si="87">BT7*(1+$H7)</f>
        <v>19.628008450515615</v>
      </c>
      <c r="BV7" s="59">
        <f t="shared" ref="BV7:BV15" si="88">BU7*(1+$H7)</f>
        <v>20.481080953791924</v>
      </c>
      <c r="BW7" s="59">
        <f t="shared" ref="BW7:BW15" si="89">BV7*(1+$H7)</f>
        <v>21.371229694205628</v>
      </c>
      <c r="BX7" s="59">
        <f t="shared" ref="BX7:BX15" si="90">BW7*(1+$H7)</f>
        <v>22.300066079175192</v>
      </c>
      <c r="BY7" s="59">
        <f t="shared" ref="BY7:BY15" si="91">BX7*(1+$H7)</f>
        <v>23.2692715511083</v>
      </c>
      <c r="BZ7" s="59">
        <f t="shared" ref="BZ7:BZ15" si="92">BY7*(1+$H7)</f>
        <v>24.280600631262566</v>
      </c>
      <c r="CA7" s="59">
        <f t="shared" ref="CA7:CA15" si="93">BZ7*(1+$H7)</f>
        <v>25.335884095898496</v>
      </c>
      <c r="CB7" s="59">
        <f t="shared" ref="CB7:CB15" si="94">CA7*(1+$H7)</f>
        <v>26.437032290474434</v>
      </c>
      <c r="CC7" s="59">
        <f t="shared" ref="CC7:CC15" si="95">CB7*(1+$H7)</f>
        <v>27.586038587883031</v>
      </c>
      <c r="CD7" s="59">
        <f t="shared" ref="CD7:CD15" si="96">CC7*(1+$H7)</f>
        <v>28.784982996989601</v>
      </c>
      <c r="CE7" s="59">
        <f t="shared" ref="CE7:CE15" si="97">CD7*(1+$H7)</f>
        <v>30.036035928004761</v>
      </c>
      <c r="CF7" s="59">
        <f t="shared" ref="CF7:CF15" si="98">CE7*(1+$H7)</f>
        <v>31.3414621215077</v>
      </c>
      <c r="CG7" s="59">
        <f t="shared" ref="CG7:CG15" si="99">CF7*(1+$H7)</f>
        <v>32.703624748232663</v>
      </c>
      <c r="CH7" s="59">
        <f t="shared" ref="CH7:CH15" si="100">CG7*(1+$H7)</f>
        <v>34.124989687040348</v>
      </c>
      <c r="CI7" s="59">
        <f t="shared" ref="CI7:CI15" si="101">CH7*(1+$H7)</f>
        <v>35.60812998881849</v>
      </c>
      <c r="CJ7" s="59">
        <f t="shared" ref="CJ7:CJ15" si="102">CI7*(1+$H7)</f>
        <v>37.155730534392518</v>
      </c>
      <c r="CK7" s="59">
        <f t="shared" ref="CK7:CK15" si="103">CJ7*(1+$H7)</f>
        <v>38.770592894878284</v>
      </c>
      <c r="CL7" s="59">
        <f t="shared" ref="CL7:CL15" si="104">CK7*(1+$H7)</f>
        <v>40.455640403275481</v>
      </c>
      <c r="CM7" s="59">
        <f t="shared" ref="CM7:CM15" si="105">CL7*(1+$H7)</f>
        <v>42.213923446482639</v>
      </c>
      <c r="CN7" s="59">
        <f t="shared" ref="CN7:CN15" si="106">CM7*(1+$H7)</f>
        <v>44.048624987313666</v>
      </c>
      <c r="CO7" s="59">
        <f t="shared" ref="CO7:CO15" si="107">CN7*(1+$H7)</f>
        <v>45.963066326512291</v>
      </c>
      <c r="CP7" s="59">
        <f t="shared" ref="CP7:CP15" si="108">CO7*(1+$H7)</f>
        <v>47.960713115195162</v>
      </c>
      <c r="CQ7" s="59">
        <f t="shared" ref="CQ7:CQ15" si="109">CP7*(1+$H7)</f>
        <v>50.045181628607772</v>
      </c>
      <c r="CR7" s="59">
        <f t="shared" ref="CR7:CR15" si="110">CQ7*(1+$H7)</f>
        <v>52.220245312550318</v>
      </c>
      <c r="CS7" s="59">
        <f t="shared" ref="CS7:CS15" si="111">CR7*(1+$H7)</f>
        <v>54.489841614324376</v>
      </c>
      <c r="CT7" s="59">
        <f t="shared" ref="CT7:CT15" si="112">CS7*(1+$H7)</f>
        <v>56.858079110566138</v>
      </c>
      <c r="CU7" s="59">
        <f t="shared" ref="CU7:CU15" si="113">CT7*(1+$H7)</f>
        <v>59.329244944869558</v>
      </c>
      <c r="CV7" s="59">
        <f t="shared" ref="CV7:CV15" si="114">CU7*(1+$H7)</f>
        <v>61.907812588663475</v>
      </c>
      <c r="CW7" s="59">
        <f t="shared" ref="CW7:CW15" si="115">CV7*(1+$H7)</f>
        <v>64.598449939391955</v>
      </c>
      <c r="CX7" s="59">
        <f t="shared" ref="CX7:CX15" si="116">CW7*(1+$H7)</f>
        <v>67.406027770657801</v>
      </c>
      <c r="CY7" s="59">
        <f t="shared" ref="CY7:CY15" si="117">CX7*(1+$H7)</f>
        <v>70.335628549626122</v>
      </c>
      <c r="CZ7" s="59">
        <f t="shared" ref="CZ7:CZ15" si="118">CY7*(1+$H7)</f>
        <v>73.392555637649963</v>
      </c>
      <c r="DA7" s="59">
        <f t="shared" ref="DA7:DA15" si="119">CZ7*(1+$H7)</f>
        <v>76.582342890773504</v>
      </c>
      <c r="DB7" s="59">
        <f t="shared" ref="DB7:DB15" si="120">DA7*(1+$H7)</f>
        <v>79.910764677492296</v>
      </c>
      <c r="DC7" s="59">
        <f t="shared" ref="DC7:DC15" si="121">DB7*(1+$H7)</f>
        <v>83.38384633190546</v>
      </c>
      <c r="DD7" s="59">
        <f t="shared" ref="DD7:DD15" si="122">DC7*(1+$H7)</f>
        <v>87.00787506118273</v>
      </c>
      <c r="DE7" s="59">
        <f t="shared" ref="DE7:DE15" si="123">DD7*(1+$H7)</f>
        <v>90.789411327091841</v>
      </c>
      <c r="DF7" s="59">
        <f t="shared" ref="DF7:DF15" si="124">DE7*(1+$H7)</f>
        <v>94.735300722189891</v>
      </c>
      <c r="DG7" s="59">
        <f t="shared" ref="DG7:DG15" si="125">DF7*(1+$H7)</f>
        <v>98.852686362177693</v>
      </c>
      <c r="DH7" s="59">
        <f t="shared" ref="DH7:DH15" si="126">DG7*(1+$H7)</f>
        <v>103.14902181685065</v>
      </c>
      <c r="DI7" s="59">
        <f t="shared" ref="DI7:DI15" si="127">DH7*(1+$H7)</f>
        <v>107.63208460305459</v>
      </c>
      <c r="DJ7" s="59">
        <f t="shared" ref="DJ7:DJ15" si="128">DI7*(1+$H7)</f>
        <v>112.30999026407254</v>
      </c>
      <c r="DK7" s="59">
        <f t="shared" ref="DK7:DK15" si="129">DJ7*(1+$H7)</f>
        <v>117.19120706092964</v>
      </c>
      <c r="DL7" s="59">
        <f t="shared" ref="DL7:DL15" si="130">DK7*(1+$H7)</f>
        <v>122.28457130221176</v>
      </c>
      <c r="DM7" s="59">
        <f t="shared" ref="DM7:DM15" si="131">DL7*(1+$H7)</f>
        <v>127.59930334014847</v>
      </c>
      <c r="DN7" s="59">
        <f t="shared" ref="DN7:DN15" si="132">DM7*(1+$H7)</f>
        <v>133.145024261918</v>
      </c>
      <c r="DO7" s="59">
        <f t="shared" ref="DO7:DO15" si="133">DN7*(1+$H7)</f>
        <v>138.93177330638946</v>
      </c>
      <c r="DP7" s="59">
        <f t="shared" ref="DP7:DP15" si="134">DO7*(1+$H7)</f>
        <v>144.97002603783173</v>
      </c>
      <c r="DQ7" s="59">
        <f t="shared" ref="DQ7:DQ15" si="135">DP7*(1+$H7)</f>
        <v>151.27071330948795</v>
      </c>
      <c r="DR7" s="59">
        <f t="shared" ref="DR7:DR15" si="136">DQ7*(1+$H7)</f>
        <v>157.84524105134489</v>
      </c>
      <c r="DS7" s="59">
        <f t="shared" ref="DS7:DS15" si="137">DR7*(1+$H7)</f>
        <v>164.70551091791842</v>
      </c>
      <c r="DT7" s="59">
        <f t="shared" ref="DT7:DT15" si="138">DS7*(1+$H7)</f>
        <v>171.86394183343296</v>
      </c>
      <c r="DU7" s="59">
        <f t="shared" ref="DU7:DU15" si="139">DT7*(1+$H7)</f>
        <v>179.3334924733976</v>
      </c>
      <c r="DV7" s="59">
        <f t="shared" ref="DV7:DV15" si="140">DU7*(1+$H7)</f>
        <v>187.12768472327639</v>
      </c>
      <c r="DW7" s="59">
        <f t="shared" ref="DW7:DW15" si="141">DV7*(1+$H7)</f>
        <v>195.26062815671941</v>
      </c>
      <c r="DX7" s="59">
        <f t="shared" ref="DX7:DX15" si="142">DW7*(1+$H7)</f>
        <v>203.74704557766671</v>
      </c>
      <c r="DY7" s="59">
        <f t="shared" ref="DY7:DY15" si="143">DX7*(1+$H7)</f>
        <v>212.60229967256325</v>
      </c>
      <c r="DZ7" s="59">
        <f t="shared" ref="DZ7:DZ15" si="144">DY7*(1+$H7)</f>
        <v>221.84242082093218</v>
      </c>
      <c r="EA7" s="59">
        <f t="shared" ref="EA7:EA15" si="145">DZ7*(1+$H7)</f>
        <v>231.48413611465151</v>
      </c>
      <c r="EB7" s="59">
        <f t="shared" ref="EB7:EB15" si="146">EA7*(1+$H7)</f>
        <v>241.54489963846646</v>
      </c>
      <c r="EC7" s="59">
        <f t="shared" ref="EC7:EC15" si="147">EB7*(1+$H7)</f>
        <v>252.04292406655347</v>
      </c>
      <c r="ED7" s="59">
        <f t="shared" ref="ED7:ED15" si="148">EC7*(1+$H7)</f>
        <v>262.99721363233397</v>
      </c>
      <c r="EE7" s="59">
        <f t="shared" ref="EE7:EE15" si="149">ED7*(1+$H7)</f>
        <v>274.42759853122243</v>
      </c>
      <c r="EF7" s="59">
        <f t="shared" ref="EF7:EF15" si="150">EE7*(1+$H7)</f>
        <v>286.35477081858636</v>
      </c>
      <c r="EG7" s="59">
        <f t="shared" ref="EG7:EG15" si="151">EF7*(1+$H7)</f>
        <v>298.80032186790373</v>
      </c>
      <c r="EH7" s="59">
        <f t="shared" ref="EH7:EH15" si="152">EG7*(1+$H7)</f>
        <v>311.78678145692652</v>
      </c>
      <c r="EI7" s="59">
        <f t="shared" ref="EI7:EI15" si="153">EH7*(1+$H7)</f>
        <v>325.33765855260742</v>
      </c>
      <c r="EJ7" s="59">
        <f t="shared" ref="EJ7:EJ15" si="154">EI7*(1+$H7)</f>
        <v>339.47748386862082</v>
      </c>
      <c r="EK7" s="59">
        <f t="shared" ref="EK7:EK15" si="155">EJ7*(1+$H7)</f>
        <v>354.23185427251877</v>
      </c>
      <c r="EL7" s="59">
        <f t="shared" ref="EL7:EL15" si="156">EK7*(1+$H7)</f>
        <v>369.62747912291093</v>
      </c>
      <c r="EM7" s="59">
        <f t="shared" ref="EM7:EM15" si="157">EL7*(1+$H7)</f>
        <v>385.69222862055085</v>
      </c>
      <c r="EN7" s="59">
        <f t="shared" ref="EN7:EN15" si="158">EM7*(1+$H7)</f>
        <v>402.45518426085721</v>
      </c>
      <c r="EO7" s="59">
        <f t="shared" ref="EO7:EO15" si="159">EN7*(1+$H7)</f>
        <v>419.94669147920251</v>
      </c>
      <c r="EP7" s="59">
        <f t="shared" ref="EP7:EP15" si="160">EO7*(1+$H7)</f>
        <v>438.19841458427157</v>
      </c>
      <c r="EQ7" s="59">
        <f t="shared" ref="EQ7:EQ15" si="161">EP7*(1+$H7)</f>
        <v>457.24339407893314</v>
      </c>
      <c r="ER7" s="59">
        <f t="shared" ref="ER7:ER15" si="162">EQ7*(1+$H7)</f>
        <v>477.11610647239166</v>
      </c>
      <c r="ES7" s="59">
        <f t="shared" ref="ES7:ES15" si="163">ER7*(1+$H7)</f>
        <v>497.8525266918947</v>
      </c>
      <c r="ET7" s="59">
        <f t="shared" ref="ET7:ET15" si="164">ES7*(1+$H7)</f>
        <v>519.49019320697778</v>
      </c>
      <c r="EU7" s="59">
        <f t="shared" ref="EU7:EU15" si="165">ET7*(1+$H7)</f>
        <v>542.0682759841394</v>
      </c>
      <c r="EV7" s="59">
        <f t="shared" ref="EV7:EV15" si="166">EU7*(1+$H7)</f>
        <v>565.62764739496197</v>
      </c>
      <c r="EW7" s="59">
        <f t="shared" ref="EW7:EW15" si="167">EV7*(1+$H7)</f>
        <v>590.21095620604171</v>
      </c>
      <c r="EX7" s="59">
        <f t="shared" ref="EX7:EX15" si="168">EW7*(1+$H7)</f>
        <v>615.86270478466861</v>
      </c>
      <c r="EY7" s="59">
        <f t="shared" ref="EY7:EY15" si="169">EX7*(1+$H7)</f>
        <v>642.62932966001983</v>
      </c>
      <c r="EZ7" s="59">
        <f t="shared" ref="EZ7:EZ15" si="170">EY7*(1+$H7)</f>
        <v>670.55928558570349</v>
      </c>
      <c r="FA7" s="59">
        <f t="shared" ref="FA7:FA15" si="171">EZ7*(1+$H7)</f>
        <v>699.70313325582924</v>
      </c>
      <c r="FB7" s="59">
        <f t="shared" ref="FB7:FB15" si="172">FA7*(1+$H7)</f>
        <v>730.11363083339404</v>
      </c>
      <c r="FC7" s="59">
        <f t="shared" ref="FC7:FC15" si="173">FB7*(1+$H7)</f>
        <v>761.84582945667489</v>
      </c>
      <c r="FD7" s="59">
        <f t="shared" ref="FD7:FD15" si="174">FC7*(1+$H7)</f>
        <v>794.95717289652077</v>
      </c>
      <c r="FE7" s="59">
        <f t="shared" ref="FE7:FE15" si="175">FD7*(1+$H7)</f>
        <v>829.50760154494924</v>
      </c>
      <c r="FF7" s="59">
        <f t="shared" ref="FF7:FF15" si="176">FE7*(1+$H7)</f>
        <v>865.55966092329572</v>
      </c>
      <c r="FG7" s="59">
        <f t="shared" ref="FG7:FG15" si="177">FF7*(1+$H7)</f>
        <v>903.17861490634391</v>
      </c>
      <c r="FH7" s="59">
        <f t="shared" ref="FH7:FH15" si="178">FG7*(1+$H7)</f>
        <v>942.43256386740336</v>
      </c>
      <c r="FI7" s="59">
        <f t="shared" ref="FI7:FI15" si="179">FH7*(1+$H7)</f>
        <v>983.39256795820836</v>
      </c>
      <c r="FJ7" s="59">
        <f t="shared" ref="FJ7:FJ15" si="180">FI7*(1+$H7)</f>
        <v>1026.132775746808</v>
      </c>
      <c r="FK7" s="59">
        <f t="shared" ref="FK7:FK15" si="181">FJ7*(1+$H7)</f>
        <v>1070.7305584463156</v>
      </c>
      <c r="FL7" s="59">
        <f t="shared" ref="FL7:FL15" si="182">FK7*(1+$H7)</f>
        <v>1117.2666499775094</v>
      </c>
      <c r="FM7" s="59">
        <f t="shared" ref="FM7:FM15" si="183">FL7*(1+$H7)</f>
        <v>1165.8252931188317</v>
      </c>
      <c r="FN7" s="59">
        <f t="shared" ref="FN7:FN15" si="184">FM7*(1+$H7)</f>
        <v>1216.4943920083622</v>
      </c>
      <c r="FO7" s="59">
        <f t="shared" ref="FO7:FO15" si="185">FN7*(1+$H7)</f>
        <v>1269.3656712738295</v>
      </c>
      <c r="FP7" s="59">
        <f t="shared" ref="FP7:FP15" si="186">FO7*(1+$H7)</f>
        <v>1324.5348420787325</v>
      </c>
      <c r="FQ7" s="59">
        <f t="shared" ref="FQ7:FQ15" si="187">FP7*(1+$H7)</f>
        <v>1382.1017753851581</v>
      </c>
      <c r="FR7" s="59">
        <f t="shared" ref="FR7:FR15" si="188">FQ7*(1+$H7)</f>
        <v>1442.1706827469477</v>
      </c>
      <c r="FS7" s="59">
        <f t="shared" ref="FS7:FS15" si="189">FR7*(1+$H7)</f>
        <v>1504.8503049604954</v>
      </c>
      <c r="FT7" s="59">
        <f t="shared" ref="FT7:FT15" si="190">FS7*(1+$H7)</f>
        <v>1570.2541089146882</v>
      </c>
      <c r="FU7" s="59">
        <f t="shared" ref="FU7:FU15" si="191">FT7*(1+$H7)</f>
        <v>1638.5004929963382</v>
      </c>
      <c r="FV7" s="59">
        <f t="shared" ref="FV7:FV15" si="192">FU7*(1+$H7)</f>
        <v>1709.7130014229449</v>
      </c>
      <c r="FW7" s="59">
        <f t="shared" ref="FW7:FW15" si="193">FV7*(1+$H7)</f>
        <v>1784.0205478907887</v>
      </c>
      <c r="FX7" s="59">
        <f t="shared" ref="FX7:FX15" si="194">FW7*(1+$H7)</f>
        <v>1861.5576489432181</v>
      </c>
      <c r="FY7" s="59">
        <f t="shared" ref="FY7:FY15" si="195">FX7*(1+$H7)</f>
        <v>1942.4646674815881</v>
      </c>
      <c r="FZ7" s="59">
        <f t="shared" ref="FZ7:FZ15" si="196">FY7*(1+$H7)</f>
        <v>2026.8880668596726</v>
      </c>
      <c r="GA7" s="59">
        <f t="shared" ref="GA7:GA15" si="197">FZ7*(1+$H7)</f>
        <v>2114.9806760215274</v>
      </c>
      <c r="GB7" s="59">
        <f t="shared" ref="GB7:GB15" si="198">GA7*(1+$H7)</f>
        <v>2206.9019661627749</v>
      </c>
      <c r="GC7" s="59">
        <f t="shared" ref="GC7:GC15" si="199">GB7*(1+$H7)</f>
        <v>2302.818339416141</v>
      </c>
      <c r="GD7" s="59">
        <f t="shared" ref="GD7:GD15" si="200">GC7*(1+$H7)</f>
        <v>2402.9034300838453</v>
      </c>
      <c r="GE7" s="59">
        <f t="shared" ref="GE7:GE15" si="201">GD7*(1+$H7)</f>
        <v>2507.3384189621493</v>
      </c>
      <c r="GF7" s="59">
        <f t="shared" ref="GF7:GF15" si="202">GE7*(1+$H7)</f>
        <v>2616.3123613270818</v>
      </c>
      <c r="GG7" s="59">
        <f t="shared" ref="GG7:GG15" si="203">GF7*(1+$H7)</f>
        <v>2730.0225291750789</v>
      </c>
      <c r="GH7" s="59">
        <f t="shared" ref="GH7:GH15" si="204">GG7*(1+$H7)</f>
        <v>2848.6747683380859</v>
      </c>
      <c r="GI7" s="59">
        <f t="shared" ref="GI7:GI15" si="205">GH7*(1+$H7)</f>
        <v>2972.4838711195953</v>
      </c>
      <c r="GJ7" s="59">
        <f t="shared" ref="GJ7:GJ15" si="206">GI7*(1+$H7)</f>
        <v>3101.6739651261946</v>
      </c>
      <c r="GK7" s="59">
        <f t="shared" ref="GK7:GK15" si="207">GJ7*(1+$H7)</f>
        <v>3236.478918998509</v>
      </c>
      <c r="GL7" s="59">
        <f t="shared" ref="GL7:GL15" si="208">GK7*(1+$H7)</f>
        <v>3377.1427657760219</v>
      </c>
      <c r="GM7" s="59">
        <f t="shared" ref="GM7:GM15" si="209">GL7*(1+$H7)</f>
        <v>3523.9201446621792</v>
      </c>
      <c r="GN7" s="59">
        <f t="shared" ref="GN7:GN15" si="210">GM7*(1+$H7)</f>
        <v>3677.0767619894864</v>
      </c>
      <c r="GO7" s="59">
        <f t="shared" ref="GO7:GO15" si="211">GN7*(1+$H7)</f>
        <v>3836.8898722190729</v>
      </c>
      <c r="GP7" s="59">
        <f t="shared" ref="GP7:GP15" si="212">GO7*(1+$H7)</f>
        <v>4003.6487798454577</v>
      </c>
      <c r="GQ7" s="59">
        <f t="shared" ref="GQ7:GQ15" si="213">GP7*(1+$H7)</f>
        <v>4177.655363115101</v>
      </c>
      <c r="GR7" s="59">
        <f t="shared" ref="GR7:GR15" si="214">GQ7*(1+$H7)</f>
        <v>4359.2246205068086</v>
      </c>
      <c r="GS7" s="59">
        <f t="shared" ref="GS7:GS15" si="215">GR7*(1+$H7)</f>
        <v>4548.6852409632747</v>
      </c>
      <c r="GT7" s="59">
        <f t="shared" ref="GT7:GT15" si="216">GS7*(1+$H7)</f>
        <v>4746.3801989060203</v>
      </c>
      <c r="GU7" s="59">
        <f t="shared" ref="GU7:GU15" si="217">GT7*(1+$H7)</f>
        <v>4952.6673751108729</v>
      </c>
      <c r="GV7" s="59">
        <f t="shared" ref="GV7:GV15" si="218">GU7*(1+$H7)</f>
        <v>5167.9202045679413</v>
      </c>
      <c r="GW7" s="59">
        <f t="shared" ref="GW7:GW15" si="219">GV7*(1+$H7)</f>
        <v>5392.5283524988727</v>
      </c>
      <c r="GX7" s="59">
        <f t="shared" ref="GX7:GX15" si="220">GW7*(1+$H7)</f>
        <v>5626.8984197551781</v>
      </c>
      <c r="GY7" s="59">
        <f t="shared" ref="GY7:GY15" si="221">GX7*(1+$H7)</f>
        <v>5871.4546788745774</v>
      </c>
      <c r="GZ7" s="59">
        <f t="shared" ref="GZ7:GZ15" si="222">GY7*(1+$H7)</f>
        <v>6126.6398421278236</v>
      </c>
      <c r="HA7" s="59">
        <f t="shared" ref="HA7:HA15" si="223">GZ7*(1+$H7)</f>
        <v>6392.9158629463827</v>
      </c>
      <c r="HB7" s="59">
        <f t="shared" ref="HB7:HB15" si="224">HA7*(1+$H7)</f>
        <v>6670.7647721817575</v>
      </c>
      <c r="HC7" s="59">
        <f t="shared" ref="HC7:HC15" si="225">HB7*(1+$H7)</f>
        <v>6960.68955071032</v>
      </c>
    </row>
    <row r="8" spans="1:211" x14ac:dyDescent="0.3">
      <c r="A8" s="57" t="str">
        <f>'JMC-3 As Filed'!A7</f>
        <v>American Electric Power Company, Inc.</v>
      </c>
      <c r="B8" s="16" t="str">
        <f>'JMC-3 As Filed'!B7</f>
        <v>AEP</v>
      </c>
      <c r="C8" s="16">
        <f>'JMC-3 As Filed'!C7</f>
        <v>2.48</v>
      </c>
      <c r="D8" s="16">
        <f>'JMC-3 As Filed'!D7</f>
        <v>70.079111111111132</v>
      </c>
      <c r="E8" s="17">
        <f>'JMC-3 As Filed'!K7</f>
        <v>5.3275000000000003E-2</v>
      </c>
      <c r="F8" s="17">
        <f t="shared" ref="F8:G8" si="226">E8-($E8-$H8)/3</f>
        <v>5.0004E-2</v>
      </c>
      <c r="G8" s="17">
        <f t="shared" si="226"/>
        <v>4.6732999999999997E-2</v>
      </c>
      <c r="H8" s="17">
        <f t="shared" si="27"/>
        <v>4.3462000000000001E-2</v>
      </c>
      <c r="I8" s="17">
        <f t="shared" si="4"/>
        <v>8.2986274361610435E-2</v>
      </c>
      <c r="J8" s="14"/>
      <c r="K8" s="58">
        <f t="shared" si="5"/>
        <v>-70.079111111111132</v>
      </c>
      <c r="L8" s="58">
        <f t="shared" si="6"/>
        <v>2.6121219999999998</v>
      </c>
      <c r="M8" s="58">
        <f t="shared" si="28"/>
        <v>2.7512827995499998</v>
      </c>
      <c r="N8" s="59">
        <f t="shared" ref="N8:O8" si="227">M8*(1+$F8)</f>
        <v>2.8888579446586977</v>
      </c>
      <c r="O8" s="59">
        <f t="shared" si="227"/>
        <v>3.0333123973234111</v>
      </c>
      <c r="P8" s="59">
        <f t="shared" si="30"/>
        <v>3.1651462207358807</v>
      </c>
      <c r="Q8" s="59">
        <f t="shared" si="31"/>
        <v>3.3027098057815034</v>
      </c>
      <c r="R8" s="59">
        <f t="shared" si="32"/>
        <v>3.4462521793603789</v>
      </c>
      <c r="S8" s="59">
        <f t="shared" si="33"/>
        <v>3.5960331915797394</v>
      </c>
      <c r="T8" s="59">
        <f t="shared" si="34"/>
        <v>3.7523239861521778</v>
      </c>
      <c r="U8" s="59">
        <f t="shared" si="35"/>
        <v>3.9154074912383234</v>
      </c>
      <c r="V8" s="59">
        <f t="shared" si="36"/>
        <v>4.0855789316225231</v>
      </c>
      <c r="W8" s="59">
        <f t="shared" si="37"/>
        <v>4.2631463631487003</v>
      </c>
      <c r="X8" s="59">
        <f t="shared" si="38"/>
        <v>4.4484312303838687</v>
      </c>
      <c r="Y8" s="59">
        <f t="shared" si="39"/>
        <v>4.6417689485188118</v>
      </c>
      <c r="Z8" s="59">
        <f t="shared" si="40"/>
        <v>4.8435095105593362</v>
      </c>
      <c r="AA8" s="59">
        <f t="shared" si="41"/>
        <v>5.0540181209072657</v>
      </c>
      <c r="AB8" s="59">
        <f t="shared" si="42"/>
        <v>5.2736758564781363</v>
      </c>
      <c r="AC8" s="59">
        <f t="shared" si="43"/>
        <v>5.5028803565523887</v>
      </c>
      <c r="AD8" s="59">
        <f t="shared" si="44"/>
        <v>5.7420465426088683</v>
      </c>
      <c r="AE8" s="59">
        <f t="shared" si="45"/>
        <v>5.9916073694437344</v>
      </c>
      <c r="AF8" s="59">
        <f t="shared" si="46"/>
        <v>6.2520146089344975</v>
      </c>
      <c r="AG8" s="59">
        <f t="shared" si="47"/>
        <v>6.523739667868008</v>
      </c>
      <c r="AH8" s="59">
        <f t="shared" si="48"/>
        <v>6.8072744413128863</v>
      </c>
      <c r="AI8" s="59">
        <f t="shared" si="49"/>
        <v>7.1031322030812261</v>
      </c>
      <c r="AJ8" s="59">
        <f t="shared" si="50"/>
        <v>7.4118485348915417</v>
      </c>
      <c r="AK8" s="59">
        <f t="shared" si="51"/>
        <v>7.7339822959149975</v>
      </c>
      <c r="AL8" s="59">
        <f t="shared" si="52"/>
        <v>8.0701166344600548</v>
      </c>
      <c r="AM8" s="59">
        <f t="shared" si="53"/>
        <v>8.4208600436269574</v>
      </c>
      <c r="AN8" s="59">
        <f t="shared" si="54"/>
        <v>8.7868474628430722</v>
      </c>
      <c r="AO8" s="59">
        <f t="shared" si="55"/>
        <v>9.1687414272731562</v>
      </c>
      <c r="AP8" s="59">
        <f t="shared" si="56"/>
        <v>9.5672332671853013</v>
      </c>
      <c r="AQ8" s="59">
        <f t="shared" si="57"/>
        <v>9.9830443594437082</v>
      </c>
      <c r="AR8" s="59">
        <f t="shared" si="58"/>
        <v>10.41692743339385</v>
      </c>
      <c r="AS8" s="59">
        <f t="shared" si="59"/>
        <v>10.869667933504012</v>
      </c>
      <c r="AT8" s="59">
        <f t="shared" si="60"/>
        <v>11.342085441229962</v>
      </c>
      <c r="AU8" s="59">
        <f t="shared" si="61"/>
        <v>11.835035158676698</v>
      </c>
      <c r="AV8" s="59">
        <f t="shared" si="62"/>
        <v>12.349409456743103</v>
      </c>
      <c r="AW8" s="59">
        <f t="shared" si="63"/>
        <v>12.88613949055207</v>
      </c>
      <c r="AX8" s="59">
        <f t="shared" si="64"/>
        <v>13.446196885090442</v>
      </c>
      <c r="AY8" s="59">
        <f t="shared" si="65"/>
        <v>14.030595494110242</v>
      </c>
      <c r="AZ8" s="59">
        <f t="shared" si="66"/>
        <v>14.64039323547526</v>
      </c>
      <c r="BA8" s="59">
        <f t="shared" si="67"/>
        <v>15.276694006275484</v>
      </c>
      <c r="BB8" s="59">
        <f t="shared" si="68"/>
        <v>15.940649681176227</v>
      </c>
      <c r="BC8" s="59">
        <f t="shared" si="69"/>
        <v>16.633462197619508</v>
      </c>
      <c r="BD8" s="59">
        <f t="shared" si="70"/>
        <v>17.356385731652445</v>
      </c>
      <c r="BE8" s="59">
        <f t="shared" si="71"/>
        <v>18.110728968321521</v>
      </c>
      <c r="BF8" s="59">
        <f t="shared" si="72"/>
        <v>18.897857470742707</v>
      </c>
      <c r="BG8" s="59">
        <f t="shared" si="73"/>
        <v>19.719196152136124</v>
      </c>
      <c r="BH8" s="59">
        <f t="shared" si="74"/>
        <v>20.576231855300261</v>
      </c>
      <c r="BI8" s="59">
        <f t="shared" si="75"/>
        <v>21.470516044195318</v>
      </c>
      <c r="BJ8" s="59">
        <f t="shared" si="76"/>
        <v>22.403667612508134</v>
      </c>
      <c r="BK8" s="59">
        <f t="shared" si="77"/>
        <v>23.37737581428296</v>
      </c>
      <c r="BL8" s="59">
        <f t="shared" si="78"/>
        <v>24.393403321923323</v>
      </c>
      <c r="BM8" s="59">
        <f t="shared" si="79"/>
        <v>25.453589417100751</v>
      </c>
      <c r="BN8" s="59">
        <f t="shared" si="80"/>
        <v>26.559853320346782</v>
      </c>
      <c r="BO8" s="59">
        <f t="shared" si="81"/>
        <v>27.714197665355691</v>
      </c>
      <c r="BP8" s="59">
        <f t="shared" si="82"/>
        <v>28.918712124287378</v>
      </c>
      <c r="BQ8" s="59">
        <f t="shared" si="83"/>
        <v>30.175577190633152</v>
      </c>
      <c r="BR8" s="59">
        <f t="shared" si="84"/>
        <v>31.487068126492446</v>
      </c>
      <c r="BS8" s="59">
        <f t="shared" si="85"/>
        <v>32.855559081406057</v>
      </c>
      <c r="BT8" s="59">
        <f t="shared" si="86"/>
        <v>34.283527390202124</v>
      </c>
      <c r="BU8" s="59">
        <f t="shared" si="87"/>
        <v>35.773558057635086</v>
      </c>
      <c r="BV8" s="59">
        <f t="shared" si="88"/>
        <v>37.328348437936015</v>
      </c>
      <c r="BW8" s="59">
        <f t="shared" si="89"/>
        <v>38.950713117745586</v>
      </c>
      <c r="BX8" s="59">
        <f t="shared" si="90"/>
        <v>40.643589011269043</v>
      </c>
      <c r="BY8" s="59">
        <f t="shared" si="91"/>
        <v>42.410040676876811</v>
      </c>
      <c r="BZ8" s="59">
        <f t="shared" si="92"/>
        <v>44.253265864775223</v>
      </c>
      <c r="CA8" s="59">
        <f t="shared" si="93"/>
        <v>46.176601305790079</v>
      </c>
      <c r="CB8" s="59">
        <f t="shared" si="94"/>
        <v>48.183528751742323</v>
      </c>
      <c r="CC8" s="59">
        <f t="shared" si="95"/>
        <v>50.277681278350542</v>
      </c>
      <c r="CD8" s="59">
        <f t="shared" si="96"/>
        <v>52.462849862070208</v>
      </c>
      <c r="CE8" s="59">
        <f t="shared" si="97"/>
        <v>54.742990242775498</v>
      </c>
      <c r="CF8" s="59">
        <f t="shared" si="98"/>
        <v>57.122230084706999</v>
      </c>
      <c r="CG8" s="59">
        <f t="shared" si="99"/>
        <v>59.604876448648525</v>
      </c>
      <c r="CH8" s="59">
        <f t="shared" si="100"/>
        <v>62.195423588859683</v>
      </c>
      <c r="CI8" s="59">
        <f t="shared" si="101"/>
        <v>64.898561088878694</v>
      </c>
      <c r="CJ8" s="59">
        <f t="shared" si="102"/>
        <v>67.719182350923532</v>
      </c>
      <c r="CK8" s="59">
        <f t="shared" si="103"/>
        <v>70.662393454259359</v>
      </c>
      <c r="CL8" s="59">
        <f t="shared" si="104"/>
        <v>73.733522398568368</v>
      </c>
      <c r="CM8" s="59">
        <f t="shared" si="105"/>
        <v>76.93812874905494</v>
      </c>
      <c r="CN8" s="59">
        <f t="shared" si="106"/>
        <v>80.282013700746361</v>
      </c>
      <c r="CO8" s="59">
        <f t="shared" si="107"/>
        <v>83.771230580208197</v>
      </c>
      <c r="CP8" s="59">
        <f t="shared" si="108"/>
        <v>87.41209580368519</v>
      </c>
      <c r="CQ8" s="59">
        <f t="shared" si="109"/>
        <v>91.211200311504953</v>
      </c>
      <c r="CR8" s="59">
        <f t="shared" si="110"/>
        <v>95.175421499443573</v>
      </c>
      <c r="CS8" s="59">
        <f t="shared" si="111"/>
        <v>99.311935668652382</v>
      </c>
      <c r="CT8" s="59">
        <f t="shared" si="112"/>
        <v>103.62823101668334</v>
      </c>
      <c r="CU8" s="59">
        <f t="shared" si="113"/>
        <v>108.13212119313043</v>
      </c>
      <c r="CV8" s="59">
        <f t="shared" si="114"/>
        <v>112.83175944442625</v>
      </c>
      <c r="CW8" s="59">
        <f t="shared" si="115"/>
        <v>117.7356533733999</v>
      </c>
      <c r="CX8" s="59">
        <f t="shared" si="116"/>
        <v>122.85268034031459</v>
      </c>
      <c r="CY8" s="59">
        <f t="shared" si="117"/>
        <v>128.19210353326534</v>
      </c>
      <c r="CZ8" s="59">
        <f t="shared" si="118"/>
        <v>133.7635887370281</v>
      </c>
      <c r="DA8" s="59">
        <f t="shared" si="119"/>
        <v>139.57722183071681</v>
      </c>
      <c r="DB8" s="59">
        <f t="shared" si="120"/>
        <v>145.64352704592341</v>
      </c>
      <c r="DC8" s="59">
        <f t="shared" si="121"/>
        <v>151.97348601839332</v>
      </c>
      <c r="DD8" s="59">
        <f t="shared" si="122"/>
        <v>158.57855766772471</v>
      </c>
      <c r="DE8" s="59">
        <f t="shared" si="123"/>
        <v>165.47069894107935</v>
      </c>
      <c r="DF8" s="59">
        <f t="shared" si="124"/>
        <v>172.66238645845652</v>
      </c>
      <c r="DG8" s="59">
        <f t="shared" si="125"/>
        <v>180.16663909871394</v>
      </c>
      <c r="DH8" s="59">
        <f t="shared" si="126"/>
        <v>187.99704156722223</v>
      </c>
      <c r="DI8" s="59">
        <f t="shared" si="127"/>
        <v>196.16776898781683</v>
      </c>
      <c r="DJ8" s="59">
        <f t="shared" si="128"/>
        <v>204.6936125635653</v>
      </c>
      <c r="DK8" s="59">
        <f t="shared" si="129"/>
        <v>213.59000635280296</v>
      </c>
      <c r="DL8" s="59">
        <f t="shared" si="130"/>
        <v>222.87305520890845</v>
      </c>
      <c r="DM8" s="59">
        <f t="shared" si="131"/>
        <v>232.559563934398</v>
      </c>
      <c r="DN8" s="59">
        <f t="shared" si="132"/>
        <v>242.66706770211479</v>
      </c>
      <c r="DO8" s="59">
        <f t="shared" si="133"/>
        <v>253.21386379858407</v>
      </c>
      <c r="DP8" s="59">
        <f t="shared" si="134"/>
        <v>264.21904474699812</v>
      </c>
      <c r="DQ8" s="59">
        <f t="shared" si="135"/>
        <v>275.70253286979215</v>
      </c>
      <c r="DR8" s="59">
        <f t="shared" si="136"/>
        <v>287.68511635337904</v>
      </c>
      <c r="DS8" s="59">
        <f t="shared" si="137"/>
        <v>300.18848688032955</v>
      </c>
      <c r="DT8" s="59">
        <f t="shared" si="138"/>
        <v>313.23527889712238</v>
      </c>
      <c r="DU8" s="59">
        <f t="shared" si="139"/>
        <v>326.84911058854908</v>
      </c>
      <c r="DV8" s="59">
        <f t="shared" si="140"/>
        <v>341.05462663294855</v>
      </c>
      <c r="DW8" s="59">
        <f t="shared" si="141"/>
        <v>355.8775428156697</v>
      </c>
      <c r="DX8" s="59">
        <f t="shared" si="142"/>
        <v>371.34469258152427</v>
      </c>
      <c r="DY8" s="59">
        <f t="shared" si="143"/>
        <v>387.48407561050243</v>
      </c>
      <c r="DZ8" s="59">
        <f t="shared" si="144"/>
        <v>404.32490850468605</v>
      </c>
      <c r="EA8" s="59">
        <f t="shared" si="145"/>
        <v>421.89767767811668</v>
      </c>
      <c r="EB8" s="59">
        <f t="shared" si="146"/>
        <v>440.23419454536293</v>
      </c>
      <c r="EC8" s="59">
        <f t="shared" si="147"/>
        <v>459.36765310869345</v>
      </c>
      <c r="ED8" s="59">
        <f t="shared" si="148"/>
        <v>479.33269004810342</v>
      </c>
      <c r="EE8" s="59">
        <f t="shared" si="149"/>
        <v>500.16544742297401</v>
      </c>
      <c r="EF8" s="59">
        <f t="shared" si="150"/>
        <v>521.90363809887128</v>
      </c>
      <c r="EG8" s="59">
        <f t="shared" si="151"/>
        <v>544.58661401792438</v>
      </c>
      <c r="EH8" s="59">
        <f t="shared" si="152"/>
        <v>568.25543743637138</v>
      </c>
      <c r="EI8" s="59">
        <f t="shared" si="153"/>
        <v>592.95295525823087</v>
      </c>
      <c r="EJ8" s="59">
        <f t="shared" si="154"/>
        <v>618.72387659966398</v>
      </c>
      <c r="EK8" s="59">
        <f t="shared" si="155"/>
        <v>645.61485372443849</v>
      </c>
      <c r="EL8" s="59">
        <f t="shared" si="156"/>
        <v>673.67456649701001</v>
      </c>
      <c r="EM8" s="59">
        <f t="shared" si="157"/>
        <v>702.95381050610297</v>
      </c>
      <c r="EN8" s="59">
        <f t="shared" si="158"/>
        <v>733.50558901831914</v>
      </c>
      <c r="EO8" s="59">
        <f t="shared" si="159"/>
        <v>765.38520892823328</v>
      </c>
      <c r="EP8" s="59">
        <f t="shared" si="160"/>
        <v>798.65038087867208</v>
      </c>
      <c r="EQ8" s="59">
        <f t="shared" si="161"/>
        <v>833.36132373242083</v>
      </c>
      <c r="ER8" s="59">
        <f t="shared" si="162"/>
        <v>869.58087358447926</v>
      </c>
      <c r="ES8" s="59">
        <f t="shared" si="163"/>
        <v>907.37459751220786</v>
      </c>
      <c r="ET8" s="59">
        <f t="shared" si="164"/>
        <v>946.81091226928334</v>
      </c>
      <c r="EU8" s="59">
        <f t="shared" si="165"/>
        <v>987.96120813833079</v>
      </c>
      <c r="EV8" s="59">
        <f t="shared" si="166"/>
        <v>1030.8999781664388</v>
      </c>
      <c r="EW8" s="59">
        <f t="shared" si="167"/>
        <v>1075.7049530175084</v>
      </c>
      <c r="EX8" s="59">
        <f t="shared" si="168"/>
        <v>1122.4572416855551</v>
      </c>
      <c r="EY8" s="59">
        <f t="shared" si="169"/>
        <v>1171.2414783236925</v>
      </c>
      <c r="EZ8" s="59">
        <f t="shared" si="170"/>
        <v>1222.1459754545967</v>
      </c>
      <c r="FA8" s="59">
        <f t="shared" si="171"/>
        <v>1275.2628838398043</v>
      </c>
      <c r="FB8" s="59">
        <f t="shared" si="172"/>
        <v>1330.6883592972497</v>
      </c>
      <c r="FC8" s="59">
        <f t="shared" si="173"/>
        <v>1388.5227367690266</v>
      </c>
      <c r="FD8" s="59">
        <f t="shared" si="174"/>
        <v>1448.8707119544817</v>
      </c>
      <c r="FE8" s="59">
        <f t="shared" si="175"/>
        <v>1511.8415308374472</v>
      </c>
      <c r="FF8" s="59">
        <f t="shared" si="176"/>
        <v>1577.549187450704</v>
      </c>
      <c r="FG8" s="59">
        <f t="shared" si="177"/>
        <v>1646.1126302356863</v>
      </c>
      <c r="FH8" s="59">
        <f t="shared" si="178"/>
        <v>1717.6559773709896</v>
      </c>
      <c r="FI8" s="59">
        <f t="shared" si="179"/>
        <v>1792.3087414594875</v>
      </c>
      <c r="FJ8" s="59">
        <f t="shared" si="180"/>
        <v>1870.2060639807994</v>
      </c>
      <c r="FK8" s="59">
        <f t="shared" si="181"/>
        <v>1951.4889599335327</v>
      </c>
      <c r="FL8" s="59">
        <f t="shared" si="182"/>
        <v>2036.3045731101636</v>
      </c>
      <c r="FM8" s="59">
        <f t="shared" si="183"/>
        <v>2124.8064424666773</v>
      </c>
      <c r="FN8" s="59">
        <f t="shared" si="184"/>
        <v>2217.1547800691637</v>
      </c>
      <c r="FO8" s="59">
        <f t="shared" si="185"/>
        <v>2313.5167611205293</v>
      </c>
      <c r="FP8" s="59">
        <f t="shared" si="186"/>
        <v>2414.0668265923496</v>
      </c>
      <c r="FQ8" s="59">
        <f t="shared" si="187"/>
        <v>2518.9869990097059</v>
      </c>
      <c r="FR8" s="59">
        <f t="shared" si="188"/>
        <v>2628.4672119606653</v>
      </c>
      <c r="FS8" s="59">
        <f t="shared" si="189"/>
        <v>2742.7056539268992</v>
      </c>
      <c r="FT8" s="59">
        <f t="shared" si="190"/>
        <v>2861.9091270578697</v>
      </c>
      <c r="FU8" s="59">
        <f t="shared" si="191"/>
        <v>2986.2934215380583</v>
      </c>
      <c r="FV8" s="59">
        <f t="shared" si="192"/>
        <v>3116.0837062249452</v>
      </c>
      <c r="FW8" s="59">
        <f t="shared" si="193"/>
        <v>3251.5149362648935</v>
      </c>
      <c r="FX8" s="59">
        <f t="shared" si="194"/>
        <v>3392.832278424838</v>
      </c>
      <c r="FY8" s="59">
        <f t="shared" si="195"/>
        <v>3540.2915549097379</v>
      </c>
      <c r="FZ8" s="59">
        <f t="shared" si="196"/>
        <v>3694.1597064692246</v>
      </c>
      <c r="GA8" s="59">
        <f t="shared" si="197"/>
        <v>3854.7152756317896</v>
      </c>
      <c r="GB8" s="59">
        <f t="shared" si="198"/>
        <v>4022.2489109412982</v>
      </c>
      <c r="GC8" s="59">
        <f t="shared" si="199"/>
        <v>4197.0638931086287</v>
      </c>
      <c r="GD8" s="59">
        <f t="shared" si="200"/>
        <v>4379.4766840309157</v>
      </c>
      <c r="GE8" s="59">
        <f t="shared" si="201"/>
        <v>4569.8174996722673</v>
      </c>
      <c r="GF8" s="59">
        <f t="shared" si="202"/>
        <v>4768.4309078430233</v>
      </c>
      <c r="GG8" s="59">
        <f t="shared" si="203"/>
        <v>4975.6764519596964</v>
      </c>
      <c r="GH8" s="59">
        <f t="shared" si="204"/>
        <v>5191.9293019147681</v>
      </c>
      <c r="GI8" s="59">
        <f t="shared" si="205"/>
        <v>5417.5809332345871</v>
      </c>
      <c r="GJ8" s="59">
        <f t="shared" si="206"/>
        <v>5653.0398357548283</v>
      </c>
      <c r="GK8" s="59">
        <f t="shared" si="207"/>
        <v>5898.7322530964038</v>
      </c>
      <c r="GL8" s="59">
        <f t="shared" si="208"/>
        <v>6155.102954280479</v>
      </c>
      <c r="GM8" s="59">
        <f t="shared" si="209"/>
        <v>6422.6160388794169</v>
      </c>
      <c r="GN8" s="59">
        <f t="shared" si="210"/>
        <v>6701.7557771611937</v>
      </c>
      <c r="GO8" s="59">
        <f t="shared" si="211"/>
        <v>6993.027486748173</v>
      </c>
      <c r="GP8" s="59">
        <f t="shared" si="212"/>
        <v>7296.9584473772211</v>
      </c>
      <c r="GQ8" s="59">
        <f t="shared" si="213"/>
        <v>7614.098855417129</v>
      </c>
      <c r="GR8" s="59">
        <f t="shared" si="214"/>
        <v>7945.0228198712675</v>
      </c>
      <c r="GS8" s="59">
        <f t="shared" si="215"/>
        <v>8290.3294016685122</v>
      </c>
      <c r="GT8" s="59">
        <f t="shared" si="216"/>
        <v>8650.6436981238276</v>
      </c>
      <c r="GU8" s="59">
        <f t="shared" si="217"/>
        <v>9026.617974531684</v>
      </c>
      <c r="GV8" s="59">
        <f t="shared" si="218"/>
        <v>9418.9328449407785</v>
      </c>
      <c r="GW8" s="59">
        <f t="shared" si="219"/>
        <v>9828.2985042475939</v>
      </c>
      <c r="GX8" s="59">
        <f t="shared" si="220"/>
        <v>10255.456013839203</v>
      </c>
      <c r="GY8" s="59">
        <f t="shared" si="221"/>
        <v>10701.17864311268</v>
      </c>
      <c r="GZ8" s="59">
        <f t="shared" si="222"/>
        <v>11166.273269299641</v>
      </c>
      <c r="HA8" s="59">
        <f t="shared" si="223"/>
        <v>11651.581838129941</v>
      </c>
      <c r="HB8" s="59">
        <f t="shared" si="224"/>
        <v>12157.982887978744</v>
      </c>
      <c r="HC8" s="59">
        <f t="shared" si="225"/>
        <v>12686.393140256074</v>
      </c>
    </row>
    <row r="9" spans="1:211" x14ac:dyDescent="0.3">
      <c r="A9" s="57" t="str">
        <f>'JMC-3 As Filed'!A8</f>
        <v>Duke Energy Corporation</v>
      </c>
      <c r="B9" s="16" t="str">
        <f>'JMC-3 As Filed'!B8</f>
        <v>DUK</v>
      </c>
      <c r="C9" s="16">
        <f>'JMC-3 As Filed'!C8</f>
        <v>3.56</v>
      </c>
      <c r="D9" s="16">
        <f>'JMC-3 As Filed'!D8</f>
        <v>80.47722222222221</v>
      </c>
      <c r="E9" s="17">
        <f>'JMC-3 As Filed'!K8</f>
        <v>4.2224999999999999E-2</v>
      </c>
      <c r="F9" s="17">
        <f t="shared" ref="F9:G9" si="228">E9-($E9-$H9)/3</f>
        <v>4.2637333333333333E-2</v>
      </c>
      <c r="G9" s="17">
        <f t="shared" si="228"/>
        <v>4.3049666666666667E-2</v>
      </c>
      <c r="H9" s="17">
        <f t="shared" si="27"/>
        <v>4.3462000000000001E-2</v>
      </c>
      <c r="I9" s="17">
        <f t="shared" si="4"/>
        <v>9.1456183791160592E-2</v>
      </c>
      <c r="J9" s="14"/>
      <c r="K9" s="58">
        <f t="shared" si="5"/>
        <v>-80.47722222222221</v>
      </c>
      <c r="L9" s="58">
        <f t="shared" si="6"/>
        <v>3.710321</v>
      </c>
      <c r="M9" s="58">
        <f t="shared" si="28"/>
        <v>3.8669893042249996</v>
      </c>
      <c r="N9" s="59">
        <f t="shared" ref="N9:O9" si="229">M9*(1+$F9)</f>
        <v>4.0318674161856762</v>
      </c>
      <c r="O9" s="59">
        <f t="shared" si="229"/>
        <v>4.2037754911653904</v>
      </c>
      <c r="P9" s="59">
        <f t="shared" si="30"/>
        <v>4.3864799815624202</v>
      </c>
      <c r="Q9" s="59">
        <f t="shared" si="31"/>
        <v>4.5771251745210852</v>
      </c>
      <c r="R9" s="59">
        <f t="shared" si="32"/>
        <v>4.7760561888561197</v>
      </c>
      <c r="S9" s="59">
        <f t="shared" si="33"/>
        <v>4.983633142936184</v>
      </c>
      <c r="T9" s="59">
        <f t="shared" si="34"/>
        <v>5.2002318065944761</v>
      </c>
      <c r="U9" s="59">
        <f t="shared" si="35"/>
        <v>5.4262442813726848</v>
      </c>
      <c r="V9" s="59">
        <f t="shared" si="36"/>
        <v>5.6620797103297038</v>
      </c>
      <c r="W9" s="59">
        <f t="shared" si="37"/>
        <v>5.9081650187000525</v>
      </c>
      <c r="X9" s="59">
        <f t="shared" si="38"/>
        <v>6.1649456867427936</v>
      </c>
      <c r="Y9" s="59">
        <f t="shared" si="39"/>
        <v>6.4328865561800086</v>
      </c>
      <c r="Z9" s="59">
        <f t="shared" si="40"/>
        <v>6.7124726716847034</v>
      </c>
      <c r="AA9" s="59">
        <f t="shared" si="41"/>
        <v>7.0042101589414631</v>
      </c>
      <c r="AB9" s="59">
        <f t="shared" si="42"/>
        <v>7.3086271408693761</v>
      </c>
      <c r="AC9" s="59">
        <f t="shared" si="43"/>
        <v>7.6262746936658399</v>
      </c>
      <c r="AD9" s="59">
        <f t="shared" si="44"/>
        <v>7.9577278444019441</v>
      </c>
      <c r="AE9" s="59">
        <f t="shared" si="45"/>
        <v>8.3035866119753408</v>
      </c>
      <c r="AF9" s="59">
        <f t="shared" si="46"/>
        <v>8.6644770933050115</v>
      </c>
      <c r="AG9" s="59">
        <f t="shared" si="47"/>
        <v>9.0410525967342323</v>
      </c>
      <c r="AH9" s="59">
        <f t="shared" si="48"/>
        <v>9.4339948246934942</v>
      </c>
      <c r="AI9" s="59">
        <f t="shared" si="49"/>
        <v>9.8440151077643225</v>
      </c>
      <c r="AJ9" s="59">
        <f t="shared" si="50"/>
        <v>10.271855692377974</v>
      </c>
      <c r="AK9" s="59">
        <f t="shared" si="51"/>
        <v>10.718291084480104</v>
      </c>
      <c r="AL9" s="59">
        <f t="shared" si="52"/>
        <v>11.184129451593776</v>
      </c>
      <c r="AM9" s="59">
        <f t="shared" si="53"/>
        <v>11.670214085818944</v>
      </c>
      <c r="AN9" s="59">
        <f t="shared" si="54"/>
        <v>12.177424930416807</v>
      </c>
      <c r="AO9" s="59">
        <f t="shared" si="55"/>
        <v>12.706680172742582</v>
      </c>
      <c r="AP9" s="59">
        <f t="shared" si="56"/>
        <v>13.258937906410319</v>
      </c>
      <c r="AQ9" s="59">
        <f t="shared" si="57"/>
        <v>13.835197865698722</v>
      </c>
      <c r="AR9" s="59">
        <f t="shared" si="58"/>
        <v>14.436503235337719</v>
      </c>
      <c r="AS9" s="59">
        <f t="shared" si="59"/>
        <v>15.063942538951965</v>
      </c>
      <c r="AT9" s="59">
        <f t="shared" si="60"/>
        <v>15.718651609579894</v>
      </c>
      <c r="AU9" s="59">
        <f t="shared" si="61"/>
        <v>16.401815645835452</v>
      </c>
      <c r="AV9" s="59">
        <f t="shared" si="62"/>
        <v>17.114671357434752</v>
      </c>
      <c r="AW9" s="59">
        <f t="shared" si="63"/>
        <v>17.858509203971579</v>
      </c>
      <c r="AX9" s="59">
        <f t="shared" si="64"/>
        <v>18.634675730994591</v>
      </c>
      <c r="AY9" s="59">
        <f t="shared" si="65"/>
        <v>19.444576007615076</v>
      </c>
      <c r="AZ9" s="59">
        <f t="shared" si="66"/>
        <v>20.289676170058041</v>
      </c>
      <c r="BA9" s="59">
        <f t="shared" si="67"/>
        <v>21.171506075761101</v>
      </c>
      <c r="BB9" s="59">
        <f t="shared" si="68"/>
        <v>22.091662072825827</v>
      </c>
      <c r="BC9" s="59">
        <f t="shared" si="69"/>
        <v>23.051809889834981</v>
      </c>
      <c r="BD9" s="59">
        <f t="shared" si="70"/>
        <v>24.053687651266987</v>
      </c>
      <c r="BE9" s="59">
        <f t="shared" si="71"/>
        <v>25.099109023966349</v>
      </c>
      <c r="BF9" s="59">
        <f t="shared" si="72"/>
        <v>26.189966500365973</v>
      </c>
      <c r="BG9" s="59">
        <f t="shared" si="73"/>
        <v>27.328234824404877</v>
      </c>
      <c r="BH9" s="59">
        <f t="shared" si="74"/>
        <v>28.515974566343157</v>
      </c>
      <c r="BI9" s="59">
        <f t="shared" si="75"/>
        <v>29.75533585294556</v>
      </c>
      <c r="BJ9" s="59">
        <f t="shared" si="76"/>
        <v>31.048562259786276</v>
      </c>
      <c r="BK9" s="59">
        <f t="shared" si="77"/>
        <v>32.397994872721107</v>
      </c>
      <c r="BL9" s="59">
        <f t="shared" si="78"/>
        <v>33.806076525879305</v>
      </c>
      <c r="BM9" s="59">
        <f t="shared" si="79"/>
        <v>35.275356223847069</v>
      </c>
      <c r="BN9" s="59">
        <f t="shared" si="80"/>
        <v>36.808493756047909</v>
      </c>
      <c r="BO9" s="59">
        <f t="shared" si="81"/>
        <v>38.408264511673259</v>
      </c>
      <c r="BP9" s="59">
        <f t="shared" si="82"/>
        <v>40.0775645038796</v>
      </c>
      <c r="BQ9" s="59">
        <f t="shared" si="83"/>
        <v>41.819415612347214</v>
      </c>
      <c r="BR9" s="59">
        <f t="shared" si="84"/>
        <v>43.636971053691042</v>
      </c>
      <c r="BS9" s="59">
        <f t="shared" si="85"/>
        <v>45.533521089626554</v>
      </c>
      <c r="BT9" s="59">
        <f t="shared" si="86"/>
        <v>47.5124989832239</v>
      </c>
      <c r="BU9" s="59">
        <f t="shared" si="87"/>
        <v>49.577487214032772</v>
      </c>
      <c r="BV9" s="59">
        <f t="shared" si="88"/>
        <v>51.732223963329055</v>
      </c>
      <c r="BW9" s="59">
        <f t="shared" si="89"/>
        <v>53.980609881223259</v>
      </c>
      <c r="BX9" s="59">
        <f t="shared" si="90"/>
        <v>56.326715147880975</v>
      </c>
      <c r="BY9" s="59">
        <f t="shared" si="91"/>
        <v>58.774786841638175</v>
      </c>
      <c r="BZ9" s="59">
        <f t="shared" si="92"/>
        <v>61.329256627349444</v>
      </c>
      <c r="CA9" s="59">
        <f t="shared" si="93"/>
        <v>63.994748778887299</v>
      </c>
      <c r="CB9" s="59">
        <f t="shared" si="94"/>
        <v>66.776088550315293</v>
      </c>
      <c r="CC9" s="59">
        <f t="shared" si="95"/>
        <v>69.678310910889095</v>
      </c>
      <c r="CD9" s="59">
        <f t="shared" si="96"/>
        <v>72.70666965969815</v>
      </c>
      <c r="CE9" s="59">
        <f t="shared" si="97"/>
        <v>75.86664693644795</v>
      </c>
      <c r="CF9" s="59">
        <f t="shared" si="98"/>
        <v>79.163963145599837</v>
      </c>
      <c r="CG9" s="59">
        <f t="shared" si="99"/>
        <v>82.604587311833882</v>
      </c>
      <c r="CH9" s="59">
        <f t="shared" si="100"/>
        <v>86.194747885580796</v>
      </c>
      <c r="CI9" s="59">
        <f t="shared" si="101"/>
        <v>89.940944018183899</v>
      </c>
      <c r="CJ9" s="59">
        <f t="shared" si="102"/>
        <v>93.849957327102203</v>
      </c>
      <c r="CK9" s="59">
        <f t="shared" si="103"/>
        <v>97.928864172452705</v>
      </c>
      <c r="CL9" s="59">
        <f t="shared" si="104"/>
        <v>102.18504846711583</v>
      </c>
      <c r="CM9" s="59">
        <f t="shared" si="105"/>
        <v>106.62621504359362</v>
      </c>
      <c r="CN9" s="59">
        <f t="shared" si="106"/>
        <v>111.26040360181827</v>
      </c>
      <c r="CO9" s="59">
        <f t="shared" si="107"/>
        <v>116.09600326316048</v>
      </c>
      <c r="CP9" s="59">
        <f t="shared" si="108"/>
        <v>121.14176775698395</v>
      </c>
      <c r="CQ9" s="59">
        <f t="shared" si="109"/>
        <v>126.40683126723798</v>
      </c>
      <c r="CR9" s="59">
        <f t="shared" si="110"/>
        <v>131.90072496777466</v>
      </c>
      <c r="CS9" s="59">
        <f t="shared" si="111"/>
        <v>137.63339427632408</v>
      </c>
      <c r="CT9" s="59">
        <f t="shared" si="112"/>
        <v>143.61521685836166</v>
      </c>
      <c r="CU9" s="59">
        <f t="shared" si="113"/>
        <v>149.85702141345976</v>
      </c>
      <c r="CV9" s="59">
        <f t="shared" si="114"/>
        <v>156.37010727813154</v>
      </c>
      <c r="CW9" s="59">
        <f t="shared" si="115"/>
        <v>163.16626488065367</v>
      </c>
      <c r="CX9" s="59">
        <f t="shared" si="116"/>
        <v>170.25779708489662</v>
      </c>
      <c r="CY9" s="59">
        <f t="shared" si="117"/>
        <v>177.65754146180038</v>
      </c>
      <c r="CZ9" s="59">
        <f t="shared" si="118"/>
        <v>185.37889352881314</v>
      </c>
      <c r="DA9" s="59">
        <f t="shared" si="119"/>
        <v>193.43583099936239</v>
      </c>
      <c r="DB9" s="59">
        <f t="shared" si="120"/>
        <v>201.84293908625665</v>
      </c>
      <c r="DC9" s="59">
        <f t="shared" si="121"/>
        <v>210.61543690482353</v>
      </c>
      <c r="DD9" s="59">
        <f t="shared" si="122"/>
        <v>219.76920502358095</v>
      </c>
      <c r="DE9" s="59">
        <f t="shared" si="123"/>
        <v>229.32081421231581</v>
      </c>
      <c r="DF9" s="59">
        <f t="shared" si="124"/>
        <v>239.28755543961145</v>
      </c>
      <c r="DG9" s="59">
        <f t="shared" si="125"/>
        <v>249.68747117412781</v>
      </c>
      <c r="DH9" s="59">
        <f t="shared" si="126"/>
        <v>260.53938804629774</v>
      </c>
      <c r="DI9" s="59">
        <f t="shared" si="127"/>
        <v>271.8629509295659</v>
      </c>
      <c r="DJ9" s="59">
        <f t="shared" si="128"/>
        <v>283.67865850286665</v>
      </c>
      <c r="DK9" s="59">
        <f t="shared" si="129"/>
        <v>296.00790035871819</v>
      </c>
      <c r="DL9" s="59">
        <f t="shared" si="130"/>
        <v>308.87299572410876</v>
      </c>
      <c r="DM9" s="59">
        <f t="shared" si="131"/>
        <v>322.29723386426997</v>
      </c>
      <c r="DN9" s="59">
        <f t="shared" si="132"/>
        <v>336.30491624247884</v>
      </c>
      <c r="DO9" s="59">
        <f t="shared" si="133"/>
        <v>350.9214005122094</v>
      </c>
      <c r="DP9" s="59">
        <f t="shared" si="134"/>
        <v>366.17314642127099</v>
      </c>
      <c r="DQ9" s="59">
        <f t="shared" si="135"/>
        <v>382.08776371103221</v>
      </c>
      <c r="DR9" s="59">
        <f t="shared" si="136"/>
        <v>398.69406209744108</v>
      </c>
      <c r="DS9" s="59">
        <f t="shared" si="137"/>
        <v>416.02210342431999</v>
      </c>
      <c r="DT9" s="59">
        <f t="shared" si="138"/>
        <v>434.10325608334773</v>
      </c>
      <c r="DU9" s="59">
        <f t="shared" si="139"/>
        <v>452.97025179924213</v>
      </c>
      <c r="DV9" s="59">
        <f t="shared" si="140"/>
        <v>472.65724488294074</v>
      </c>
      <c r="DW9" s="59">
        <f t="shared" si="141"/>
        <v>493.19987406004304</v>
      </c>
      <c r="DX9" s="59">
        <f t="shared" si="142"/>
        <v>514.63532698644053</v>
      </c>
      <c r="DY9" s="59">
        <f t="shared" si="143"/>
        <v>537.00240756792516</v>
      </c>
      <c r="DZ9" s="59">
        <f t="shared" si="144"/>
        <v>560.34160620564228</v>
      </c>
      <c r="EA9" s="59">
        <f t="shared" si="145"/>
        <v>584.69517309455182</v>
      </c>
      <c r="EB9" s="59">
        <f t="shared" si="146"/>
        <v>610.10719470758715</v>
      </c>
      <c r="EC9" s="59">
        <f t="shared" si="147"/>
        <v>636.6236736039682</v>
      </c>
      <c r="ED9" s="59">
        <f t="shared" si="148"/>
        <v>664.29261170614382</v>
      </c>
      <c r="EE9" s="59">
        <f t="shared" si="149"/>
        <v>693.16409719611613</v>
      </c>
      <c r="EF9" s="59">
        <f t="shared" si="150"/>
        <v>723.29039518845366</v>
      </c>
      <c r="EG9" s="59">
        <f t="shared" si="151"/>
        <v>754.72604234413416</v>
      </c>
      <c r="EH9" s="59">
        <f t="shared" si="152"/>
        <v>787.52794559649487</v>
      </c>
      <c r="EI9" s="59">
        <f t="shared" si="153"/>
        <v>821.75548516800961</v>
      </c>
      <c r="EJ9" s="59">
        <f t="shared" si="154"/>
        <v>857.47062206438159</v>
      </c>
      <c r="EK9" s="59">
        <f t="shared" si="155"/>
        <v>894.73801024054364</v>
      </c>
      <c r="EL9" s="59">
        <f t="shared" si="156"/>
        <v>933.6251136416181</v>
      </c>
      <c r="EM9" s="59">
        <f t="shared" si="157"/>
        <v>974.20232833070997</v>
      </c>
      <c r="EN9" s="59">
        <f t="shared" si="158"/>
        <v>1016.5431099246192</v>
      </c>
      <c r="EO9" s="59">
        <f t="shared" si="159"/>
        <v>1060.7241065681628</v>
      </c>
      <c r="EP9" s="59">
        <f t="shared" si="160"/>
        <v>1106.8252976878282</v>
      </c>
      <c r="EQ9" s="59">
        <f t="shared" si="161"/>
        <v>1154.9301387759365</v>
      </c>
      <c r="ER9" s="59">
        <f t="shared" si="162"/>
        <v>1205.1257124674162</v>
      </c>
      <c r="ES9" s="59">
        <f t="shared" si="163"/>
        <v>1257.502886182675</v>
      </c>
      <c r="ET9" s="59">
        <f t="shared" si="164"/>
        <v>1312.1564766219462</v>
      </c>
      <c r="EU9" s="59">
        <f t="shared" si="165"/>
        <v>1369.1854214088892</v>
      </c>
      <c r="EV9" s="59">
        <f t="shared" si="166"/>
        <v>1428.6929581941622</v>
      </c>
      <c r="EW9" s="59">
        <f t="shared" si="167"/>
        <v>1490.7868115431968</v>
      </c>
      <c r="EX9" s="59">
        <f t="shared" si="168"/>
        <v>1555.579387946487</v>
      </c>
      <c r="EY9" s="59">
        <f t="shared" si="169"/>
        <v>1623.187979305417</v>
      </c>
      <c r="EZ9" s="59">
        <f t="shared" si="170"/>
        <v>1693.7349752619889</v>
      </c>
      <c r="FA9" s="59">
        <f t="shared" si="171"/>
        <v>1767.3480847568253</v>
      </c>
      <c r="FB9" s="59">
        <f t="shared" si="172"/>
        <v>1844.1605672165263</v>
      </c>
      <c r="FC9" s="59">
        <f t="shared" si="173"/>
        <v>1924.3114737888907</v>
      </c>
      <c r="FD9" s="59">
        <f t="shared" si="174"/>
        <v>2007.9458990627033</v>
      </c>
      <c r="FE9" s="59">
        <f t="shared" si="175"/>
        <v>2095.2152437277664</v>
      </c>
      <c r="FF9" s="59">
        <f t="shared" si="176"/>
        <v>2186.2774886506622</v>
      </c>
      <c r="FG9" s="59">
        <f t="shared" si="177"/>
        <v>2281.2974808623972</v>
      </c>
      <c r="FH9" s="59">
        <f t="shared" si="178"/>
        <v>2380.4472319756383</v>
      </c>
      <c r="FI9" s="59">
        <f t="shared" si="179"/>
        <v>2483.9062295717631</v>
      </c>
      <c r="FJ9" s="59">
        <f t="shared" si="180"/>
        <v>2591.8617621214107</v>
      </c>
      <c r="FK9" s="59">
        <f t="shared" si="181"/>
        <v>2704.509258026731</v>
      </c>
      <c r="FL9" s="59">
        <f t="shared" si="182"/>
        <v>2822.0526393990885</v>
      </c>
      <c r="FM9" s="59">
        <f t="shared" si="183"/>
        <v>2944.7046912126516</v>
      </c>
      <c r="FN9" s="59">
        <f t="shared" si="184"/>
        <v>3072.6874465021356</v>
      </c>
      <c r="FO9" s="59">
        <f t="shared" si="185"/>
        <v>3206.2325883020112</v>
      </c>
      <c r="FP9" s="59">
        <f t="shared" si="186"/>
        <v>3345.5818690547931</v>
      </c>
      <c r="FQ9" s="59">
        <f t="shared" si="187"/>
        <v>3490.9875482476523</v>
      </c>
      <c r="FR9" s="59">
        <f t="shared" si="188"/>
        <v>3642.7128490695914</v>
      </c>
      <c r="FS9" s="59">
        <f t="shared" si="189"/>
        <v>3801.0324349158536</v>
      </c>
      <c r="FT9" s="59">
        <f t="shared" si="190"/>
        <v>3966.2329066021662</v>
      </c>
      <c r="FU9" s="59">
        <f t="shared" si="191"/>
        <v>4138.6133211889091</v>
      </c>
      <c r="FV9" s="59">
        <f t="shared" si="192"/>
        <v>4318.4857333544214</v>
      </c>
      <c r="FW9" s="59">
        <f t="shared" si="193"/>
        <v>4506.1757602974712</v>
      </c>
      <c r="FX9" s="59">
        <f t="shared" si="194"/>
        <v>4702.0231711915194</v>
      </c>
      <c r="FY9" s="59">
        <f t="shared" si="195"/>
        <v>4906.3825022578449</v>
      </c>
      <c r="FZ9" s="59">
        <f t="shared" si="196"/>
        <v>5119.6236985709747</v>
      </c>
      <c r="GA9" s="59">
        <f t="shared" si="197"/>
        <v>5342.1327837582658</v>
      </c>
      <c r="GB9" s="59">
        <f t="shared" si="198"/>
        <v>5574.3125588059665</v>
      </c>
      <c r="GC9" s="59">
        <f t="shared" si="199"/>
        <v>5816.5833312367904</v>
      </c>
      <c r="GD9" s="59">
        <f t="shared" si="200"/>
        <v>6069.3836759790029</v>
      </c>
      <c r="GE9" s="59">
        <f t="shared" si="201"/>
        <v>6333.171229304402</v>
      </c>
      <c r="GF9" s="59">
        <f t="shared" si="202"/>
        <v>6608.4235172724293</v>
      </c>
      <c r="GG9" s="59">
        <f t="shared" si="203"/>
        <v>6895.6388201801228</v>
      </c>
      <c r="GH9" s="59">
        <f t="shared" si="204"/>
        <v>7195.3370745827906</v>
      </c>
      <c r="GI9" s="59">
        <f t="shared" si="205"/>
        <v>7508.0608145183069</v>
      </c>
      <c r="GJ9" s="59">
        <f t="shared" si="206"/>
        <v>7834.3761536389011</v>
      </c>
      <c r="GK9" s="59">
        <f t="shared" si="207"/>
        <v>8174.8738100283545</v>
      </c>
      <c r="GL9" s="59">
        <f t="shared" si="208"/>
        <v>8530.170175559806</v>
      </c>
      <c r="GM9" s="59">
        <f t="shared" si="209"/>
        <v>8900.9084317299858</v>
      </c>
      <c r="GN9" s="59">
        <f t="shared" si="210"/>
        <v>9287.7597139898335</v>
      </c>
      <c r="GO9" s="59">
        <f t="shared" si="211"/>
        <v>9691.4243266792582</v>
      </c>
      <c r="GP9" s="59">
        <f t="shared" si="212"/>
        <v>10112.63301076539</v>
      </c>
      <c r="GQ9" s="59">
        <f t="shared" si="213"/>
        <v>10552.148266679274</v>
      </c>
      <c r="GR9" s="59">
        <f t="shared" si="214"/>
        <v>11010.765734645687</v>
      </c>
      <c r="GS9" s="59">
        <f t="shared" si="215"/>
        <v>11489.315635004858</v>
      </c>
      <c r="GT9" s="59">
        <f t="shared" si="216"/>
        <v>11988.664271133437</v>
      </c>
      <c r="GU9" s="59">
        <f t="shared" si="217"/>
        <v>12509.715597685437</v>
      </c>
      <c r="GV9" s="59">
        <f t="shared" si="218"/>
        <v>13053.412856992041</v>
      </c>
      <c r="GW9" s="59">
        <f t="shared" si="219"/>
        <v>13620.740286582628</v>
      </c>
      <c r="GX9" s="59">
        <f t="shared" si="220"/>
        <v>14212.724900918081</v>
      </c>
      <c r="GY9" s="59">
        <f t="shared" si="221"/>
        <v>14830.438350561781</v>
      </c>
      <c r="GZ9" s="59">
        <f t="shared" si="222"/>
        <v>15474.998862153896</v>
      </c>
      <c r="HA9" s="59">
        <f t="shared" si="223"/>
        <v>16147.573262700827</v>
      </c>
      <c r="HB9" s="59">
        <f t="shared" si="224"/>
        <v>16849.37909184433</v>
      </c>
      <c r="HC9" s="59">
        <f t="shared" si="225"/>
        <v>17581.686805934067</v>
      </c>
    </row>
    <row r="10" spans="1:211" x14ac:dyDescent="0.3">
      <c r="A10" s="57" t="str">
        <f>'JMC-3 As Filed'!A9</f>
        <v>Edison International</v>
      </c>
      <c r="B10" s="16" t="str">
        <f>'JMC-3 As Filed'!B9</f>
        <v>EIX</v>
      </c>
      <c r="C10" s="16">
        <f>'JMC-3 As Filed'!C9</f>
        <v>2.42</v>
      </c>
      <c r="D10" s="16">
        <f>'JMC-3 As Filed'!D9</f>
        <v>65.228777777777793</v>
      </c>
      <c r="E10" s="17">
        <f>'JMC-3 As Filed'!K9</f>
        <v>4.0500000000000001E-2</v>
      </c>
      <c r="F10" s="17">
        <f t="shared" ref="F10:G10" si="230">E10-($E10-$H10)/3</f>
        <v>4.1487333333333334E-2</v>
      </c>
      <c r="G10" s="17">
        <f t="shared" si="230"/>
        <v>4.2474666666666668E-2</v>
      </c>
      <c r="H10" s="17">
        <f t="shared" si="27"/>
        <v>4.3462000000000001E-2</v>
      </c>
      <c r="I10" s="17">
        <f t="shared" si="4"/>
        <v>8.3328697085380585E-2</v>
      </c>
      <c r="J10" s="14"/>
      <c r="K10" s="58">
        <f t="shared" si="5"/>
        <v>-65.228777777777793</v>
      </c>
      <c r="L10" s="58">
        <f t="shared" si="6"/>
        <v>2.5180099999999999</v>
      </c>
      <c r="M10" s="58">
        <f t="shared" si="28"/>
        <v>2.6199894049999997</v>
      </c>
      <c r="N10" s="59">
        <f t="shared" ref="N10:O10" si="231">M10*(1+$F10)</f>
        <v>2.7286857787750365</v>
      </c>
      <c r="O10" s="59">
        <f t="shared" si="231"/>
        <v>2.8418916752410031</v>
      </c>
      <c r="P10" s="59">
        <f t="shared" si="30"/>
        <v>2.9654059712303273</v>
      </c>
      <c r="Q10" s="59">
        <f t="shared" si="31"/>
        <v>3.0942884455519395</v>
      </c>
      <c r="R10" s="59">
        <f t="shared" si="32"/>
        <v>3.2287724099725175</v>
      </c>
      <c r="S10" s="59">
        <f t="shared" si="33"/>
        <v>3.3691013164547425</v>
      </c>
      <c r="T10" s="59">
        <f t="shared" si="34"/>
        <v>3.5155291978704981</v>
      </c>
      <c r="U10" s="59">
        <f t="shared" si="35"/>
        <v>3.6683211278683454</v>
      </c>
      <c r="V10" s="59">
        <f t="shared" si="36"/>
        <v>3.8277537007277589</v>
      </c>
      <c r="W10" s="59">
        <f t="shared" si="37"/>
        <v>3.9941155320687884</v>
      </c>
      <c r="X10" s="59">
        <f t="shared" si="38"/>
        <v>4.1677077813235615</v>
      </c>
      <c r="Y10" s="59">
        <f t="shared" si="39"/>
        <v>4.348844696915446</v>
      </c>
      <c r="Z10" s="59">
        <f t="shared" si="40"/>
        <v>4.5378541851327849</v>
      </c>
      <c r="AA10" s="59">
        <f t="shared" si="41"/>
        <v>4.7350784037270257</v>
      </c>
      <c r="AB10" s="59">
        <f t="shared" si="42"/>
        <v>4.9408743813098095</v>
      </c>
      <c r="AC10" s="59">
        <f t="shared" si="43"/>
        <v>5.1556146636702955</v>
      </c>
      <c r="AD10" s="59">
        <f t="shared" si="44"/>
        <v>5.3796879881827335</v>
      </c>
      <c r="AE10" s="59">
        <f t="shared" si="45"/>
        <v>5.613499987525131</v>
      </c>
      <c r="AF10" s="59">
        <f t="shared" si="46"/>
        <v>5.8574739239829476</v>
      </c>
      <c r="AG10" s="59">
        <f t="shared" si="47"/>
        <v>6.1120514556670935</v>
      </c>
      <c r="AH10" s="59">
        <f t="shared" si="48"/>
        <v>6.3776934360332964</v>
      </c>
      <c r="AI10" s="59">
        <f t="shared" si="49"/>
        <v>6.6548807481501751</v>
      </c>
      <c r="AJ10" s="59">
        <f t="shared" si="50"/>
        <v>6.9441151752262771</v>
      </c>
      <c r="AK10" s="59">
        <f t="shared" si="51"/>
        <v>7.2459203089719608</v>
      </c>
      <c r="AL10" s="59">
        <f t="shared" si="52"/>
        <v>7.5608424974404995</v>
      </c>
      <c r="AM10" s="59">
        <f t="shared" si="53"/>
        <v>7.8894518340642579</v>
      </c>
      <c r="AN10" s="59">
        <f t="shared" si="54"/>
        <v>8.2323431896763584</v>
      </c>
      <c r="AO10" s="59">
        <f t="shared" si="55"/>
        <v>8.590137289386071</v>
      </c>
      <c r="AP10" s="59">
        <f t="shared" si="56"/>
        <v>8.9634818362573672</v>
      </c>
      <c r="AQ10" s="59">
        <f t="shared" si="57"/>
        <v>9.3530526838247834</v>
      </c>
      <c r="AR10" s="59">
        <f t="shared" si="58"/>
        <v>9.7595550595691751</v>
      </c>
      <c r="AS10" s="59">
        <f t="shared" si="59"/>
        <v>10.18372484156817</v>
      </c>
      <c r="AT10" s="59">
        <f t="shared" si="60"/>
        <v>10.626329890632404</v>
      </c>
      <c r="AU10" s="59">
        <f t="shared" si="61"/>
        <v>11.088171440339067</v>
      </c>
      <c r="AV10" s="59">
        <f t="shared" si="62"/>
        <v>11.570085547479083</v>
      </c>
      <c r="AW10" s="59">
        <f t="shared" si="63"/>
        <v>12.072944605543618</v>
      </c>
      <c r="AX10" s="59">
        <f t="shared" si="64"/>
        <v>12.597658923989753</v>
      </c>
      <c r="AY10" s="59">
        <f t="shared" si="65"/>
        <v>13.145178376144194</v>
      </c>
      <c r="AZ10" s="59">
        <f t="shared" si="66"/>
        <v>13.716494118728171</v>
      </c>
      <c r="BA10" s="59">
        <f t="shared" si="67"/>
        <v>14.312640386116334</v>
      </c>
      <c r="BB10" s="59">
        <f t="shared" si="68"/>
        <v>14.93469636257772</v>
      </c>
      <c r="BC10" s="59">
        <f t="shared" si="69"/>
        <v>15.583788135888071</v>
      </c>
      <c r="BD10" s="59">
        <f t="shared" si="70"/>
        <v>16.261090735850036</v>
      </c>
      <c r="BE10" s="59">
        <f t="shared" si="71"/>
        <v>16.967830261411549</v>
      </c>
      <c r="BF10" s="59">
        <f t="shared" si="72"/>
        <v>17.705286100233018</v>
      </c>
      <c r="BG10" s="59">
        <f t="shared" si="73"/>
        <v>18.474793244721344</v>
      </c>
      <c r="BH10" s="59">
        <f t="shared" si="74"/>
        <v>19.277744708723421</v>
      </c>
      <c r="BI10" s="59">
        <f t="shared" si="75"/>
        <v>20.115594049253957</v>
      </c>
      <c r="BJ10" s="59">
        <f t="shared" si="76"/>
        <v>20.989857997822629</v>
      </c>
      <c r="BK10" s="59">
        <f t="shared" si="77"/>
        <v>21.902119206123995</v>
      </c>
      <c r="BL10" s="59">
        <f t="shared" si="78"/>
        <v>22.854029111060555</v>
      </c>
      <c r="BM10" s="59">
        <f t="shared" si="79"/>
        <v>23.847310924285466</v>
      </c>
      <c r="BN10" s="59">
        <f t="shared" si="80"/>
        <v>24.883762751676759</v>
      </c>
      <c r="BO10" s="59">
        <f t="shared" si="81"/>
        <v>25.96526084839013</v>
      </c>
      <c r="BP10" s="59">
        <f t="shared" si="82"/>
        <v>27.093763015382859</v>
      </c>
      <c r="BQ10" s="59">
        <f t="shared" si="83"/>
        <v>28.271312143557424</v>
      </c>
      <c r="BR10" s="59">
        <f t="shared" si="84"/>
        <v>29.500039911940714</v>
      </c>
      <c r="BS10" s="59">
        <f t="shared" si="85"/>
        <v>30.782170646593478</v>
      </c>
      <c r="BT10" s="59">
        <f t="shared" si="86"/>
        <v>32.120025347235718</v>
      </c>
      <c r="BU10" s="59">
        <f t="shared" si="87"/>
        <v>33.516025888877273</v>
      </c>
      <c r="BV10" s="59">
        <f t="shared" si="88"/>
        <v>34.972699406059654</v>
      </c>
      <c r="BW10" s="59">
        <f t="shared" si="89"/>
        <v>36.492682867645811</v>
      </c>
      <c r="BX10" s="59">
        <f t="shared" si="90"/>
        <v>38.078727850439428</v>
      </c>
      <c r="BY10" s="59">
        <f t="shared" si="91"/>
        <v>39.733705520275223</v>
      </c>
      <c r="BZ10" s="59">
        <f t="shared" si="92"/>
        <v>41.460611829597418</v>
      </c>
      <c r="CA10" s="59">
        <f t="shared" si="93"/>
        <v>43.262572940935378</v>
      </c>
      <c r="CB10" s="59">
        <f t="shared" si="94"/>
        <v>45.142850886094308</v>
      </c>
      <c r="CC10" s="59">
        <f t="shared" si="95"/>
        <v>47.104849471305734</v>
      </c>
      <c r="CD10" s="59">
        <f t="shared" si="96"/>
        <v>49.15212043902762</v>
      </c>
      <c r="CE10" s="59">
        <f t="shared" si="97"/>
        <v>51.288369897548634</v>
      </c>
      <c r="CF10" s="59">
        <f t="shared" si="98"/>
        <v>53.517465030035886</v>
      </c>
      <c r="CG10" s="59">
        <f t="shared" si="99"/>
        <v>55.843441095171301</v>
      </c>
      <c r="CH10" s="59">
        <f t="shared" si="100"/>
        <v>58.270508732049628</v>
      </c>
      <c r="CI10" s="59">
        <f t="shared" si="101"/>
        <v>60.803061582561959</v>
      </c>
      <c r="CJ10" s="59">
        <f t="shared" si="102"/>
        <v>63.445684245063262</v>
      </c>
      <c r="CK10" s="59">
        <f t="shared" si="103"/>
        <v>66.203160573722201</v>
      </c>
      <c r="CL10" s="59">
        <f t="shared" si="104"/>
        <v>69.080482338577312</v>
      </c>
      <c r="CM10" s="59">
        <f t="shared" si="105"/>
        <v>72.082858261976554</v>
      </c>
      <c r="CN10" s="59">
        <f t="shared" si="106"/>
        <v>75.215723447758577</v>
      </c>
      <c r="CO10" s="59">
        <f t="shared" si="107"/>
        <v>78.48474922024505</v>
      </c>
      <c r="CP10" s="59">
        <f t="shared" si="108"/>
        <v>81.895853390855336</v>
      </c>
      <c r="CQ10" s="59">
        <f t="shared" si="109"/>
        <v>85.455210970928675</v>
      </c>
      <c r="CR10" s="59">
        <f t="shared" si="110"/>
        <v>89.169265350147171</v>
      </c>
      <c r="CS10" s="59">
        <f t="shared" si="111"/>
        <v>93.044739960795255</v>
      </c>
      <c r="CT10" s="59">
        <f t="shared" si="112"/>
        <v>97.088650448971322</v>
      </c>
      <c r="CU10" s="59">
        <f t="shared" si="113"/>
        <v>101.30831737478451</v>
      </c>
      <c r="CV10" s="59">
        <f t="shared" si="114"/>
        <v>105.71137946452738</v>
      </c>
      <c r="CW10" s="59">
        <f t="shared" si="115"/>
        <v>110.30580743881465</v>
      </c>
      <c r="CX10" s="59">
        <f t="shared" si="116"/>
        <v>115.0999184417204</v>
      </c>
      <c r="CY10" s="59">
        <f t="shared" si="117"/>
        <v>120.10239109703444</v>
      </c>
      <c r="CZ10" s="59">
        <f t="shared" si="118"/>
        <v>125.32228121889374</v>
      </c>
      <c r="DA10" s="59">
        <f t="shared" si="119"/>
        <v>130.76903820522929</v>
      </c>
      <c r="DB10" s="59">
        <f t="shared" si="120"/>
        <v>136.45252214370495</v>
      </c>
      <c r="DC10" s="59">
        <f t="shared" si="121"/>
        <v>142.38302166111464</v>
      </c>
      <c r="DD10" s="59">
        <f t="shared" si="122"/>
        <v>148.57127254854998</v>
      </c>
      <c r="DE10" s="59">
        <f t="shared" si="123"/>
        <v>155.02847719605504</v>
      </c>
      <c r="DF10" s="59">
        <f t="shared" si="124"/>
        <v>161.76632487194996</v>
      </c>
      <c r="DG10" s="59">
        <f t="shared" si="125"/>
        <v>168.79701288353462</v>
      </c>
      <c r="DH10" s="59">
        <f t="shared" si="126"/>
        <v>176.13326865747879</v>
      </c>
      <c r="DI10" s="59">
        <f t="shared" si="127"/>
        <v>183.78837277987012</v>
      </c>
      <c r="DJ10" s="59">
        <f t="shared" si="128"/>
        <v>191.77618303762881</v>
      </c>
      <c r="DK10" s="59">
        <f t="shared" si="129"/>
        <v>200.11115950481022</v>
      </c>
      <c r="DL10" s="59">
        <f t="shared" si="130"/>
        <v>208.80839071920826</v>
      </c>
      <c r="DM10" s="59">
        <f t="shared" si="131"/>
        <v>217.88362099664647</v>
      </c>
      <c r="DN10" s="59">
        <f t="shared" si="132"/>
        <v>227.3532789324027</v>
      </c>
      <c r="DO10" s="59">
        <f t="shared" si="133"/>
        <v>237.23450714136277</v>
      </c>
      <c r="DP10" s="59">
        <f t="shared" si="134"/>
        <v>247.54519329074066</v>
      </c>
      <c r="DQ10" s="59">
        <f t="shared" si="135"/>
        <v>258.3040024815428</v>
      </c>
      <c r="DR10" s="59">
        <f t="shared" si="136"/>
        <v>269.5304110373956</v>
      </c>
      <c r="DS10" s="59">
        <f t="shared" si="137"/>
        <v>281.24474176190284</v>
      </c>
      <c r="DT10" s="59">
        <f t="shared" si="138"/>
        <v>293.46820072835862</v>
      </c>
      <c r="DU10" s="59">
        <f t="shared" si="139"/>
        <v>306.22291566841449</v>
      </c>
      <c r="DV10" s="59">
        <f t="shared" si="140"/>
        <v>319.53197602919511</v>
      </c>
      <c r="DW10" s="59">
        <f t="shared" si="141"/>
        <v>333.41947477137597</v>
      </c>
      <c r="DX10" s="59">
        <f t="shared" si="142"/>
        <v>347.91055198388949</v>
      </c>
      <c r="DY10" s="59">
        <f t="shared" si="143"/>
        <v>363.03144039421323</v>
      </c>
      <c r="DZ10" s="59">
        <f t="shared" si="144"/>
        <v>378.8095128566265</v>
      </c>
      <c r="EA10" s="59">
        <f t="shared" si="145"/>
        <v>395.27333190440118</v>
      </c>
      <c r="EB10" s="59">
        <f t="shared" si="146"/>
        <v>412.45270145563023</v>
      </c>
      <c r="EC10" s="59">
        <f t="shared" si="147"/>
        <v>430.3787207662948</v>
      </c>
      <c r="ED10" s="59">
        <f t="shared" si="148"/>
        <v>449.08384072823947</v>
      </c>
      <c r="EE10" s="59">
        <f t="shared" si="149"/>
        <v>468.60192261397015</v>
      </c>
      <c r="EF10" s="59">
        <f t="shared" si="150"/>
        <v>488.96829937461848</v>
      </c>
      <c r="EG10" s="59">
        <f t="shared" si="151"/>
        <v>510.21983960203812</v>
      </c>
      <c r="EH10" s="59">
        <f t="shared" si="152"/>
        <v>532.39501427082189</v>
      </c>
      <c r="EI10" s="59">
        <f t="shared" si="153"/>
        <v>555.53396638106028</v>
      </c>
      <c r="EJ10" s="59">
        <f t="shared" si="154"/>
        <v>579.67858362791389</v>
      </c>
      <c r="EK10" s="59">
        <f t="shared" si="155"/>
        <v>604.8725742295502</v>
      </c>
      <c r="EL10" s="59">
        <f t="shared" si="156"/>
        <v>631.16154605071483</v>
      </c>
      <c r="EM10" s="59">
        <f t="shared" si="157"/>
        <v>658.59308916517091</v>
      </c>
      <c r="EN10" s="59">
        <f t="shared" si="158"/>
        <v>687.21686200646752</v>
      </c>
      <c r="EO10" s="59">
        <f t="shared" si="159"/>
        <v>717.08468126299249</v>
      </c>
      <c r="EP10" s="59">
        <f t="shared" si="160"/>
        <v>748.25061568004458</v>
      </c>
      <c r="EQ10" s="59">
        <f t="shared" si="161"/>
        <v>780.77108393873061</v>
      </c>
      <c r="ER10" s="59">
        <f t="shared" si="162"/>
        <v>814.70495678887562</v>
      </c>
      <c r="ES10" s="59">
        <f t="shared" si="163"/>
        <v>850.11366362083368</v>
      </c>
      <c r="ET10" s="59">
        <f t="shared" si="164"/>
        <v>887.06130366912225</v>
      </c>
      <c r="EU10" s="59">
        <f t="shared" si="165"/>
        <v>925.61476204918949</v>
      </c>
      <c r="EV10" s="59">
        <f t="shared" si="166"/>
        <v>965.84383083737123</v>
      </c>
      <c r="EW10" s="59">
        <f t="shared" si="167"/>
        <v>1007.8213354132249</v>
      </c>
      <c r="EX10" s="59">
        <f t="shared" si="168"/>
        <v>1051.6232662929544</v>
      </c>
      <c r="EY10" s="59">
        <f t="shared" si="169"/>
        <v>1097.3289166925788</v>
      </c>
      <c r="EZ10" s="59">
        <f t="shared" si="170"/>
        <v>1145.0210260698716</v>
      </c>
      <c r="FA10" s="59">
        <f t="shared" si="171"/>
        <v>1194.7859299049203</v>
      </c>
      <c r="FB10" s="59">
        <f t="shared" si="172"/>
        <v>1246.7137159904478</v>
      </c>
      <c r="FC10" s="59">
        <f t="shared" si="173"/>
        <v>1300.8983875148244</v>
      </c>
      <c r="FD10" s="59">
        <f t="shared" si="174"/>
        <v>1357.4380332329936</v>
      </c>
      <c r="FE10" s="59">
        <f t="shared" si="175"/>
        <v>1416.4350050333658</v>
      </c>
      <c r="FF10" s="59">
        <f t="shared" si="176"/>
        <v>1477.9961032221258</v>
      </c>
      <c r="FG10" s="59">
        <f t="shared" si="177"/>
        <v>1542.2327698603658</v>
      </c>
      <c r="FH10" s="59">
        <f t="shared" si="178"/>
        <v>1609.2612905040369</v>
      </c>
      <c r="FI10" s="59">
        <f t="shared" si="179"/>
        <v>1679.2030047119231</v>
      </c>
      <c r="FJ10" s="59">
        <f t="shared" si="180"/>
        <v>1752.1845257027126</v>
      </c>
      <c r="FK10" s="59">
        <f t="shared" si="181"/>
        <v>1828.3379695588037</v>
      </c>
      <c r="FL10" s="59">
        <f t="shared" si="182"/>
        <v>1907.8011943917681</v>
      </c>
      <c r="FM10" s="59">
        <f t="shared" si="183"/>
        <v>1990.718049902423</v>
      </c>
      <c r="FN10" s="59">
        <f t="shared" si="184"/>
        <v>2077.2386377872817</v>
      </c>
      <c r="FO10" s="59">
        <f t="shared" si="185"/>
        <v>2167.5195834627925</v>
      </c>
      <c r="FP10" s="59">
        <f t="shared" si="186"/>
        <v>2261.7243195992523</v>
      </c>
      <c r="FQ10" s="59">
        <f t="shared" si="187"/>
        <v>2360.0233819776749</v>
      </c>
      <c r="FR10" s="59">
        <f t="shared" si="188"/>
        <v>2462.5947182051882</v>
      </c>
      <c r="FS10" s="59">
        <f t="shared" si="189"/>
        <v>2569.624009847822</v>
      </c>
      <c r="FT10" s="59">
        <f t="shared" si="190"/>
        <v>2681.3050085638279</v>
      </c>
      <c r="FU10" s="59">
        <f t="shared" si="191"/>
        <v>2797.8398868460285</v>
      </c>
      <c r="FV10" s="59">
        <f t="shared" si="192"/>
        <v>2919.4396040081301</v>
      </c>
      <c r="FW10" s="59">
        <f t="shared" si="193"/>
        <v>3046.324288077531</v>
      </c>
      <c r="FX10" s="59">
        <f t="shared" si="194"/>
        <v>3178.7236342859565</v>
      </c>
      <c r="FY10" s="59">
        <f t="shared" si="195"/>
        <v>3316.8773208792923</v>
      </c>
      <c r="FZ10" s="59">
        <f t="shared" si="196"/>
        <v>3461.0354429993477</v>
      </c>
      <c r="GA10" s="59">
        <f t="shared" si="197"/>
        <v>3611.4589654229849</v>
      </c>
      <c r="GB10" s="59">
        <f t="shared" si="198"/>
        <v>3768.4201949781982</v>
      </c>
      <c r="GC10" s="59">
        <f t="shared" si="199"/>
        <v>3932.20327349234</v>
      </c>
      <c r="GD10" s="59">
        <f t="shared" si="200"/>
        <v>4103.104692164864</v>
      </c>
      <c r="GE10" s="59">
        <f t="shared" si="201"/>
        <v>4281.4338282957333</v>
      </c>
      <c r="GF10" s="59">
        <f t="shared" si="202"/>
        <v>4467.5135053411223</v>
      </c>
      <c r="GG10" s="59">
        <f t="shared" si="203"/>
        <v>4661.6805773102578</v>
      </c>
      <c r="GH10" s="59">
        <f t="shared" si="204"/>
        <v>4864.2865385613159</v>
      </c>
      <c r="GI10" s="59">
        <f t="shared" si="205"/>
        <v>5075.6981601002672</v>
      </c>
      <c r="GJ10" s="59">
        <f t="shared" si="206"/>
        <v>5296.2981535345443</v>
      </c>
      <c r="GK10" s="59">
        <f t="shared" si="207"/>
        <v>5526.4858638834621</v>
      </c>
      <c r="GL10" s="59">
        <f t="shared" si="208"/>
        <v>5766.6779924995644</v>
      </c>
      <c r="GM10" s="59">
        <f t="shared" si="209"/>
        <v>6017.3093514095799</v>
      </c>
      <c r="GN10" s="59">
        <f t="shared" si="210"/>
        <v>6278.8336504405424</v>
      </c>
      <c r="GO10" s="59">
        <f t="shared" si="211"/>
        <v>6551.7243185559882</v>
      </c>
      <c r="GP10" s="59">
        <f t="shared" si="212"/>
        <v>6836.4753608890678</v>
      </c>
      <c r="GQ10" s="59">
        <f t="shared" si="213"/>
        <v>7133.602253024028</v>
      </c>
      <c r="GR10" s="59">
        <f t="shared" si="214"/>
        <v>7443.6428741449572</v>
      </c>
      <c r="GS10" s="59">
        <f t="shared" si="215"/>
        <v>7767.1584807410445</v>
      </c>
      <c r="GT10" s="59">
        <f t="shared" si="216"/>
        <v>8104.7347226310112</v>
      </c>
      <c r="GU10" s="59">
        <f t="shared" si="217"/>
        <v>8456.982703145999</v>
      </c>
      <c r="GV10" s="59">
        <f t="shared" si="218"/>
        <v>8824.5400853901301</v>
      </c>
      <c r="GW10" s="59">
        <f t="shared" si="219"/>
        <v>9208.0722465813542</v>
      </c>
      <c r="GX10" s="59">
        <f t="shared" si="220"/>
        <v>9608.273482562272</v>
      </c>
      <c r="GY10" s="59">
        <f t="shared" si="221"/>
        <v>10025.868264661392</v>
      </c>
      <c r="GZ10" s="59">
        <f t="shared" si="222"/>
        <v>10461.612551180106</v>
      </c>
      <c r="HA10" s="59">
        <f t="shared" si="223"/>
        <v>10916.295155879494</v>
      </c>
      <c r="HB10" s="59">
        <f t="shared" si="224"/>
        <v>11390.739175944327</v>
      </c>
      <c r="HC10" s="59">
        <f t="shared" si="225"/>
        <v>11885.803482009218</v>
      </c>
    </row>
    <row r="11" spans="1:211" x14ac:dyDescent="0.3">
      <c r="A11" s="57" t="str">
        <f>'JMC-3 As Filed'!A10</f>
        <v>Eversource Energy</v>
      </c>
      <c r="B11" s="16" t="str">
        <f>'JMC-3 As Filed'!B10</f>
        <v>ES</v>
      </c>
      <c r="C11" s="16">
        <f>'JMC-3 As Filed'!C10</f>
        <v>2.02</v>
      </c>
      <c r="D11" s="16">
        <f>'JMC-3 As Filed'!D10</f>
        <v>60.742333333333335</v>
      </c>
      <c r="E11" s="17">
        <f>'JMC-3 As Filed'!K10</f>
        <v>5.8624999999999997E-2</v>
      </c>
      <c r="F11" s="17">
        <f t="shared" ref="F11:G11" si="232">E11-($E11-$H11)/3</f>
        <v>5.3570666666666662E-2</v>
      </c>
      <c r="G11" s="17">
        <f t="shared" si="232"/>
        <v>4.8516333333333328E-2</v>
      </c>
      <c r="H11" s="17">
        <f t="shared" si="27"/>
        <v>4.3462000000000001E-2</v>
      </c>
      <c r="I11" s="17">
        <f t="shared" si="4"/>
        <v>8.1169536709785481E-2</v>
      </c>
      <c r="J11" s="14"/>
      <c r="K11" s="58">
        <f t="shared" si="5"/>
        <v>-60.742333333333335</v>
      </c>
      <c r="L11" s="58">
        <f t="shared" si="6"/>
        <v>2.1384224999999999</v>
      </c>
      <c r="M11" s="58">
        <f t="shared" si="28"/>
        <v>2.2637875190624999</v>
      </c>
      <c r="N11" s="59">
        <f t="shared" ref="N11:O11" si="233">M11*(1+$F11)</f>
        <v>2.3850601256503574</v>
      </c>
      <c r="O11" s="59">
        <f t="shared" si="233"/>
        <v>2.5128293866215308</v>
      </c>
      <c r="P11" s="59">
        <f t="shared" si="30"/>
        <v>2.6220419774228754</v>
      </c>
      <c r="Q11" s="59">
        <f t="shared" si="31"/>
        <v>2.7360011658456282</v>
      </c>
      <c r="R11" s="59">
        <f t="shared" si="32"/>
        <v>2.8549132485156106</v>
      </c>
      <c r="S11" s="59">
        <f t="shared" si="33"/>
        <v>2.9789934881225957</v>
      </c>
      <c r="T11" s="59">
        <f t="shared" si="34"/>
        <v>3.1084665031033798</v>
      </c>
      <c r="U11" s="59">
        <f t="shared" si="35"/>
        <v>3.2435666742612583</v>
      </c>
      <c r="V11" s="59">
        <f t="shared" si="36"/>
        <v>3.3845385690580008</v>
      </c>
      <c r="W11" s="59">
        <f t="shared" si="37"/>
        <v>3.5316373843463991</v>
      </c>
      <c r="X11" s="59">
        <f t="shared" si="38"/>
        <v>3.6851294083448618</v>
      </c>
      <c r="Y11" s="59">
        <f t="shared" si="39"/>
        <v>3.8452925026903459</v>
      </c>
      <c r="Z11" s="59">
        <f t="shared" si="40"/>
        <v>4.0124166054422732</v>
      </c>
      <c r="AA11" s="59">
        <f t="shared" si="41"/>
        <v>4.1868042559480045</v>
      </c>
      <c r="AB11" s="59">
        <f t="shared" si="42"/>
        <v>4.368771142520016</v>
      </c>
      <c r="AC11" s="59">
        <f t="shared" si="43"/>
        <v>4.5586466739162201</v>
      </c>
      <c r="AD11" s="59">
        <f t="shared" si="44"/>
        <v>4.7567745756579667</v>
      </c>
      <c r="AE11" s="59">
        <f t="shared" si="45"/>
        <v>4.9635135122652123</v>
      </c>
      <c r="AF11" s="59">
        <f t="shared" si="46"/>
        <v>5.1792377365352822</v>
      </c>
      <c r="AG11" s="59">
        <f t="shared" si="47"/>
        <v>5.4043377670405777</v>
      </c>
      <c r="AH11" s="59">
        <f t="shared" si="48"/>
        <v>5.6392210950716946</v>
      </c>
      <c r="AI11" s="59">
        <f t="shared" si="49"/>
        <v>5.8843129223056998</v>
      </c>
      <c r="AJ11" s="59">
        <f t="shared" si="50"/>
        <v>6.1400569305349491</v>
      </c>
      <c r="AK11" s="59">
        <f t="shared" si="51"/>
        <v>6.4069160848498585</v>
      </c>
      <c r="AL11" s="59">
        <f t="shared" si="52"/>
        <v>6.6853734717296023</v>
      </c>
      <c r="AM11" s="59">
        <f t="shared" si="53"/>
        <v>6.9759331735579133</v>
      </c>
      <c r="AN11" s="59">
        <f t="shared" si="54"/>
        <v>7.2791211811470866</v>
      </c>
      <c r="AO11" s="59">
        <f t="shared" si="55"/>
        <v>7.5954863459221009</v>
      </c>
      <c r="AP11" s="59">
        <f t="shared" si="56"/>
        <v>7.9256013734885666</v>
      </c>
      <c r="AQ11" s="59">
        <f t="shared" si="57"/>
        <v>8.2700638603831251</v>
      </c>
      <c r="AR11" s="59">
        <f t="shared" si="58"/>
        <v>8.629497375883096</v>
      </c>
      <c r="AS11" s="59">
        <f t="shared" si="59"/>
        <v>9.0045525908337254</v>
      </c>
      <c r="AT11" s="59">
        <f t="shared" si="60"/>
        <v>9.3959084555365404</v>
      </c>
      <c r="AU11" s="59">
        <f t="shared" si="61"/>
        <v>9.8042734288310687</v>
      </c>
      <c r="AV11" s="59">
        <f t="shared" si="62"/>
        <v>10.230386760594923</v>
      </c>
      <c r="AW11" s="59">
        <f t="shared" si="63"/>
        <v>10.675019829983899</v>
      </c>
      <c r="AX11" s="59">
        <f t="shared" si="64"/>
        <v>11.138977541834658</v>
      </c>
      <c r="AY11" s="59">
        <f t="shared" si="65"/>
        <v>11.623099783757874</v>
      </c>
      <c r="AZ11" s="59">
        <f t="shared" si="66"/>
        <v>12.128262946559557</v>
      </c>
      <c r="BA11" s="59">
        <f t="shared" si="67"/>
        <v>12.655381510742927</v>
      </c>
      <c r="BB11" s="59">
        <f t="shared" si="68"/>
        <v>13.205409701962836</v>
      </c>
      <c r="BC11" s="59">
        <f t="shared" si="69"/>
        <v>13.779343218429544</v>
      </c>
      <c r="BD11" s="59">
        <f t="shared" si="70"/>
        <v>14.378221033388927</v>
      </c>
      <c r="BE11" s="59">
        <f t="shared" si="71"/>
        <v>15.003127275942076</v>
      </c>
      <c r="BF11" s="59">
        <f t="shared" si="72"/>
        <v>15.655193193609069</v>
      </c>
      <c r="BG11" s="59">
        <f t="shared" si="73"/>
        <v>16.335599200189705</v>
      </c>
      <c r="BH11" s="59">
        <f t="shared" si="74"/>
        <v>17.04557701262835</v>
      </c>
      <c r="BI11" s="59">
        <f t="shared" si="75"/>
        <v>17.786411880751203</v>
      </c>
      <c r="BJ11" s="59">
        <f t="shared" si="76"/>
        <v>18.559444913912408</v>
      </c>
      <c r="BK11" s="59">
        <f t="shared" si="77"/>
        <v>19.366075508760868</v>
      </c>
      <c r="BL11" s="59">
        <f t="shared" si="78"/>
        <v>20.207763882522631</v>
      </c>
      <c r="BM11" s="59">
        <f t="shared" si="79"/>
        <v>21.086033716384826</v>
      </c>
      <c r="BN11" s="59">
        <f t="shared" si="80"/>
        <v>22.002474913766342</v>
      </c>
      <c r="BO11" s="59">
        <f t="shared" si="81"/>
        <v>22.958746478468452</v>
      </c>
      <c r="BP11" s="59">
        <f t="shared" si="82"/>
        <v>23.956579517915646</v>
      </c>
      <c r="BQ11" s="59">
        <f t="shared" si="83"/>
        <v>24.997780376923295</v>
      </c>
      <c r="BR11" s="59">
        <f t="shared" si="84"/>
        <v>26.084233907665134</v>
      </c>
      <c r="BS11" s="59">
        <f t="shared" si="85"/>
        <v>27.217906881760072</v>
      </c>
      <c r="BT11" s="59">
        <f t="shared" si="86"/>
        <v>28.400851550655126</v>
      </c>
      <c r="BU11" s="59">
        <f t="shared" si="87"/>
        <v>29.635209360749695</v>
      </c>
      <c r="BV11" s="59">
        <f t="shared" si="88"/>
        <v>30.923214829986595</v>
      </c>
      <c r="BW11" s="59">
        <f t="shared" si="89"/>
        <v>32.267199592927469</v>
      </c>
      <c r="BX11" s="59">
        <f t="shared" si="90"/>
        <v>33.669596621635279</v>
      </c>
      <c r="BY11" s="59">
        <f t="shared" si="91"/>
        <v>35.132944630004786</v>
      </c>
      <c r="BZ11" s="59">
        <f t="shared" si="92"/>
        <v>36.659892669514051</v>
      </c>
      <c r="CA11" s="59">
        <f t="shared" si="93"/>
        <v>38.253204924716464</v>
      </c>
      <c r="CB11" s="59">
        <f t="shared" si="94"/>
        <v>39.915765717154486</v>
      </c>
      <c r="CC11" s="59">
        <f t="shared" si="95"/>
        <v>41.650584726753451</v>
      </c>
      <c r="CD11" s="59">
        <f t="shared" si="96"/>
        <v>43.460802440147603</v>
      </c>
      <c r="CE11" s="59">
        <f t="shared" si="97"/>
        <v>45.349695835801292</v>
      </c>
      <c r="CF11" s="59">
        <f t="shared" si="98"/>
        <v>47.320684316216884</v>
      </c>
      <c r="CG11" s="59">
        <f t="shared" si="99"/>
        <v>49.377335897968294</v>
      </c>
      <c r="CH11" s="59">
        <f t="shared" si="100"/>
        <v>51.523373670765785</v>
      </c>
      <c r="CI11" s="59">
        <f t="shared" si="101"/>
        <v>53.762682537244601</v>
      </c>
      <c r="CJ11" s="59">
        <f t="shared" si="102"/>
        <v>56.099316245678317</v>
      </c>
      <c r="CK11" s="59">
        <f t="shared" si="103"/>
        <v>58.537504728347983</v>
      </c>
      <c r="CL11" s="59">
        <f t="shared" si="104"/>
        <v>61.081661758851439</v>
      </c>
      <c r="CM11" s="59">
        <f t="shared" si="105"/>
        <v>63.736392942214636</v>
      </c>
      <c r="CN11" s="59">
        <f t="shared" si="106"/>
        <v>66.506504052269165</v>
      </c>
      <c r="CO11" s="59">
        <f t="shared" si="107"/>
        <v>69.397009731388877</v>
      </c>
      <c r="CP11" s="59">
        <f t="shared" si="108"/>
        <v>72.413142568334493</v>
      </c>
      <c r="CQ11" s="59">
        <f t="shared" si="109"/>
        <v>75.560362570639441</v>
      </c>
      <c r="CR11" s="59">
        <f t="shared" si="110"/>
        <v>78.84436704868456</v>
      </c>
      <c r="CS11" s="59">
        <f t="shared" si="111"/>
        <v>82.271100929354475</v>
      </c>
      <c r="CT11" s="59">
        <f t="shared" si="112"/>
        <v>85.846767517946077</v>
      </c>
      <c r="CU11" s="59">
        <f t="shared" si="113"/>
        <v>89.577839727811039</v>
      </c>
      <c r="CV11" s="59">
        <f t="shared" si="114"/>
        <v>93.471071798061146</v>
      </c>
      <c r="CW11" s="59">
        <f t="shared" si="115"/>
        <v>97.533511520548473</v>
      </c>
      <c r="CX11" s="59">
        <f t="shared" si="116"/>
        <v>101.77251299825454</v>
      </c>
      <c r="CY11" s="59">
        <f t="shared" si="117"/>
        <v>106.19574995818466</v>
      </c>
      <c r="CZ11" s="59">
        <f t="shared" si="118"/>
        <v>110.81122964286727</v>
      </c>
      <c r="DA11" s="59">
        <f t="shared" si="119"/>
        <v>115.62730730560556</v>
      </c>
      <c r="DB11" s="59">
        <f t="shared" si="120"/>
        <v>120.65270133572177</v>
      </c>
      <c r="DC11" s="59">
        <f t="shared" si="121"/>
        <v>125.89650904117489</v>
      </c>
      <c r="DD11" s="59">
        <f t="shared" si="122"/>
        <v>131.36822311712243</v>
      </c>
      <c r="DE11" s="59">
        <f t="shared" si="123"/>
        <v>137.07774883023879</v>
      </c>
      <c r="DF11" s="59">
        <f t="shared" si="124"/>
        <v>143.03542194989862</v>
      </c>
      <c r="DG11" s="59">
        <f t="shared" si="125"/>
        <v>149.25202745868509</v>
      </c>
      <c r="DH11" s="59">
        <f t="shared" si="126"/>
        <v>155.73881907609444</v>
      </c>
      <c r="DI11" s="59">
        <f t="shared" si="127"/>
        <v>162.50753963077963</v>
      </c>
      <c r="DJ11" s="59">
        <f t="shared" si="128"/>
        <v>169.57044231821257</v>
      </c>
      <c r="DK11" s="59">
        <f t="shared" si="129"/>
        <v>176.9403128822467</v>
      </c>
      <c r="DL11" s="59">
        <f t="shared" si="130"/>
        <v>184.63049276073488</v>
      </c>
      <c r="DM11" s="59">
        <f t="shared" si="131"/>
        <v>192.65490323710193</v>
      </c>
      <c r="DN11" s="59">
        <f t="shared" si="132"/>
        <v>201.02807064159285</v>
      </c>
      <c r="DO11" s="59">
        <f t="shared" si="133"/>
        <v>209.76515264781773</v>
      </c>
      <c r="DP11" s="59">
        <f t="shared" si="134"/>
        <v>218.88196571219717</v>
      </c>
      <c r="DQ11" s="59">
        <f t="shared" si="135"/>
        <v>228.39501370598066</v>
      </c>
      <c r="DR11" s="59">
        <f t="shared" si="136"/>
        <v>238.32151779166998</v>
      </c>
      <c r="DS11" s="59">
        <f t="shared" si="137"/>
        <v>248.6794475979315</v>
      </c>
      <c r="DT11" s="59">
        <f t="shared" si="138"/>
        <v>259.48755374943278</v>
      </c>
      <c r="DU11" s="59">
        <f t="shared" si="139"/>
        <v>270.76540181049057</v>
      </c>
      <c r="DV11" s="59">
        <f t="shared" si="140"/>
        <v>282.53340770397807</v>
      </c>
      <c r="DW11" s="59">
        <f t="shared" si="141"/>
        <v>294.81287466960833</v>
      </c>
      <c r="DX11" s="59">
        <f t="shared" si="142"/>
        <v>307.62603182849881</v>
      </c>
      <c r="DY11" s="59">
        <f t="shared" si="143"/>
        <v>320.99607442382899</v>
      </c>
      <c r="DZ11" s="59">
        <f t="shared" si="144"/>
        <v>334.94720581043742</v>
      </c>
      <c r="EA11" s="59">
        <f t="shared" si="145"/>
        <v>349.50468126937062</v>
      </c>
      <c r="EB11" s="59">
        <f t="shared" si="146"/>
        <v>364.69485372669999</v>
      </c>
      <c r="EC11" s="59">
        <f t="shared" si="147"/>
        <v>380.54522145936977</v>
      </c>
      <c r="ED11" s="59">
        <f t="shared" si="148"/>
        <v>397.08447787443686</v>
      </c>
      <c r="EE11" s="59">
        <f t="shared" si="149"/>
        <v>414.34256345181558</v>
      </c>
      <c r="EF11" s="59">
        <f t="shared" si="150"/>
        <v>432.35071994455836</v>
      </c>
      <c r="EG11" s="59">
        <f t="shared" si="151"/>
        <v>451.14154693478872</v>
      </c>
      <c r="EH11" s="59">
        <f t="shared" si="152"/>
        <v>470.74906084766843</v>
      </c>
      <c r="EI11" s="59">
        <f t="shared" si="153"/>
        <v>491.20875653022972</v>
      </c>
      <c r="EJ11" s="59">
        <f t="shared" si="154"/>
        <v>512.55767150654651</v>
      </c>
      <c r="EK11" s="59">
        <f t="shared" si="155"/>
        <v>534.83445302556402</v>
      </c>
      <c r="EL11" s="59">
        <f t="shared" si="156"/>
        <v>558.079428022961</v>
      </c>
      <c r="EM11" s="59">
        <f t="shared" si="157"/>
        <v>582.33467612369486</v>
      </c>
      <c r="EN11" s="59">
        <f t="shared" si="158"/>
        <v>607.64410581738287</v>
      </c>
      <c r="EO11" s="59">
        <f t="shared" si="159"/>
        <v>634.05353394441784</v>
      </c>
      <c r="EP11" s="59">
        <f t="shared" si="160"/>
        <v>661.61076863671008</v>
      </c>
      <c r="EQ11" s="59">
        <f t="shared" si="161"/>
        <v>690.36569586319865</v>
      </c>
      <c r="ER11" s="59">
        <f t="shared" si="162"/>
        <v>720.37036973680495</v>
      </c>
      <c r="ES11" s="59">
        <f t="shared" si="163"/>
        <v>751.67910674630593</v>
      </c>
      <c r="ET11" s="59">
        <f t="shared" si="164"/>
        <v>784.34858408371383</v>
      </c>
      <c r="EU11" s="59">
        <f t="shared" si="165"/>
        <v>818.43794224516012</v>
      </c>
      <c r="EV11" s="59">
        <f t="shared" si="166"/>
        <v>854.00889209101922</v>
      </c>
      <c r="EW11" s="59">
        <f t="shared" si="167"/>
        <v>891.12582655907897</v>
      </c>
      <c r="EX11" s="59">
        <f t="shared" si="168"/>
        <v>929.85593723298962</v>
      </c>
      <c r="EY11" s="59">
        <f t="shared" si="169"/>
        <v>970.26933597700975</v>
      </c>
      <c r="EZ11" s="59">
        <f t="shared" si="170"/>
        <v>1012.4391818572425</v>
      </c>
      <c r="FA11" s="59">
        <f t="shared" si="171"/>
        <v>1056.4418135791218</v>
      </c>
      <c r="FB11" s="59">
        <f t="shared" si="172"/>
        <v>1102.3568876808974</v>
      </c>
      <c r="FC11" s="59">
        <f t="shared" si="173"/>
        <v>1150.2675227332845</v>
      </c>
      <c r="FD11" s="59">
        <f t="shared" si="174"/>
        <v>1200.2604498063183</v>
      </c>
      <c r="FE11" s="59">
        <f t="shared" si="175"/>
        <v>1252.4261694758004</v>
      </c>
      <c r="FF11" s="59">
        <f t="shared" si="176"/>
        <v>1306.8591156535574</v>
      </c>
      <c r="FG11" s="59">
        <f t="shared" si="177"/>
        <v>1363.6578265380922</v>
      </c>
      <c r="FH11" s="59">
        <f t="shared" si="178"/>
        <v>1422.9251229950905</v>
      </c>
      <c r="FI11" s="59">
        <f t="shared" si="179"/>
        <v>1484.768294690703</v>
      </c>
      <c r="FJ11" s="59">
        <f t="shared" si="180"/>
        <v>1549.2992943145503</v>
      </c>
      <c r="FK11" s="59">
        <f t="shared" si="181"/>
        <v>1616.6349402440492</v>
      </c>
      <c r="FL11" s="59">
        <f t="shared" si="182"/>
        <v>1686.8971280169358</v>
      </c>
      <c r="FM11" s="59">
        <f t="shared" si="183"/>
        <v>1760.2130509948076</v>
      </c>
      <c r="FN11" s="59">
        <f t="shared" si="184"/>
        <v>1836.7154306171437</v>
      </c>
      <c r="FO11" s="59">
        <f t="shared" si="185"/>
        <v>1916.5427566626258</v>
      </c>
      <c r="FP11" s="59">
        <f t="shared" si="186"/>
        <v>1999.8395379526967</v>
      </c>
      <c r="FQ11" s="59">
        <f t="shared" si="187"/>
        <v>2086.7565639511968</v>
      </c>
      <c r="FR11" s="59">
        <f t="shared" si="188"/>
        <v>2177.4511777336434</v>
      </c>
      <c r="FS11" s="59">
        <f t="shared" si="189"/>
        <v>2272.0875608203028</v>
      </c>
      <c r="FT11" s="59">
        <f t="shared" si="190"/>
        <v>2370.8370303886745</v>
      </c>
      <c r="FU11" s="59">
        <f t="shared" si="191"/>
        <v>2473.8783494034269</v>
      </c>
      <c r="FV11" s="59">
        <f t="shared" si="192"/>
        <v>2581.3980502251984</v>
      </c>
      <c r="FW11" s="59">
        <f t="shared" si="193"/>
        <v>2693.5907722840857</v>
      </c>
      <c r="FX11" s="59">
        <f t="shared" si="194"/>
        <v>2810.6596144290961</v>
      </c>
      <c r="FY11" s="59">
        <f t="shared" si="195"/>
        <v>2932.8165025914132</v>
      </c>
      <c r="FZ11" s="59">
        <f t="shared" si="196"/>
        <v>3060.2825734270409</v>
      </c>
      <c r="GA11" s="59">
        <f t="shared" si="197"/>
        <v>3193.2885746333268</v>
      </c>
      <c r="GB11" s="59">
        <f t="shared" si="198"/>
        <v>3332.0752826640401</v>
      </c>
      <c r="GC11" s="59">
        <f t="shared" si="199"/>
        <v>3476.8939385991844</v>
      </c>
      <c r="GD11" s="59">
        <f t="shared" si="200"/>
        <v>3628.0067029585816</v>
      </c>
      <c r="GE11" s="59">
        <f t="shared" si="201"/>
        <v>3785.6871302825671</v>
      </c>
      <c r="GF11" s="59">
        <f t="shared" si="202"/>
        <v>3950.2206643389077</v>
      </c>
      <c r="GG11" s="59">
        <f t="shared" si="203"/>
        <v>4121.9051548524048</v>
      </c>
      <c r="GH11" s="59">
        <f t="shared" si="204"/>
        <v>4301.0513966926001</v>
      </c>
      <c r="GI11" s="59">
        <f t="shared" si="205"/>
        <v>4487.9836924956535</v>
      </c>
      <c r="GJ11" s="59">
        <f t="shared" si="206"/>
        <v>4683.0404397388993</v>
      </c>
      <c r="GK11" s="59">
        <f t="shared" si="207"/>
        <v>4886.5747433308306</v>
      </c>
      <c r="GL11" s="59">
        <f t="shared" si="208"/>
        <v>5098.9550548254747</v>
      </c>
      <c r="GM11" s="59">
        <f t="shared" si="209"/>
        <v>5320.5658394182992</v>
      </c>
      <c r="GN11" s="59">
        <f t="shared" si="210"/>
        <v>5551.8082719310969</v>
      </c>
      <c r="GO11" s="59">
        <f t="shared" si="211"/>
        <v>5793.1009630457656</v>
      </c>
      <c r="GP11" s="59">
        <f t="shared" si="212"/>
        <v>6044.8807171016597</v>
      </c>
      <c r="GQ11" s="59">
        <f t="shared" si="213"/>
        <v>6307.6033228283313</v>
      </c>
      <c r="GR11" s="59">
        <f t="shared" si="214"/>
        <v>6581.7443784450952</v>
      </c>
      <c r="GS11" s="59">
        <f t="shared" si="215"/>
        <v>6867.8001526210755</v>
      </c>
      <c r="GT11" s="59">
        <f t="shared" si="216"/>
        <v>7166.2884828542919</v>
      </c>
      <c r="GU11" s="59">
        <f t="shared" si="217"/>
        <v>7477.749712896104</v>
      </c>
      <c r="GV11" s="59">
        <f t="shared" si="218"/>
        <v>7802.7476709179937</v>
      </c>
      <c r="GW11" s="59">
        <f t="shared" si="219"/>
        <v>8141.8706901914311</v>
      </c>
      <c r="GX11" s="59">
        <f t="shared" si="220"/>
        <v>8495.7326741285306</v>
      </c>
      <c r="GY11" s="59">
        <f t="shared" si="221"/>
        <v>8864.9742076115035</v>
      </c>
      <c r="GZ11" s="59">
        <f t="shared" si="222"/>
        <v>9250.2637166227141</v>
      </c>
      <c r="HA11" s="59">
        <f t="shared" si="223"/>
        <v>9652.2986782745702</v>
      </c>
      <c r="HB11" s="59">
        <f t="shared" si="224"/>
        <v>10071.806883429739</v>
      </c>
      <c r="HC11" s="59">
        <f t="shared" si="225"/>
        <v>10509.547754197361</v>
      </c>
    </row>
    <row r="12" spans="1:211" x14ac:dyDescent="0.3">
      <c r="A12" s="57" t="str">
        <f>'JMC-3 As Filed'!A11</f>
        <v>OGE Energy Corporation</v>
      </c>
      <c r="B12" s="16" t="str">
        <f>'JMC-3 As Filed'!B11</f>
        <v>OGE</v>
      </c>
      <c r="C12" s="16">
        <f>'JMC-3 As Filed'!C11</f>
        <v>1.33</v>
      </c>
      <c r="D12" s="16">
        <f>'JMC-3 As Filed'!D11</f>
        <v>32.422666666666686</v>
      </c>
      <c r="E12" s="17">
        <f>'JMC-3 As Filed'!K11</f>
        <v>5.0624999999999996E-2</v>
      </c>
      <c r="F12" s="17">
        <f t="shared" ref="F12:G12" si="234">E12-($E12-$H12)/3</f>
        <v>4.8237333333333333E-2</v>
      </c>
      <c r="G12" s="17">
        <f t="shared" si="234"/>
        <v>4.5849666666666671E-2</v>
      </c>
      <c r="H12" s="17">
        <f t="shared" si="27"/>
        <v>4.3462000000000001E-2</v>
      </c>
      <c r="I12" s="17">
        <f t="shared" si="4"/>
        <v>8.9054545760154744E-2</v>
      </c>
      <c r="J12" s="14"/>
      <c r="K12" s="58">
        <f t="shared" si="5"/>
        <v>-32.422666666666686</v>
      </c>
      <c r="L12" s="58">
        <f t="shared" si="6"/>
        <v>1.3973312499999999</v>
      </c>
      <c r="M12" s="58">
        <f t="shared" si="28"/>
        <v>1.4680711445312498</v>
      </c>
      <c r="N12" s="59">
        <f t="shared" ref="N12:O12" si="235">M12*(1+$F12)</f>
        <v>1.5388869816870516</v>
      </c>
      <c r="O12" s="59">
        <f t="shared" si="235"/>
        <v>1.6131187859850171</v>
      </c>
      <c r="P12" s="59">
        <f t="shared" si="30"/>
        <v>1.6832281546614978</v>
      </c>
      <c r="Q12" s="59">
        <f t="shared" si="31"/>
        <v>1.7563846167193955</v>
      </c>
      <c r="R12" s="59">
        <f t="shared" si="32"/>
        <v>1.8327206049312537</v>
      </c>
      <c r="S12" s="59">
        <f t="shared" si="33"/>
        <v>1.9123743078627755</v>
      </c>
      <c r="T12" s="59">
        <f t="shared" si="34"/>
        <v>1.9954899200311071</v>
      </c>
      <c r="U12" s="59">
        <f t="shared" si="35"/>
        <v>2.0822179029354988</v>
      </c>
      <c r="V12" s="59">
        <f t="shared" si="36"/>
        <v>2.1727152574328814</v>
      </c>
      <c r="W12" s="59">
        <f t="shared" si="37"/>
        <v>2.2671458079514291</v>
      </c>
      <c r="X12" s="59">
        <f t="shared" si="38"/>
        <v>2.365680499056614</v>
      </c>
      <c r="Y12" s="59">
        <f t="shared" si="39"/>
        <v>2.4684977049066124</v>
      </c>
      <c r="Z12" s="59">
        <f t="shared" si="40"/>
        <v>2.5757835521572634</v>
      </c>
      <c r="AA12" s="59">
        <f t="shared" si="41"/>
        <v>2.6877322569011222</v>
      </c>
      <c r="AB12" s="59">
        <f t="shared" si="42"/>
        <v>2.8045464762505583</v>
      </c>
      <c r="AC12" s="59">
        <f t="shared" si="43"/>
        <v>2.9264376752013597</v>
      </c>
      <c r="AD12" s="59">
        <f t="shared" si="44"/>
        <v>3.0536265094409609</v>
      </c>
      <c r="AE12" s="59">
        <f t="shared" si="45"/>
        <v>3.1863432247942836</v>
      </c>
      <c r="AF12" s="59">
        <f t="shared" si="46"/>
        <v>3.3248280740302922</v>
      </c>
      <c r="AG12" s="59">
        <f t="shared" si="47"/>
        <v>3.4693317517837965</v>
      </c>
      <c r="AH12" s="59">
        <f t="shared" si="48"/>
        <v>3.6201158483798235</v>
      </c>
      <c r="AI12" s="59">
        <f t="shared" si="49"/>
        <v>3.7774533233821068</v>
      </c>
      <c r="AJ12" s="59">
        <f t="shared" si="50"/>
        <v>3.9416289997229397</v>
      </c>
      <c r="AK12" s="59">
        <f t="shared" si="51"/>
        <v>4.1129400793088973</v>
      </c>
      <c r="AL12" s="59">
        <f t="shared" si="52"/>
        <v>4.2916966810358197</v>
      </c>
      <c r="AM12" s="59">
        <f t="shared" si="53"/>
        <v>4.4782224021869981</v>
      </c>
      <c r="AN12" s="59">
        <f t="shared" si="54"/>
        <v>4.6728549042308485</v>
      </c>
      <c r="AO12" s="59">
        <f t="shared" si="55"/>
        <v>4.8759465240785289</v>
      </c>
      <c r="AP12" s="59">
        <f t="shared" si="56"/>
        <v>5.0878649119080297</v>
      </c>
      <c r="AQ12" s="59">
        <f t="shared" si="57"/>
        <v>5.3089936967093756</v>
      </c>
      <c r="AR12" s="59">
        <f t="shared" si="58"/>
        <v>5.5397331807557579</v>
      </c>
      <c r="AS12" s="59">
        <f t="shared" si="59"/>
        <v>5.7805010642577637</v>
      </c>
      <c r="AT12" s="59">
        <f t="shared" si="60"/>
        <v>6.0317332015125338</v>
      </c>
      <c r="AU12" s="59">
        <f t="shared" si="61"/>
        <v>6.2938843899166708</v>
      </c>
      <c r="AV12" s="59">
        <f t="shared" si="62"/>
        <v>6.5674291932712281</v>
      </c>
      <c r="AW12" s="59">
        <f t="shared" si="63"/>
        <v>6.8528628008691816</v>
      </c>
      <c r="AX12" s="59">
        <f t="shared" si="64"/>
        <v>7.1507019239205576</v>
      </c>
      <c r="AY12" s="59">
        <f t="shared" si="65"/>
        <v>7.4614857309379925</v>
      </c>
      <c r="AZ12" s="59">
        <f t="shared" si="66"/>
        <v>7.7857768237760183</v>
      </c>
      <c r="BA12" s="59">
        <f t="shared" si="67"/>
        <v>8.1241622560909708</v>
      </c>
      <c r="BB12" s="59">
        <f t="shared" si="68"/>
        <v>8.4772545960651957</v>
      </c>
      <c r="BC12" s="59">
        <f t="shared" si="69"/>
        <v>8.8456930353193801</v>
      </c>
      <c r="BD12" s="59">
        <f t="shared" si="70"/>
        <v>9.2301445460204299</v>
      </c>
      <c r="BE12" s="59">
        <f t="shared" si="71"/>
        <v>9.6313050882795697</v>
      </c>
      <c r="BF12" s="59">
        <f t="shared" si="72"/>
        <v>10.049900870026375</v>
      </c>
      <c r="BG12" s="59">
        <f t="shared" si="73"/>
        <v>10.48668966163946</v>
      </c>
      <c r="BH12" s="59">
        <f t="shared" si="74"/>
        <v>10.942462167713632</v>
      </c>
      <c r="BI12" s="59">
        <f t="shared" si="75"/>
        <v>11.418043458446801</v>
      </c>
      <c r="BJ12" s="59">
        <f t="shared" si="76"/>
        <v>11.914294463237814</v>
      </c>
      <c r="BK12" s="59">
        <f t="shared" si="77"/>
        <v>12.432113529199055</v>
      </c>
      <c r="BL12" s="59">
        <f t="shared" si="78"/>
        <v>12.972438047405104</v>
      </c>
      <c r="BM12" s="59">
        <f t="shared" si="79"/>
        <v>13.536246149821423</v>
      </c>
      <c r="BN12" s="59">
        <f t="shared" si="80"/>
        <v>14.124558479984961</v>
      </c>
      <c r="BO12" s="59">
        <f t="shared" si="81"/>
        <v>14.738440040642065</v>
      </c>
      <c r="BP12" s="59">
        <f t="shared" si="82"/>
        <v>15.379002121688448</v>
      </c>
      <c r="BQ12" s="59">
        <f t="shared" si="83"/>
        <v>16.047404311901268</v>
      </c>
      <c r="BR12" s="59">
        <f t="shared" si="84"/>
        <v>16.74485659810512</v>
      </c>
      <c r="BS12" s="59">
        <f t="shared" si="85"/>
        <v>17.472621555571962</v>
      </c>
      <c r="BT12" s="59">
        <f t="shared" si="86"/>
        <v>18.23201663362023</v>
      </c>
      <c r="BU12" s="59">
        <f t="shared" si="87"/>
        <v>19.024416540550629</v>
      </c>
      <c r="BV12" s="59">
        <f t="shared" si="88"/>
        <v>19.851255732236037</v>
      </c>
      <c r="BW12" s="59">
        <f t="shared" si="89"/>
        <v>20.714031008870478</v>
      </c>
      <c r="BX12" s="59">
        <f t="shared" si="90"/>
        <v>21.614304224578003</v>
      </c>
      <c r="BY12" s="59">
        <f t="shared" si="91"/>
        <v>22.553705114786609</v>
      </c>
      <c r="BZ12" s="59">
        <f t="shared" si="92"/>
        <v>23.533934246485462</v>
      </c>
      <c r="CA12" s="59">
        <f t="shared" si="93"/>
        <v>24.556766096706209</v>
      </c>
      <c r="CB12" s="59">
        <f t="shared" si="94"/>
        <v>25.62405226480125</v>
      </c>
      <c r="CC12" s="59">
        <f t="shared" si="95"/>
        <v>26.737724824334038</v>
      </c>
      <c r="CD12" s="59">
        <f t="shared" si="96"/>
        <v>27.899799820649239</v>
      </c>
      <c r="CE12" s="59">
        <f t="shared" si="97"/>
        <v>29.112380920454292</v>
      </c>
      <c r="CF12" s="59">
        <f t="shared" si="98"/>
        <v>30.377663220019073</v>
      </c>
      <c r="CG12" s="59">
        <f t="shared" si="99"/>
        <v>31.697937218887539</v>
      </c>
      <c r="CH12" s="59">
        <f t="shared" si="100"/>
        <v>33.075592966294828</v>
      </c>
      <c r="CI12" s="59">
        <f t="shared" si="101"/>
        <v>34.513124387795926</v>
      </c>
      <c r="CJ12" s="59">
        <f t="shared" si="102"/>
        <v>36.013133799938309</v>
      </c>
      <c r="CK12" s="59">
        <f t="shared" si="103"/>
        <v>37.578336621151223</v>
      </c>
      <c r="CL12" s="59">
        <f t="shared" si="104"/>
        <v>39.211566287379696</v>
      </c>
      <c r="CM12" s="59">
        <f t="shared" si="105"/>
        <v>40.915779381361787</v>
      </c>
      <c r="CN12" s="59">
        <f t="shared" si="106"/>
        <v>42.694060984834529</v>
      </c>
      <c r="CO12" s="59">
        <f t="shared" si="107"/>
        <v>44.5496302633574</v>
      </c>
      <c r="CP12" s="59">
        <f t="shared" si="108"/>
        <v>46.485846293863432</v>
      </c>
      <c r="CQ12" s="59">
        <f t="shared" si="109"/>
        <v>48.50621414548732</v>
      </c>
      <c r="CR12" s="59">
        <f t="shared" si="110"/>
        <v>50.614391224678485</v>
      </c>
      <c r="CS12" s="59">
        <f t="shared" si="111"/>
        <v>52.814193896085456</v>
      </c>
      <c r="CT12" s="59">
        <f t="shared" si="112"/>
        <v>55.109604391197117</v>
      </c>
      <c r="CU12" s="59">
        <f t="shared" si="113"/>
        <v>57.504778017247318</v>
      </c>
      <c r="CV12" s="59">
        <f t="shared" si="114"/>
        <v>60.004050679432915</v>
      </c>
      <c r="CW12" s="59">
        <f t="shared" si="115"/>
        <v>62.611946730062421</v>
      </c>
      <c r="CX12" s="59">
        <f t="shared" si="116"/>
        <v>65.333187158844382</v>
      </c>
      <c r="CY12" s="59">
        <f t="shared" si="117"/>
        <v>68.172698139142071</v>
      </c>
      <c r="CZ12" s="59">
        <f t="shared" si="118"/>
        <v>71.135619945665454</v>
      </c>
      <c r="DA12" s="59">
        <f t="shared" si="119"/>
        <v>74.227316259743958</v>
      </c>
      <c r="DB12" s="59">
        <f t="shared" si="120"/>
        <v>77.45338387902494</v>
      </c>
      <c r="DC12" s="59">
        <f t="shared" si="121"/>
        <v>80.819662849175117</v>
      </c>
      <c r="DD12" s="59">
        <f t="shared" si="122"/>
        <v>84.33224703592596</v>
      </c>
      <c r="DE12" s="59">
        <f t="shared" si="123"/>
        <v>87.99749515660136</v>
      </c>
      <c r="DF12" s="59">
        <f t="shared" si="124"/>
        <v>91.82204229109756</v>
      </c>
      <c r="DG12" s="59">
        <f t="shared" si="125"/>
        <v>95.812811893153238</v>
      </c>
      <c r="DH12" s="59">
        <f t="shared" si="126"/>
        <v>99.977028323653457</v>
      </c>
      <c r="DI12" s="59">
        <f t="shared" si="127"/>
        <v>104.32222992865607</v>
      </c>
      <c r="DJ12" s="59">
        <f t="shared" si="128"/>
        <v>108.85628268581532</v>
      </c>
      <c r="DK12" s="59">
        <f t="shared" si="129"/>
        <v>113.58739444390621</v>
      </c>
      <c r="DL12" s="59">
        <f t="shared" si="130"/>
        <v>118.52412978122724</v>
      </c>
      <c r="DM12" s="59">
        <f t="shared" si="131"/>
        <v>123.67542550977893</v>
      </c>
      <c r="DN12" s="59">
        <f t="shared" si="132"/>
        <v>129.05060685328493</v>
      </c>
      <c r="DO12" s="59">
        <f t="shared" si="133"/>
        <v>134.65940432834239</v>
      </c>
      <c r="DP12" s="59">
        <f t="shared" si="134"/>
        <v>140.5119713592608</v>
      </c>
      <c r="DQ12" s="59">
        <f t="shared" si="135"/>
        <v>146.61890265847697</v>
      </c>
      <c r="DR12" s="59">
        <f t="shared" si="136"/>
        <v>152.99125340581969</v>
      </c>
      <c r="DS12" s="59">
        <f t="shared" si="137"/>
        <v>159.64055926134341</v>
      </c>
      <c r="DT12" s="59">
        <f t="shared" si="138"/>
        <v>166.57885724795989</v>
      </c>
      <c r="DU12" s="59">
        <f t="shared" si="139"/>
        <v>173.8187075416707</v>
      </c>
      <c r="DV12" s="59">
        <f t="shared" si="140"/>
        <v>181.37321620884677</v>
      </c>
      <c r="DW12" s="59">
        <f t="shared" si="141"/>
        <v>189.25605893171564</v>
      </c>
      <c r="DX12" s="59">
        <f t="shared" si="142"/>
        <v>197.48150576500583</v>
      </c>
      <c r="DY12" s="59">
        <f t="shared" si="143"/>
        <v>206.06444696856451</v>
      </c>
      <c r="DZ12" s="59">
        <f t="shared" si="144"/>
        <v>215.02041996271223</v>
      </c>
      <c r="EA12" s="59">
        <f t="shared" si="145"/>
        <v>224.3656374551316</v>
      </c>
      <c r="EB12" s="59">
        <f t="shared" si="146"/>
        <v>234.11701679020652</v>
      </c>
      <c r="EC12" s="59">
        <f t="shared" si="147"/>
        <v>244.29221057394244</v>
      </c>
      <c r="ED12" s="59">
        <f t="shared" si="148"/>
        <v>254.90963862990711</v>
      </c>
      <c r="EE12" s="59">
        <f t="shared" si="149"/>
        <v>265.98852134404012</v>
      </c>
      <c r="EF12" s="59">
        <f t="shared" si="150"/>
        <v>277.54891445869475</v>
      </c>
      <c r="EG12" s="59">
        <f t="shared" si="151"/>
        <v>289.61174537889849</v>
      </c>
      <c r="EH12" s="59">
        <f t="shared" si="152"/>
        <v>302.19885105655612</v>
      </c>
      <c r="EI12" s="59">
        <f t="shared" si="153"/>
        <v>315.33301752117615</v>
      </c>
      <c r="EJ12" s="59">
        <f t="shared" si="154"/>
        <v>329.03802112868146</v>
      </c>
      <c r="EK12" s="59">
        <f t="shared" si="155"/>
        <v>343.33867160297621</v>
      </c>
      <c r="EL12" s="59">
        <f t="shared" si="156"/>
        <v>358.26085694818471</v>
      </c>
      <c r="EM12" s="59">
        <f t="shared" si="157"/>
        <v>373.83159031286669</v>
      </c>
      <c r="EN12" s="59">
        <f t="shared" si="158"/>
        <v>390.07905889104444</v>
      </c>
      <c r="EO12" s="59">
        <f t="shared" si="159"/>
        <v>407.03267494856698</v>
      </c>
      <c r="EP12" s="59">
        <f t="shared" si="160"/>
        <v>424.72312906718156</v>
      </c>
      <c r="EQ12" s="59">
        <f t="shared" si="161"/>
        <v>443.18244570269934</v>
      </c>
      <c r="ER12" s="59">
        <f t="shared" si="162"/>
        <v>462.44404115782999</v>
      </c>
      <c r="ES12" s="59">
        <f t="shared" si="163"/>
        <v>482.54278407463153</v>
      </c>
      <c r="ET12" s="59">
        <f t="shared" si="164"/>
        <v>503.51505855608309</v>
      </c>
      <c r="EU12" s="59">
        <f t="shared" si="165"/>
        <v>525.39883003104751</v>
      </c>
      <c r="EV12" s="59">
        <f t="shared" si="166"/>
        <v>548.23371398185679</v>
      </c>
      <c r="EW12" s="59">
        <f t="shared" si="167"/>
        <v>572.06104765893622</v>
      </c>
      <c r="EX12" s="59">
        <f t="shared" si="168"/>
        <v>596.92396491228885</v>
      </c>
      <c r="EY12" s="59">
        <f t="shared" si="169"/>
        <v>622.86747427530668</v>
      </c>
      <c r="EZ12" s="59">
        <f t="shared" si="170"/>
        <v>649.93854044225998</v>
      </c>
      <c r="FA12" s="59">
        <f t="shared" si="171"/>
        <v>678.18616928696144</v>
      </c>
      <c r="FB12" s="59">
        <f t="shared" si="172"/>
        <v>707.66149657651124</v>
      </c>
      <c r="FC12" s="59">
        <f t="shared" si="173"/>
        <v>738.41788054071947</v>
      </c>
      <c r="FD12" s="59">
        <f t="shared" si="174"/>
        <v>770.51099846478019</v>
      </c>
      <c r="FE12" s="59">
        <f t="shared" si="175"/>
        <v>803.99894748005636</v>
      </c>
      <c r="FF12" s="59">
        <f t="shared" si="176"/>
        <v>838.9423497354345</v>
      </c>
      <c r="FG12" s="59">
        <f t="shared" si="177"/>
        <v>875.40446213963583</v>
      </c>
      <c r="FH12" s="59">
        <f t="shared" si="178"/>
        <v>913.45129087314854</v>
      </c>
      <c r="FI12" s="59">
        <f t="shared" si="179"/>
        <v>953.15171087707722</v>
      </c>
      <c r="FJ12" s="59">
        <f t="shared" si="180"/>
        <v>994.5775905352167</v>
      </c>
      <c r="FK12" s="59">
        <f t="shared" si="181"/>
        <v>1037.8039217750581</v>
      </c>
      <c r="FL12" s="59">
        <f t="shared" si="182"/>
        <v>1082.9089558232456</v>
      </c>
      <c r="FM12" s="59">
        <f t="shared" si="183"/>
        <v>1129.9743448612353</v>
      </c>
      <c r="FN12" s="59">
        <f t="shared" si="184"/>
        <v>1179.0852898375942</v>
      </c>
      <c r="FO12" s="59">
        <f t="shared" si="185"/>
        <v>1230.3306947045157</v>
      </c>
      <c r="FP12" s="59">
        <f t="shared" si="186"/>
        <v>1283.8033273577632</v>
      </c>
      <c r="FQ12" s="59">
        <f t="shared" si="187"/>
        <v>1339.5999875713862</v>
      </c>
      <c r="FR12" s="59">
        <f t="shared" si="188"/>
        <v>1397.8216822312136</v>
      </c>
      <c r="FS12" s="59">
        <f t="shared" si="189"/>
        <v>1458.5738081843465</v>
      </c>
      <c r="FT12" s="59">
        <f t="shared" si="190"/>
        <v>1521.9663430356543</v>
      </c>
      <c r="FU12" s="59">
        <f t="shared" si="191"/>
        <v>1588.1140442366698</v>
      </c>
      <c r="FV12" s="59">
        <f t="shared" si="192"/>
        <v>1657.1366568272838</v>
      </c>
      <c r="FW12" s="59">
        <f t="shared" si="193"/>
        <v>1729.1591302063109</v>
      </c>
      <c r="FX12" s="59">
        <f t="shared" si="194"/>
        <v>1804.3118443233375</v>
      </c>
      <c r="FY12" s="59">
        <f t="shared" si="195"/>
        <v>1882.7308457013182</v>
      </c>
      <c r="FZ12" s="59">
        <f t="shared" si="196"/>
        <v>1964.5580937171887</v>
      </c>
      <c r="GA12" s="59">
        <f t="shared" si="197"/>
        <v>2049.941717586325</v>
      </c>
      <c r="GB12" s="59">
        <f t="shared" si="198"/>
        <v>2139.0362845160616</v>
      </c>
      <c r="GC12" s="59">
        <f t="shared" si="199"/>
        <v>2232.0030795136986</v>
      </c>
      <c r="GD12" s="59">
        <f t="shared" si="200"/>
        <v>2329.0103973555229</v>
      </c>
      <c r="GE12" s="59">
        <f t="shared" si="201"/>
        <v>2430.2338472453885</v>
      </c>
      <c r="GF12" s="59">
        <f t="shared" si="202"/>
        <v>2535.8566707143673</v>
      </c>
      <c r="GG12" s="59">
        <f t="shared" si="203"/>
        <v>2646.0700733369549</v>
      </c>
      <c r="GH12" s="59">
        <f t="shared" si="204"/>
        <v>2761.0735708643256</v>
      </c>
      <c r="GI12" s="59">
        <f t="shared" si="205"/>
        <v>2881.0753504012305</v>
      </c>
      <c r="GJ12" s="59">
        <f t="shared" si="206"/>
        <v>3006.2926472803683</v>
      </c>
      <c r="GK12" s="59">
        <f t="shared" si="207"/>
        <v>3136.9521383164674</v>
      </c>
      <c r="GL12" s="59">
        <f t="shared" si="208"/>
        <v>3273.2903521519775</v>
      </c>
      <c r="GM12" s="59">
        <f t="shared" si="209"/>
        <v>3415.5540974372066</v>
      </c>
      <c r="GN12" s="59">
        <f t="shared" si="210"/>
        <v>3564.000909620022</v>
      </c>
      <c r="GO12" s="59">
        <f t="shared" si="211"/>
        <v>3718.8995171539268</v>
      </c>
      <c r="GP12" s="59">
        <f t="shared" si="212"/>
        <v>3880.5303279684704</v>
      </c>
      <c r="GQ12" s="59">
        <f t="shared" si="213"/>
        <v>4049.1859370826355</v>
      </c>
      <c r="GR12" s="59">
        <f t="shared" si="214"/>
        <v>4225.1716562801203</v>
      </c>
      <c r="GS12" s="59">
        <f t="shared" si="215"/>
        <v>4408.8060668053668</v>
      </c>
      <c r="GT12" s="59">
        <f t="shared" si="216"/>
        <v>4600.4215960808615</v>
      </c>
      <c r="GU12" s="59">
        <f t="shared" si="217"/>
        <v>4800.3651194897275</v>
      </c>
      <c r="GV12" s="59">
        <f t="shared" si="218"/>
        <v>5008.9985883129893</v>
      </c>
      <c r="GW12" s="59">
        <f t="shared" si="219"/>
        <v>5226.6996849582483</v>
      </c>
      <c r="GX12" s="59">
        <f t="shared" si="220"/>
        <v>5453.8625066659033</v>
      </c>
      <c r="GY12" s="59">
        <f t="shared" si="221"/>
        <v>5690.8982789306165</v>
      </c>
      <c r="GZ12" s="59">
        <f t="shared" si="222"/>
        <v>5938.2360999294979</v>
      </c>
      <c r="HA12" s="59">
        <f t="shared" si="223"/>
        <v>6196.3237173046327</v>
      </c>
      <c r="HB12" s="59">
        <f t="shared" si="224"/>
        <v>6465.6283387061258</v>
      </c>
      <c r="HC12" s="59">
        <f t="shared" si="225"/>
        <v>6746.6374775629711</v>
      </c>
    </row>
    <row r="13" spans="1:211" x14ac:dyDescent="0.3">
      <c r="A13" s="57" t="str">
        <f>'JMC-3 As Filed'!A12</f>
        <v>Pinnacle West Capital Corporation</v>
      </c>
      <c r="B13" s="16" t="str">
        <f>'JMC-3 As Filed'!B12</f>
        <v>PNW</v>
      </c>
      <c r="C13" s="16">
        <f>'JMC-3 As Filed'!C12</f>
        <v>2.78</v>
      </c>
      <c r="D13" s="16">
        <f>'JMC-3 As Filed'!D12</f>
        <v>81.736777777777817</v>
      </c>
      <c r="E13" s="17">
        <f>'JMC-3 As Filed'!K12</f>
        <v>4.2825000000000002E-2</v>
      </c>
      <c r="F13" s="17">
        <f t="shared" ref="F13:G13" si="236">E13-($E13-$H13)/3</f>
        <v>4.3037333333333337E-2</v>
      </c>
      <c r="G13" s="17">
        <f t="shared" si="236"/>
        <v>4.3249666666666672E-2</v>
      </c>
      <c r="H13" s="17">
        <f t="shared" si="27"/>
        <v>4.3462000000000001E-2</v>
      </c>
      <c r="I13" s="17">
        <f t="shared" si="4"/>
        <v>8.0197712779045138E-2</v>
      </c>
      <c r="J13" s="14"/>
      <c r="K13" s="58">
        <f t="shared" si="5"/>
        <v>-81.736777777777817</v>
      </c>
      <c r="L13" s="58">
        <f t="shared" si="6"/>
        <v>2.8990534999999999</v>
      </c>
      <c r="M13" s="58">
        <f t="shared" si="28"/>
        <v>3.0232054661375001</v>
      </c>
      <c r="N13" s="59">
        <f t="shared" ref="N13:O13" si="237">M13*(1+$F13)</f>
        <v>3.153316167518815</v>
      </c>
      <c r="O13" s="59">
        <f t="shared" si="237"/>
        <v>3.2890264865257115</v>
      </c>
      <c r="P13" s="59">
        <f t="shared" si="30"/>
        <v>3.4319741556830916</v>
      </c>
      <c r="Q13" s="59">
        <f t="shared" si="31"/>
        <v>3.5811346164373896</v>
      </c>
      <c r="R13" s="59">
        <f t="shared" si="32"/>
        <v>3.7367778891369912</v>
      </c>
      <c r="S13" s="59">
        <f t="shared" si="33"/>
        <v>3.8991857297546626</v>
      </c>
      <c r="T13" s="59">
        <f t="shared" si="34"/>
        <v>4.0686521399412596</v>
      </c>
      <c r="U13" s="59">
        <f t="shared" si="35"/>
        <v>4.245483899247386</v>
      </c>
      <c r="V13" s="59">
        <f t="shared" si="36"/>
        <v>4.4300011204764758</v>
      </c>
      <c r="W13" s="59">
        <f t="shared" si="37"/>
        <v>4.6225378291746235</v>
      </c>
      <c r="X13" s="59">
        <f t="shared" si="38"/>
        <v>4.8234425683062101</v>
      </c>
      <c r="Y13" s="59">
        <f t="shared" si="39"/>
        <v>5.0330790292099339</v>
      </c>
      <c r="Z13" s="59">
        <f t="shared" si="40"/>
        <v>5.2518267099774558</v>
      </c>
      <c r="AA13" s="59">
        <f t="shared" si="41"/>
        <v>5.4800816024464956</v>
      </c>
      <c r="AB13" s="59">
        <f t="shared" si="42"/>
        <v>5.7182569090520241</v>
      </c>
      <c r="AC13" s="59">
        <f t="shared" si="43"/>
        <v>5.9667837908332428</v>
      </c>
      <c r="AD13" s="59">
        <f t="shared" si="44"/>
        <v>6.2261121479504364</v>
      </c>
      <c r="AE13" s="59">
        <f t="shared" si="45"/>
        <v>6.4967114341246575</v>
      </c>
      <c r="AF13" s="59">
        <f t="shared" si="46"/>
        <v>6.7790715064745823</v>
      </c>
      <c r="AG13" s="59">
        <f t="shared" si="47"/>
        <v>7.0737035122889802</v>
      </c>
      <c r="AH13" s="59">
        <f t="shared" si="48"/>
        <v>7.3811408143400827</v>
      </c>
      <c r="AI13" s="59">
        <f t="shared" si="49"/>
        <v>7.7019399564129305</v>
      </c>
      <c r="AJ13" s="59">
        <f t="shared" si="50"/>
        <v>8.0366816707985489</v>
      </c>
      <c r="AK13" s="59">
        <f t="shared" si="51"/>
        <v>8.3859719295747954</v>
      </c>
      <c r="AL13" s="59">
        <f t="shared" si="52"/>
        <v>8.7504430415779737</v>
      </c>
      <c r="AM13" s="59">
        <f t="shared" si="53"/>
        <v>9.1307547970510345</v>
      </c>
      <c r="AN13" s="59">
        <f t="shared" si="54"/>
        <v>9.5275956620404649</v>
      </c>
      <c r="AO13" s="59">
        <f t="shared" si="55"/>
        <v>9.9416840247040668</v>
      </c>
      <c r="AP13" s="59">
        <f t="shared" si="56"/>
        <v>10.373769495785753</v>
      </c>
      <c r="AQ13" s="59">
        <f t="shared" si="57"/>
        <v>10.824634265611593</v>
      </c>
      <c r="AR13" s="59">
        <f t="shared" si="58"/>
        <v>11.295094520063603</v>
      </c>
      <c r="AS13" s="59">
        <f t="shared" si="59"/>
        <v>11.786001918094607</v>
      </c>
      <c r="AT13" s="59">
        <f t="shared" si="60"/>
        <v>12.298245133458833</v>
      </c>
      <c r="AU13" s="59">
        <f t="shared" si="61"/>
        <v>12.832751463449219</v>
      </c>
      <c r="AV13" s="59">
        <f t="shared" si="62"/>
        <v>13.390488507553647</v>
      </c>
      <c r="AW13" s="59">
        <f t="shared" si="63"/>
        <v>13.972465919068942</v>
      </c>
      <c r="AX13" s="59">
        <f t="shared" si="64"/>
        <v>14.579737232843515</v>
      </c>
      <c r="AY13" s="59">
        <f t="shared" si="65"/>
        <v>15.213401772457358</v>
      </c>
      <c r="AZ13" s="59">
        <f t="shared" si="66"/>
        <v>15.874606640291898</v>
      </c>
      <c r="BA13" s="59">
        <f t="shared" si="67"/>
        <v>16.564548794092261</v>
      </c>
      <c r="BB13" s="59">
        <f t="shared" si="68"/>
        <v>17.284477213781095</v>
      </c>
      <c r="BC13" s="59">
        <f t="shared" si="69"/>
        <v>18.035695162446448</v>
      </c>
      <c r="BD13" s="59">
        <f t="shared" si="70"/>
        <v>18.819562545596693</v>
      </c>
      <c r="BE13" s="59">
        <f t="shared" si="71"/>
        <v>19.637498372953413</v>
      </c>
      <c r="BF13" s="59">
        <f t="shared" si="72"/>
        <v>20.490983327238713</v>
      </c>
      <c r="BG13" s="59">
        <f t="shared" si="73"/>
        <v>21.381562444607159</v>
      </c>
      <c r="BH13" s="59">
        <f t="shared" si="74"/>
        <v>22.310847911574673</v>
      </c>
      <c r="BI13" s="59">
        <f t="shared" si="75"/>
        <v>23.28052198350753</v>
      </c>
      <c r="BJ13" s="59">
        <f t="shared" si="76"/>
        <v>24.292340029954733</v>
      </c>
      <c r="BK13" s="59">
        <f t="shared" si="77"/>
        <v>25.348133712336622</v>
      </c>
      <c r="BL13" s="59">
        <f t="shared" si="78"/>
        <v>26.449814299742194</v>
      </c>
      <c r="BM13" s="59">
        <f t="shared" si="79"/>
        <v>27.599376128837587</v>
      </c>
      <c r="BN13" s="59">
        <f t="shared" si="80"/>
        <v>28.798900214149125</v>
      </c>
      <c r="BO13" s="59">
        <f t="shared" si="81"/>
        <v>30.05055801525647</v>
      </c>
      <c r="BP13" s="59">
        <f t="shared" si="82"/>
        <v>31.356615367715545</v>
      </c>
      <c r="BQ13" s="59">
        <f t="shared" si="83"/>
        <v>32.719436584827193</v>
      </c>
      <c r="BR13" s="59">
        <f t="shared" si="84"/>
        <v>34.141488737676951</v>
      </c>
      <c r="BS13" s="59">
        <f t="shared" si="85"/>
        <v>35.625346121193864</v>
      </c>
      <c r="BT13" s="59">
        <f t="shared" si="86"/>
        <v>37.173694914313188</v>
      </c>
      <c r="BU13" s="59">
        <f t="shared" si="87"/>
        <v>38.789338042679063</v>
      </c>
      <c r="BV13" s="59">
        <f t="shared" si="88"/>
        <v>40.475200252689973</v>
      </c>
      <c r="BW13" s="59">
        <f t="shared" si="89"/>
        <v>42.234333406072381</v>
      </c>
      <c r="BX13" s="59">
        <f t="shared" si="90"/>
        <v>44.069922004567097</v>
      </c>
      <c r="BY13" s="59">
        <f t="shared" si="91"/>
        <v>45.98528895472959</v>
      </c>
      <c r="BZ13" s="59">
        <f t="shared" si="92"/>
        <v>47.983901583280044</v>
      </c>
      <c r="CA13" s="59">
        <f t="shared" si="93"/>
        <v>50.069377913892559</v>
      </c>
      <c r="CB13" s="59">
        <f t="shared" si="94"/>
        <v>52.245493216786151</v>
      </c>
      <c r="CC13" s="59">
        <f t="shared" si="95"/>
        <v>54.516186842974108</v>
      </c>
      <c r="CD13" s="59">
        <f t="shared" si="96"/>
        <v>56.885569355543446</v>
      </c>
      <c r="CE13" s="59">
        <f t="shared" si="97"/>
        <v>59.357929970874068</v>
      </c>
      <c r="CF13" s="59">
        <f t="shared" si="98"/>
        <v>61.937744323268191</v>
      </c>
      <c r="CG13" s="59">
        <f t="shared" si="99"/>
        <v>64.629682567046061</v>
      </c>
      <c r="CH13" s="59">
        <f t="shared" si="100"/>
        <v>67.438617830775016</v>
      </c>
      <c r="CI13" s="59">
        <f t="shared" si="101"/>
        <v>70.369635038936153</v>
      </c>
      <c r="CJ13" s="59">
        <f t="shared" si="102"/>
        <v>73.428040116998389</v>
      </c>
      <c r="CK13" s="59">
        <f t="shared" si="103"/>
        <v>76.619369596563359</v>
      </c>
      <c r="CL13" s="59">
        <f t="shared" si="104"/>
        <v>79.949400637969191</v>
      </c>
      <c r="CM13" s="59">
        <f t="shared" si="105"/>
        <v>83.424161488496594</v>
      </c>
      <c r="CN13" s="59">
        <f t="shared" si="106"/>
        <v>87.049942395109625</v>
      </c>
      <c r="CO13" s="59">
        <f t="shared" si="107"/>
        <v>90.83330699148587</v>
      </c>
      <c r="CP13" s="59">
        <f t="shared" si="108"/>
        <v>94.781104179949821</v>
      </c>
      <c r="CQ13" s="59">
        <f t="shared" si="109"/>
        <v>98.900480529818793</v>
      </c>
      <c r="CR13" s="59">
        <f t="shared" si="110"/>
        <v>103.19889321460576</v>
      </c>
      <c r="CS13" s="59">
        <f t="shared" si="111"/>
        <v>107.68412351149894</v>
      </c>
      <c r="CT13" s="59">
        <f t="shared" si="112"/>
        <v>112.3642908875557</v>
      </c>
      <c r="CU13" s="59">
        <f t="shared" si="113"/>
        <v>117.24786769811062</v>
      </c>
      <c r="CV13" s="59">
        <f t="shared" si="114"/>
        <v>122.3436945240059</v>
      </c>
      <c r="CW13" s="59">
        <f t="shared" si="115"/>
        <v>127.66099617540823</v>
      </c>
      <c r="CX13" s="59">
        <f t="shared" si="116"/>
        <v>133.20939839118381</v>
      </c>
      <c r="CY13" s="59">
        <f t="shared" si="117"/>
        <v>138.99894526406143</v>
      </c>
      <c r="CZ13" s="59">
        <f t="shared" si="118"/>
        <v>145.04011742312807</v>
      </c>
      <c r="DA13" s="59">
        <f t="shared" si="119"/>
        <v>151.34385100657204</v>
      </c>
      <c r="DB13" s="59">
        <f t="shared" si="120"/>
        <v>157.92155745901965</v>
      </c>
      <c r="DC13" s="59">
        <f t="shared" si="121"/>
        <v>164.78514418930354</v>
      </c>
      <c r="DD13" s="59">
        <f t="shared" si="122"/>
        <v>171.94703612605903</v>
      </c>
      <c r="DE13" s="59">
        <f t="shared" si="123"/>
        <v>179.42019821016979</v>
      </c>
      <c r="DF13" s="59">
        <f t="shared" si="124"/>
        <v>187.21815886478018</v>
      </c>
      <c r="DG13" s="59">
        <f t="shared" si="125"/>
        <v>195.35503448536124</v>
      </c>
      <c r="DH13" s="59">
        <f t="shared" si="126"/>
        <v>203.84555499416399</v>
      </c>
      <c r="DI13" s="59">
        <f t="shared" si="127"/>
        <v>212.70509050532033</v>
      </c>
      <c r="DJ13" s="59">
        <f t="shared" si="128"/>
        <v>221.94967914886254</v>
      </c>
      <c r="DK13" s="59">
        <f t="shared" si="129"/>
        <v>231.5960561040304</v>
      </c>
      <c r="DL13" s="59">
        <f t="shared" si="130"/>
        <v>241.66168389442373</v>
      </c>
      <c r="DM13" s="59">
        <f t="shared" si="131"/>
        <v>252.16478399984314</v>
      </c>
      <c r="DN13" s="59">
        <f t="shared" si="132"/>
        <v>263.1243698420443</v>
      </c>
      <c r="DO13" s="59">
        <f t="shared" si="133"/>
        <v>274.56028120411918</v>
      </c>
      <c r="DP13" s="59">
        <f t="shared" si="134"/>
        <v>286.49322014581259</v>
      </c>
      <c r="DQ13" s="59">
        <f t="shared" si="135"/>
        <v>298.94478847978985</v>
      </c>
      <c r="DR13" s="59">
        <f t="shared" si="136"/>
        <v>311.93752687669843</v>
      </c>
      <c r="DS13" s="59">
        <f t="shared" si="137"/>
        <v>325.49495566981346</v>
      </c>
      <c r="DT13" s="59">
        <f t="shared" si="138"/>
        <v>339.64161743313485</v>
      </c>
      <c r="DU13" s="59">
        <f t="shared" si="139"/>
        <v>354.40312141001374</v>
      </c>
      <c r="DV13" s="59">
        <f t="shared" si="140"/>
        <v>369.80618987273573</v>
      </c>
      <c r="DW13" s="59">
        <f t="shared" si="141"/>
        <v>385.87870649698453</v>
      </c>
      <c r="DX13" s="59">
        <f t="shared" si="142"/>
        <v>402.64976683875642</v>
      </c>
      <c r="DY13" s="59">
        <f t="shared" si="143"/>
        <v>420.14973100510241</v>
      </c>
      <c r="DZ13" s="59">
        <f t="shared" si="144"/>
        <v>438.41027861404615</v>
      </c>
      <c r="EA13" s="59">
        <f t="shared" si="145"/>
        <v>457.46446614316977</v>
      </c>
      <c r="EB13" s="59">
        <f t="shared" si="146"/>
        <v>477.34678677068416</v>
      </c>
      <c r="EC13" s="59">
        <f t="shared" si="147"/>
        <v>498.09323281731156</v>
      </c>
      <c r="ED13" s="59">
        <f t="shared" si="148"/>
        <v>519.7413609020175</v>
      </c>
      <c r="EE13" s="59">
        <f t="shared" si="149"/>
        <v>542.33035992954092</v>
      </c>
      <c r="EF13" s="59">
        <f t="shared" si="150"/>
        <v>565.90112203279853</v>
      </c>
      <c r="EG13" s="59">
        <f t="shared" si="151"/>
        <v>590.4963165985879</v>
      </c>
      <c r="EH13" s="59">
        <f t="shared" si="152"/>
        <v>616.16046751059571</v>
      </c>
      <c r="EI13" s="59">
        <f t="shared" si="153"/>
        <v>642.94003374954116</v>
      </c>
      <c r="EJ13" s="59">
        <f t="shared" si="154"/>
        <v>670.8834934963636</v>
      </c>
      <c r="EK13" s="59">
        <f t="shared" si="155"/>
        <v>700.04143189070248</v>
      </c>
      <c r="EL13" s="59">
        <f t="shared" si="156"/>
        <v>730.46663260353614</v>
      </c>
      <c r="EM13" s="59">
        <f t="shared" si="157"/>
        <v>762.21417338975095</v>
      </c>
      <c r="EN13" s="59">
        <f t="shared" si="158"/>
        <v>795.34152579361626</v>
      </c>
      <c r="EO13" s="59">
        <f t="shared" si="159"/>
        <v>829.90865918765837</v>
      </c>
      <c r="EP13" s="59">
        <f t="shared" si="160"/>
        <v>865.97814933327231</v>
      </c>
      <c r="EQ13" s="59">
        <f t="shared" si="161"/>
        <v>903.61529165959485</v>
      </c>
      <c r="ER13" s="59">
        <f t="shared" si="162"/>
        <v>942.88821946570408</v>
      </c>
      <c r="ES13" s="59">
        <f t="shared" si="163"/>
        <v>983.8680272601224</v>
      </c>
      <c r="ET13" s="59">
        <f t="shared" si="164"/>
        <v>1026.6288994609017</v>
      </c>
      <c r="EU13" s="59">
        <f t="shared" si="165"/>
        <v>1071.2482446892714</v>
      </c>
      <c r="EV13" s="59">
        <f t="shared" si="166"/>
        <v>1117.8068358999562</v>
      </c>
      <c r="EW13" s="59">
        <f t="shared" si="167"/>
        <v>1166.3889566018399</v>
      </c>
      <c r="EX13" s="59">
        <f t="shared" si="168"/>
        <v>1217.0825534336689</v>
      </c>
      <c r="EY13" s="59">
        <f t="shared" si="169"/>
        <v>1269.9793953710027</v>
      </c>
      <c r="EZ13" s="59">
        <f t="shared" si="170"/>
        <v>1325.1752398526171</v>
      </c>
      <c r="FA13" s="59">
        <f t="shared" si="171"/>
        <v>1382.7700061270914</v>
      </c>
      <c r="FB13" s="59">
        <f t="shared" si="172"/>
        <v>1442.867956133387</v>
      </c>
      <c r="FC13" s="59">
        <f t="shared" si="173"/>
        <v>1505.5778832428562</v>
      </c>
      <c r="FD13" s="59">
        <f t="shared" si="174"/>
        <v>1571.013309204357</v>
      </c>
      <c r="FE13" s="59">
        <f t="shared" si="175"/>
        <v>1639.2926896489967</v>
      </c>
      <c r="FF13" s="59">
        <f t="shared" si="176"/>
        <v>1710.5396285265213</v>
      </c>
      <c r="FG13" s="59">
        <f t="shared" si="177"/>
        <v>1784.8831018615408</v>
      </c>
      <c r="FH13" s="59">
        <f t="shared" si="178"/>
        <v>1862.457691234647</v>
      </c>
      <c r="FI13" s="59">
        <f t="shared" si="179"/>
        <v>1943.4038274110869</v>
      </c>
      <c r="FJ13" s="59">
        <f t="shared" si="180"/>
        <v>2027.8680445580273</v>
      </c>
      <c r="FK13" s="59">
        <f t="shared" si="181"/>
        <v>2116.0032455106079</v>
      </c>
      <c r="FL13" s="59">
        <f t="shared" si="182"/>
        <v>2207.9689785669898</v>
      </c>
      <c r="FM13" s="59">
        <f t="shared" si="183"/>
        <v>2303.9317263134681</v>
      </c>
      <c r="FN13" s="59">
        <f t="shared" si="184"/>
        <v>2404.0652070025039</v>
      </c>
      <c r="FO13" s="59">
        <f t="shared" si="185"/>
        <v>2508.5506890292463</v>
      </c>
      <c r="FP13" s="59">
        <f t="shared" si="186"/>
        <v>2617.577319075835</v>
      </c>
      <c r="FQ13" s="59">
        <f t="shared" si="187"/>
        <v>2731.3424645175087</v>
      </c>
      <c r="FR13" s="59">
        <f t="shared" si="188"/>
        <v>2850.0520707103683</v>
      </c>
      <c r="FS13" s="59">
        <f t="shared" si="189"/>
        <v>2973.9210338075818</v>
      </c>
      <c r="FT13" s="59">
        <f t="shared" si="190"/>
        <v>3103.1735897789267</v>
      </c>
      <c r="FU13" s="59">
        <f t="shared" si="191"/>
        <v>3238.0437203378983</v>
      </c>
      <c r="FV13" s="59">
        <f t="shared" si="192"/>
        <v>3378.7755765112238</v>
      </c>
      <c r="FW13" s="59">
        <f t="shared" si="193"/>
        <v>3525.6239206175542</v>
      </c>
      <c r="FX13" s="59">
        <f t="shared" si="194"/>
        <v>3678.8545874554338</v>
      </c>
      <c r="FY13" s="59">
        <f t="shared" si="195"/>
        <v>3838.7449655354217</v>
      </c>
      <c r="FZ13" s="59">
        <f t="shared" si="196"/>
        <v>4005.5844992275215</v>
      </c>
      <c r="GA13" s="59">
        <f t="shared" si="197"/>
        <v>4179.6752127329473</v>
      </c>
      <c r="GB13" s="59">
        <f t="shared" si="198"/>
        <v>4361.3322568287458</v>
      </c>
      <c r="GC13" s="59">
        <f t="shared" si="199"/>
        <v>4550.8844793750359</v>
      </c>
      <c r="GD13" s="59">
        <f t="shared" si="200"/>
        <v>4748.675020617633</v>
      </c>
      <c r="GE13" s="59">
        <f t="shared" si="201"/>
        <v>4955.0619343637163</v>
      </c>
      <c r="GF13" s="59">
        <f t="shared" si="202"/>
        <v>5170.4188361550314</v>
      </c>
      <c r="GG13" s="59">
        <f t="shared" si="203"/>
        <v>5395.1355796120006</v>
      </c>
      <c r="GH13" s="59">
        <f t="shared" si="204"/>
        <v>5629.6189621730964</v>
      </c>
      <c r="GI13" s="59">
        <f t="shared" si="205"/>
        <v>5874.2934615070626</v>
      </c>
      <c r="GJ13" s="59">
        <f t="shared" si="206"/>
        <v>6129.6020039310815</v>
      </c>
      <c r="GK13" s="59">
        <f t="shared" si="207"/>
        <v>6396.0067662259335</v>
      </c>
      <c r="GL13" s="59">
        <f t="shared" si="208"/>
        <v>6673.9900122996441</v>
      </c>
      <c r="GM13" s="59">
        <f t="shared" si="209"/>
        <v>6964.0549662142103</v>
      </c>
      <c r="GN13" s="59">
        <f t="shared" si="210"/>
        <v>7266.7267231558117</v>
      </c>
      <c r="GO13" s="59">
        <f t="shared" si="211"/>
        <v>7582.5531999976083</v>
      </c>
      <c r="GP13" s="59">
        <f t="shared" si="212"/>
        <v>7912.1061271759036</v>
      </c>
      <c r="GQ13" s="59">
        <f t="shared" si="213"/>
        <v>8255.9820836752224</v>
      </c>
      <c r="GR13" s="59">
        <f t="shared" si="214"/>
        <v>8614.8035769959133</v>
      </c>
      <c r="GS13" s="59">
        <f t="shared" si="215"/>
        <v>8989.2201700593087</v>
      </c>
      <c r="GT13" s="59">
        <f t="shared" si="216"/>
        <v>9379.9096570904258</v>
      </c>
      <c r="GU13" s="59">
        <f t="shared" si="217"/>
        <v>9787.5792906068891</v>
      </c>
      <c r="GV13" s="59">
        <f t="shared" si="218"/>
        <v>10212.967061735244</v>
      </c>
      <c r="GW13" s="59">
        <f t="shared" si="219"/>
        <v>10656.84303617238</v>
      </c>
      <c r="GX13" s="59">
        <f t="shared" si="220"/>
        <v>11120.010748210503</v>
      </c>
      <c r="GY13" s="59">
        <f t="shared" si="221"/>
        <v>11603.308655349227</v>
      </c>
      <c r="GZ13" s="59">
        <f t="shared" si="222"/>
        <v>12107.611656128014</v>
      </c>
      <c r="HA13" s="59">
        <f t="shared" si="223"/>
        <v>12633.832673926649</v>
      </c>
      <c r="HB13" s="59">
        <f t="shared" si="224"/>
        <v>13182.924309600847</v>
      </c>
      <c r="HC13" s="59">
        <f t="shared" si="225"/>
        <v>13755.880565944717</v>
      </c>
    </row>
    <row r="14" spans="1:211" x14ac:dyDescent="0.3">
      <c r="A14" s="57" t="str">
        <f>'JMC-3 As Filed'!A13</f>
        <v>PNM Resources, Inc.</v>
      </c>
      <c r="B14" s="16" t="str">
        <f>'JMC-3 As Filed'!B13</f>
        <v>PNM</v>
      </c>
      <c r="C14" s="16">
        <f>'JMC-3 As Filed'!C13</f>
        <v>1.06</v>
      </c>
      <c r="D14" s="16">
        <f>'JMC-3 As Filed'!D13</f>
        <v>38.897444444444439</v>
      </c>
      <c r="E14" s="17">
        <f>'JMC-3 As Filed'!K13</f>
        <v>6.1749999999999999E-2</v>
      </c>
      <c r="F14" s="17">
        <f t="shared" ref="F14:G14" si="238">E14-($E14-$H14)/3</f>
        <v>5.5654000000000002E-2</v>
      </c>
      <c r="G14" s="17">
        <f t="shared" si="238"/>
        <v>4.9558000000000005E-2</v>
      </c>
      <c r="H14" s="17">
        <f t="shared" si="27"/>
        <v>4.3462000000000001E-2</v>
      </c>
      <c r="I14" s="17">
        <f t="shared" si="4"/>
        <v>7.4502566456794747E-2</v>
      </c>
      <c r="K14" s="59">
        <f t="shared" si="5"/>
        <v>-38.897444444444439</v>
      </c>
      <c r="L14" s="58">
        <f t="shared" si="6"/>
        <v>1.1254550000000001</v>
      </c>
      <c r="M14" s="58">
        <f t="shared" si="28"/>
        <v>1.1949518462500002</v>
      </c>
      <c r="N14" s="59">
        <f t="shared" ref="N14:O14" si="239">M14*(1+$F14)</f>
        <v>1.2614556963011978</v>
      </c>
      <c r="O14" s="59">
        <f t="shared" si="239"/>
        <v>1.3316607516231447</v>
      </c>
      <c r="P14" s="59">
        <f t="shared" si="30"/>
        <v>1.3895373912101896</v>
      </c>
      <c r="Q14" s="59">
        <f t="shared" si="31"/>
        <v>1.4499294653069668</v>
      </c>
      <c r="R14" s="59">
        <f t="shared" si="32"/>
        <v>1.512946299728138</v>
      </c>
      <c r="S14" s="59">
        <f t="shared" si="33"/>
        <v>1.5787019718069222</v>
      </c>
      <c r="T14" s="59">
        <f t="shared" si="34"/>
        <v>1.6473155169055944</v>
      </c>
      <c r="U14" s="59">
        <f t="shared" si="35"/>
        <v>1.7189111439013451</v>
      </c>
      <c r="V14" s="59">
        <f t="shared" si="36"/>
        <v>1.7936184600375853</v>
      </c>
      <c r="W14" s="59">
        <f t="shared" si="37"/>
        <v>1.8715727055477387</v>
      </c>
      <c r="X14" s="59">
        <f t="shared" si="38"/>
        <v>1.9529149984762544</v>
      </c>
      <c r="Y14" s="59">
        <f t="shared" si="39"/>
        <v>2.0377925901400293</v>
      </c>
      <c r="Z14" s="59">
        <f t="shared" si="40"/>
        <v>2.1263591316926949</v>
      </c>
      <c r="AA14" s="59">
        <f t="shared" si="41"/>
        <v>2.2187749522743223</v>
      </c>
      <c r="AB14" s="59">
        <f t="shared" si="42"/>
        <v>2.3152073492500689</v>
      </c>
      <c r="AC14" s="59">
        <f t="shared" si="43"/>
        <v>2.4158308910631749</v>
      </c>
      <c r="AD14" s="59">
        <f t="shared" si="44"/>
        <v>2.5208277332505622</v>
      </c>
      <c r="AE14" s="59">
        <f t="shared" si="45"/>
        <v>2.6303879481930981</v>
      </c>
      <c r="AF14" s="59">
        <f t="shared" si="46"/>
        <v>2.7447098691974663</v>
      </c>
      <c r="AG14" s="59">
        <f t="shared" si="47"/>
        <v>2.8640004495325262</v>
      </c>
      <c r="AH14" s="59">
        <f t="shared" si="48"/>
        <v>2.9884756370701084</v>
      </c>
      <c r="AI14" s="59">
        <f t="shared" si="49"/>
        <v>3.1183607652084491</v>
      </c>
      <c r="AJ14" s="59">
        <f t="shared" si="50"/>
        <v>3.2538909607859385</v>
      </c>
      <c r="AK14" s="59">
        <f t="shared" si="51"/>
        <v>3.3953115697236167</v>
      </c>
      <c r="AL14" s="59">
        <f t="shared" si="52"/>
        <v>3.5428786011669442</v>
      </c>
      <c r="AM14" s="59">
        <f t="shared" si="53"/>
        <v>3.6968591909308617</v>
      </c>
      <c r="AN14" s="59">
        <f t="shared" si="54"/>
        <v>3.8575320850870982</v>
      </c>
      <c r="AO14" s="59">
        <f t="shared" si="55"/>
        <v>4.0251881445691531</v>
      </c>
      <c r="AP14" s="59">
        <f t="shared" si="56"/>
        <v>4.2001308717084171</v>
      </c>
      <c r="AQ14" s="59">
        <f t="shared" si="57"/>
        <v>4.3826769596546082</v>
      </c>
      <c r="AR14" s="59">
        <f t="shared" si="58"/>
        <v>4.5731568656751165</v>
      </c>
      <c r="AS14" s="59">
        <f t="shared" si="59"/>
        <v>4.771915409371088</v>
      </c>
      <c r="AT14" s="59">
        <f t="shared" si="60"/>
        <v>4.9793123968931736</v>
      </c>
      <c r="AU14" s="59">
        <f t="shared" si="61"/>
        <v>5.1957232722869442</v>
      </c>
      <c r="AV14" s="59">
        <f t="shared" si="62"/>
        <v>5.4215397971470791</v>
      </c>
      <c r="AW14" s="59">
        <f t="shared" si="63"/>
        <v>5.6571707598106853</v>
      </c>
      <c r="AX14" s="59">
        <f t="shared" si="64"/>
        <v>5.9030427153735765</v>
      </c>
      <c r="AY14" s="59">
        <f t="shared" si="65"/>
        <v>6.1596007578691419</v>
      </c>
      <c r="AZ14" s="59">
        <f t="shared" si="66"/>
        <v>6.4273093260076495</v>
      </c>
      <c r="BA14" s="59">
        <f t="shared" si="67"/>
        <v>6.7066530439345931</v>
      </c>
      <c r="BB14" s="59">
        <f t="shared" si="68"/>
        <v>6.9981375985300778</v>
      </c>
      <c r="BC14" s="59">
        <f t="shared" si="69"/>
        <v>7.3022906548373916</v>
      </c>
      <c r="BD14" s="59">
        <f t="shared" si="70"/>
        <v>7.6196628112779337</v>
      </c>
      <c r="BE14" s="59">
        <f t="shared" si="71"/>
        <v>7.9508285963816947</v>
      </c>
      <c r="BF14" s="59">
        <f t="shared" si="72"/>
        <v>8.2963875088376344</v>
      </c>
      <c r="BG14" s="59">
        <f t="shared" si="73"/>
        <v>8.6569651027467351</v>
      </c>
      <c r="BH14" s="59">
        <f t="shared" si="74"/>
        <v>9.0332141200423131</v>
      </c>
      <c r="BI14" s="59">
        <f t="shared" si="75"/>
        <v>9.425815672127591</v>
      </c>
      <c r="BJ14" s="59">
        <f t="shared" si="76"/>
        <v>9.8354804728695999</v>
      </c>
      <c r="BK14" s="59">
        <f t="shared" si="77"/>
        <v>10.262950125181458</v>
      </c>
      <c r="BL14" s="59">
        <f t="shared" si="78"/>
        <v>10.708998463522093</v>
      </c>
      <c r="BM14" s="59">
        <f t="shared" si="79"/>
        <v>11.17443295474369</v>
      </c>
      <c r="BN14" s="59">
        <f t="shared" si="80"/>
        <v>11.660096159822759</v>
      </c>
      <c r="BO14" s="59">
        <f t="shared" si="81"/>
        <v>12.166867259120973</v>
      </c>
      <c r="BP14" s="59">
        <f t="shared" si="82"/>
        <v>12.695663643936888</v>
      </c>
      <c r="BQ14" s="59">
        <f t="shared" si="83"/>
        <v>13.247442577229672</v>
      </c>
      <c r="BR14" s="59">
        <f t="shared" si="84"/>
        <v>13.823202926521226</v>
      </c>
      <c r="BS14" s="59">
        <f t="shared" si="85"/>
        <v>14.42398697211369</v>
      </c>
      <c r="BT14" s="59">
        <f t="shared" si="86"/>
        <v>15.050882293895693</v>
      </c>
      <c r="BU14" s="59">
        <f t="shared" si="87"/>
        <v>15.705023740152987</v>
      </c>
      <c r="BV14" s="59">
        <f t="shared" si="88"/>
        <v>16.387595481947514</v>
      </c>
      <c r="BW14" s="59">
        <f t="shared" si="89"/>
        <v>17.099833156783916</v>
      </c>
      <c r="BX14" s="59">
        <f t="shared" si="90"/>
        <v>17.843026105444057</v>
      </c>
      <c r="BY14" s="59">
        <f t="shared" si="91"/>
        <v>18.618519706038864</v>
      </c>
      <c r="BZ14" s="59">
        <f t="shared" si="92"/>
        <v>19.427717809502724</v>
      </c>
      <c r="CA14" s="59">
        <f t="shared" si="93"/>
        <v>20.272085280939329</v>
      </c>
      <c r="CB14" s="59">
        <f t="shared" si="94"/>
        <v>21.153150651419512</v>
      </c>
      <c r="CC14" s="59">
        <f t="shared" si="95"/>
        <v>22.072508885031503</v>
      </c>
      <c r="CD14" s="59">
        <f t="shared" si="96"/>
        <v>23.031824266192739</v>
      </c>
      <c r="CE14" s="59">
        <f t="shared" si="97"/>
        <v>24.032833412450007</v>
      </c>
      <c r="CF14" s="59">
        <f t="shared" si="98"/>
        <v>25.077348418221906</v>
      </c>
      <c r="CG14" s="59">
        <f t="shared" si="99"/>
        <v>26.167260135174665</v>
      </c>
      <c r="CH14" s="59">
        <f t="shared" si="100"/>
        <v>27.304541595169624</v>
      </c>
      <c r="CI14" s="59">
        <f t="shared" si="101"/>
        <v>28.491251581978883</v>
      </c>
      <c r="CJ14" s="59">
        <f t="shared" si="102"/>
        <v>29.729538358234848</v>
      </c>
      <c r="CK14" s="59">
        <f t="shared" si="103"/>
        <v>31.021643554360448</v>
      </c>
      <c r="CL14" s="59">
        <f t="shared" si="104"/>
        <v>32.369906226520058</v>
      </c>
      <c r="CM14" s="59">
        <f t="shared" si="105"/>
        <v>33.776767090937071</v>
      </c>
      <c r="CN14" s="59">
        <f t="shared" si="106"/>
        <v>35.244772942243372</v>
      </c>
      <c r="CO14" s="59">
        <f t="shared" si="107"/>
        <v>36.77658126385915</v>
      </c>
      <c r="CP14" s="59">
        <f t="shared" si="108"/>
        <v>38.374965038748989</v>
      </c>
      <c r="CQ14" s="59">
        <f t="shared" si="109"/>
        <v>40.042817769263095</v>
      </c>
      <c r="CR14" s="59">
        <f t="shared" si="110"/>
        <v>41.783158715150805</v>
      </c>
      <c r="CS14" s="59">
        <f t="shared" si="111"/>
        <v>43.599138359228682</v>
      </c>
      <c r="CT14" s="59">
        <f t="shared" si="112"/>
        <v>45.494044110597471</v>
      </c>
      <c r="CU14" s="59">
        <f t="shared" si="113"/>
        <v>47.471306255732252</v>
      </c>
      <c r="CV14" s="59">
        <f t="shared" si="114"/>
        <v>49.534504168218881</v>
      </c>
      <c r="CW14" s="59">
        <f t="shared" si="115"/>
        <v>51.687372788378006</v>
      </c>
      <c r="CX14" s="59">
        <f t="shared" si="116"/>
        <v>53.933809384506489</v>
      </c>
      <c r="CY14" s="59">
        <f t="shared" si="117"/>
        <v>56.277880607975902</v>
      </c>
      <c r="CZ14" s="59">
        <f t="shared" si="118"/>
        <v>58.723829854959746</v>
      </c>
      <c r="DA14" s="59">
        <f t="shared" si="119"/>
        <v>61.276084948116001</v>
      </c>
      <c r="DB14" s="59">
        <f t="shared" si="120"/>
        <v>63.939266152131012</v>
      </c>
      <c r="DC14" s="59">
        <f t="shared" si="121"/>
        <v>66.718194537634929</v>
      </c>
      <c r="DD14" s="59">
        <f t="shared" si="122"/>
        <v>69.617900708629605</v>
      </c>
      <c r="DE14" s="59">
        <f t="shared" si="123"/>
        <v>72.643633909228058</v>
      </c>
      <c r="DF14" s="59">
        <f t="shared" si="124"/>
        <v>75.800871526190917</v>
      </c>
      <c r="DG14" s="59">
        <f t="shared" si="125"/>
        <v>79.095329004462215</v>
      </c>
      <c r="DH14" s="59">
        <f t="shared" si="126"/>
        <v>82.532970193654137</v>
      </c>
      <c r="DI14" s="59">
        <f t="shared" si="127"/>
        <v>86.120018144210718</v>
      </c>
      <c r="DJ14" s="59">
        <f t="shared" si="128"/>
        <v>89.862966372794389</v>
      </c>
      <c r="DK14" s="59">
        <f t="shared" si="129"/>
        <v>93.768590617288766</v>
      </c>
      <c r="DL14" s="59">
        <f t="shared" si="130"/>
        <v>97.843961102697364</v>
      </c>
      <c r="DM14" s="59">
        <f t="shared" si="131"/>
        <v>102.09645534014278</v>
      </c>
      <c r="DN14" s="59">
        <f t="shared" si="132"/>
        <v>106.53377148213606</v>
      </c>
      <c r="DO14" s="59">
        <f t="shared" si="133"/>
        <v>111.16394225829265</v>
      </c>
      <c r="DP14" s="59">
        <f t="shared" si="134"/>
        <v>115.99534951672256</v>
      </c>
      <c r="DQ14" s="59">
        <f t="shared" si="135"/>
        <v>121.03673939741834</v>
      </c>
      <c r="DR14" s="59">
        <f t="shared" si="136"/>
        <v>126.29723816510892</v>
      </c>
      <c r="DS14" s="59">
        <f t="shared" si="137"/>
        <v>131.78636873024087</v>
      </c>
      <c r="DT14" s="59">
        <f t="shared" si="138"/>
        <v>137.51406788799457</v>
      </c>
      <c r="DU14" s="59">
        <f t="shared" si="139"/>
        <v>143.49070430654257</v>
      </c>
      <c r="DV14" s="59">
        <f t="shared" si="140"/>
        <v>149.72709729711352</v>
      </c>
      <c r="DW14" s="59">
        <f t="shared" si="141"/>
        <v>156.23453639984064</v>
      </c>
      <c r="DX14" s="59">
        <f t="shared" si="142"/>
        <v>163.02480182085048</v>
      </c>
      <c r="DY14" s="59">
        <f t="shared" si="143"/>
        <v>170.11018575758828</v>
      </c>
      <c r="DZ14" s="59">
        <f t="shared" si="144"/>
        <v>177.50351465098456</v>
      </c>
      <c r="EA14" s="59">
        <f t="shared" si="145"/>
        <v>185.21817240474562</v>
      </c>
      <c r="EB14" s="59">
        <f t="shared" si="146"/>
        <v>193.26812461380064</v>
      </c>
      <c r="EC14" s="59">
        <f t="shared" si="147"/>
        <v>201.66794384576562</v>
      </c>
      <c r="ED14" s="59">
        <f t="shared" si="148"/>
        <v>210.43283602119027</v>
      </c>
      <c r="EE14" s="59">
        <f t="shared" si="149"/>
        <v>219.57866794034322</v>
      </c>
      <c r="EF14" s="59">
        <f t="shared" si="150"/>
        <v>229.1219960063664</v>
      </c>
      <c r="EG14" s="59">
        <f t="shared" si="151"/>
        <v>239.08009619679507</v>
      </c>
      <c r="EH14" s="59">
        <f t="shared" si="152"/>
        <v>249.47099533770015</v>
      </c>
      <c r="EI14" s="59">
        <f t="shared" si="153"/>
        <v>260.31350373706726</v>
      </c>
      <c r="EJ14" s="59">
        <f t="shared" si="154"/>
        <v>271.62724923648767</v>
      </c>
      <c r="EK14" s="59">
        <f t="shared" si="155"/>
        <v>283.43271274280386</v>
      </c>
      <c r="EL14" s="59">
        <f t="shared" si="156"/>
        <v>295.75126530403156</v>
      </c>
      <c r="EM14" s="59">
        <f t="shared" si="157"/>
        <v>308.60520679667536</v>
      </c>
      <c r="EN14" s="59">
        <f t="shared" si="158"/>
        <v>322.01780629447245</v>
      </c>
      <c r="EO14" s="59">
        <f t="shared" si="159"/>
        <v>336.01334419164277</v>
      </c>
      <c r="EP14" s="59">
        <f t="shared" si="160"/>
        <v>350.61715615689991</v>
      </c>
      <c r="EQ14" s="59">
        <f t="shared" si="161"/>
        <v>365.85567899779107</v>
      </c>
      <c r="ER14" s="59">
        <f t="shared" si="162"/>
        <v>381.75649851839302</v>
      </c>
      <c r="ES14" s="59">
        <f t="shared" si="163"/>
        <v>398.34839945699935</v>
      </c>
      <c r="ET14" s="59">
        <f t="shared" si="164"/>
        <v>415.66141759419941</v>
      </c>
      <c r="EU14" s="59">
        <f t="shared" si="165"/>
        <v>433.72689412567843</v>
      </c>
      <c r="EV14" s="59">
        <f t="shared" si="166"/>
        <v>452.57753239816861</v>
      </c>
      <c r="EW14" s="59">
        <f t="shared" si="167"/>
        <v>472.24745711125775</v>
      </c>
      <c r="EX14" s="59">
        <f t="shared" si="168"/>
        <v>492.77227609222717</v>
      </c>
      <c r="EY14" s="59">
        <f t="shared" si="169"/>
        <v>514.18914475574752</v>
      </c>
      <c r="EZ14" s="59">
        <f t="shared" si="170"/>
        <v>536.53683336512177</v>
      </c>
      <c r="FA14" s="59">
        <f t="shared" si="171"/>
        <v>559.85579721683666</v>
      </c>
      <c r="FB14" s="59">
        <f t="shared" si="172"/>
        <v>584.18824987547475</v>
      </c>
      <c r="FC14" s="59">
        <f t="shared" si="173"/>
        <v>609.57823959156258</v>
      </c>
      <c r="FD14" s="59">
        <f t="shared" si="174"/>
        <v>636.07172904069103</v>
      </c>
      <c r="FE14" s="59">
        <f t="shared" si="175"/>
        <v>663.71667852825749</v>
      </c>
      <c r="FF14" s="59">
        <f t="shared" si="176"/>
        <v>692.56313281045254</v>
      </c>
      <c r="FG14" s="59">
        <f t="shared" si="177"/>
        <v>722.66331168866031</v>
      </c>
      <c r="FH14" s="59">
        <f t="shared" si="178"/>
        <v>754.07170454127277</v>
      </c>
      <c r="FI14" s="59">
        <f t="shared" si="179"/>
        <v>786.84516896404546</v>
      </c>
      <c r="FJ14" s="59">
        <f t="shared" si="180"/>
        <v>821.04303369756076</v>
      </c>
      <c r="FK14" s="59">
        <f t="shared" si="181"/>
        <v>856.7272060281241</v>
      </c>
      <c r="FL14" s="59">
        <f t="shared" si="182"/>
        <v>893.9622838565183</v>
      </c>
      <c r="FM14" s="59">
        <f t="shared" si="183"/>
        <v>932.81567263749025</v>
      </c>
      <c r="FN14" s="59">
        <f t="shared" si="184"/>
        <v>973.35770740166072</v>
      </c>
      <c r="FO14" s="59">
        <f t="shared" si="185"/>
        <v>1015.6617800807516</v>
      </c>
      <c r="FP14" s="59">
        <f t="shared" si="186"/>
        <v>1059.804472366621</v>
      </c>
      <c r="FQ14" s="59">
        <f t="shared" si="187"/>
        <v>1105.865694344619</v>
      </c>
      <c r="FR14" s="59">
        <f t="shared" si="188"/>
        <v>1153.9288291522248</v>
      </c>
      <c r="FS14" s="59">
        <f t="shared" si="189"/>
        <v>1204.0808839248386</v>
      </c>
      <c r="FT14" s="59">
        <f t="shared" si="190"/>
        <v>1256.4126473019799</v>
      </c>
      <c r="FU14" s="59">
        <f t="shared" si="191"/>
        <v>1311.0188537790184</v>
      </c>
      <c r="FV14" s="59">
        <f t="shared" si="192"/>
        <v>1367.9983552019619</v>
      </c>
      <c r="FW14" s="59">
        <f t="shared" si="193"/>
        <v>1427.4542997157494</v>
      </c>
      <c r="FX14" s="59">
        <f t="shared" si="194"/>
        <v>1489.4943184899951</v>
      </c>
      <c r="FY14" s="59">
        <f t="shared" si="195"/>
        <v>1554.2307205602071</v>
      </c>
      <c r="FZ14" s="59">
        <f t="shared" si="196"/>
        <v>1621.7806961371948</v>
      </c>
      <c r="GA14" s="59">
        <f t="shared" si="197"/>
        <v>1692.2665287527093</v>
      </c>
      <c r="GB14" s="59">
        <f t="shared" si="198"/>
        <v>1765.8158166253593</v>
      </c>
      <c r="GC14" s="59">
        <f t="shared" si="199"/>
        <v>1842.5617036475305</v>
      </c>
      <c r="GD14" s="59">
        <f t="shared" si="200"/>
        <v>1922.6431204114592</v>
      </c>
      <c r="GE14" s="59">
        <f t="shared" si="201"/>
        <v>2006.2050357107819</v>
      </c>
      <c r="GF14" s="59">
        <f t="shared" si="202"/>
        <v>2093.3987189728437</v>
      </c>
      <c r="GG14" s="59">
        <f t="shared" si="203"/>
        <v>2184.382014096841</v>
      </c>
      <c r="GH14" s="59">
        <f t="shared" si="204"/>
        <v>2279.3196251935178</v>
      </c>
      <c r="GI14" s="59">
        <f t="shared" si="205"/>
        <v>2378.3834147436783</v>
      </c>
      <c r="GJ14" s="59">
        <f t="shared" si="206"/>
        <v>2481.7527147152678</v>
      </c>
      <c r="GK14" s="59">
        <f t="shared" si="207"/>
        <v>2589.6146512022224</v>
      </c>
      <c r="GL14" s="59">
        <f t="shared" si="208"/>
        <v>2702.1644831727731</v>
      </c>
      <c r="GM14" s="59">
        <f t="shared" si="209"/>
        <v>2819.605955940428</v>
      </c>
      <c r="GN14" s="59">
        <f t="shared" si="210"/>
        <v>2942.1516699975105</v>
      </c>
      <c r="GO14" s="59">
        <f t="shared" si="211"/>
        <v>3070.0234658789418</v>
      </c>
      <c r="GP14" s="59">
        <f t="shared" si="212"/>
        <v>3203.4528257529719</v>
      </c>
      <c r="GQ14" s="59">
        <f t="shared" si="213"/>
        <v>3342.681292465847</v>
      </c>
      <c r="GR14" s="59">
        <f t="shared" si="214"/>
        <v>3487.9609067989973</v>
      </c>
      <c r="GS14" s="59">
        <f t="shared" si="215"/>
        <v>3639.554663730295</v>
      </c>
      <c r="GT14" s="59">
        <f t="shared" si="216"/>
        <v>3797.7369885253406</v>
      </c>
      <c r="GU14" s="59">
        <f t="shared" si="217"/>
        <v>3962.7942335206285</v>
      </c>
      <c r="GV14" s="59">
        <f t="shared" si="218"/>
        <v>4135.0251964979016</v>
      </c>
      <c r="GW14" s="59">
        <f t="shared" si="219"/>
        <v>4314.7416615880929</v>
      </c>
      <c r="GX14" s="59">
        <f t="shared" si="220"/>
        <v>4502.2689636840341</v>
      </c>
      <c r="GY14" s="59">
        <f t="shared" si="221"/>
        <v>4697.9465773836691</v>
      </c>
      <c r="GZ14" s="59">
        <f t="shared" si="222"/>
        <v>4902.1287315299178</v>
      </c>
      <c r="HA14" s="59">
        <f t="shared" si="223"/>
        <v>5115.1850504596705</v>
      </c>
      <c r="HB14" s="59">
        <f t="shared" si="224"/>
        <v>5337.5012231227483</v>
      </c>
      <c r="HC14" s="59">
        <f t="shared" si="225"/>
        <v>5569.4797012821091</v>
      </c>
    </row>
    <row r="15" spans="1:211" x14ac:dyDescent="0.3">
      <c r="A15" s="57" t="str">
        <f>'JMC-3 As Filed'!A14</f>
        <v>Southern Company</v>
      </c>
      <c r="B15" s="16" t="str">
        <f>'JMC-3 As Filed'!B14</f>
        <v>SO</v>
      </c>
      <c r="C15" s="16">
        <f>'JMC-3 As Filed'!C14</f>
        <v>2.3199999999999998</v>
      </c>
      <c r="D15" s="16">
        <f>'JMC-3 As Filed'!D14</f>
        <v>46.364888888888899</v>
      </c>
      <c r="E15" s="17">
        <f>'JMC-3 As Filed'!K14</f>
        <v>3.8625E-2</v>
      </c>
      <c r="F15" s="17">
        <f t="shared" ref="F15:G15" si="240">E15-($E15-$H15)/3</f>
        <v>4.0237333333333333E-2</v>
      </c>
      <c r="G15" s="17">
        <f t="shared" si="240"/>
        <v>4.1849666666666667E-2</v>
      </c>
      <c r="H15" s="17">
        <f t="shared" si="27"/>
        <v>4.3462000000000001E-2</v>
      </c>
      <c r="I15" s="17">
        <f t="shared" si="4"/>
        <v>9.7321826219558732E-2</v>
      </c>
      <c r="K15" s="59">
        <f t="shared" si="5"/>
        <v>-46.364888888888899</v>
      </c>
      <c r="L15" s="58">
        <f t="shared" si="6"/>
        <v>2.4096099999999998</v>
      </c>
      <c r="M15" s="58">
        <f t="shared" si="28"/>
        <v>2.5026811862499998</v>
      </c>
      <c r="N15" s="59">
        <f t="shared" ref="N15:O15" si="241">M15*(1+$F15)</f>
        <v>2.6033824033682027</v>
      </c>
      <c r="O15" s="59">
        <f t="shared" si="241"/>
        <v>2.7081355689266631</v>
      </c>
      <c r="P15" s="59">
        <f t="shared" si="30"/>
        <v>2.8258365570233535</v>
      </c>
      <c r="Q15" s="59">
        <f t="shared" si="31"/>
        <v>2.9486530654647023</v>
      </c>
      <c r="R15" s="59">
        <f t="shared" si="32"/>
        <v>3.0768074249959287</v>
      </c>
      <c r="S15" s="59">
        <f t="shared" si="33"/>
        <v>3.2105316293011015</v>
      </c>
      <c r="T15" s="59">
        <f t="shared" si="34"/>
        <v>3.3500677549737854</v>
      </c>
      <c r="U15" s="59">
        <f t="shared" si="35"/>
        <v>3.4956683997404556</v>
      </c>
      <c r="V15" s="59">
        <f t="shared" si="36"/>
        <v>3.6475971397299749</v>
      </c>
      <c r="W15" s="59">
        <f t="shared" si="37"/>
        <v>3.8061290066169189</v>
      </c>
      <c r="X15" s="59">
        <f t="shared" si="38"/>
        <v>3.9715509855025029</v>
      </c>
      <c r="Y15" s="59">
        <f t="shared" si="39"/>
        <v>4.144162534434412</v>
      </c>
      <c r="Z15" s="59">
        <f t="shared" si="40"/>
        <v>4.3242761265059997</v>
      </c>
      <c r="AA15" s="59">
        <f t="shared" si="41"/>
        <v>4.5122178155162027</v>
      </c>
      <c r="AB15" s="59">
        <f t="shared" si="42"/>
        <v>4.708327826214167</v>
      </c>
      <c r="AC15" s="59">
        <f t="shared" si="43"/>
        <v>4.9129611701970868</v>
      </c>
      <c r="AD15" s="59">
        <f t="shared" si="44"/>
        <v>5.1264882885761924</v>
      </c>
      <c r="AE15" s="59">
        <f t="shared" si="45"/>
        <v>5.3492957225742908</v>
      </c>
      <c r="AF15" s="59">
        <f t="shared" si="46"/>
        <v>5.5817868132688142</v>
      </c>
      <c r="AG15" s="59">
        <f t="shared" si="47"/>
        <v>5.8243824317471029</v>
      </c>
      <c r="AH15" s="59">
        <f t="shared" si="48"/>
        <v>6.077521740995695</v>
      </c>
      <c r="AI15" s="59">
        <f t="shared" si="49"/>
        <v>6.341662990902849</v>
      </c>
      <c r="AJ15" s="59">
        <f t="shared" si="50"/>
        <v>6.6172843478134675</v>
      </c>
      <c r="AK15" s="59">
        <f t="shared" si="51"/>
        <v>6.9048847601381356</v>
      </c>
      <c r="AL15" s="59">
        <f t="shared" si="52"/>
        <v>7.2049848615832586</v>
      </c>
      <c r="AM15" s="59">
        <f t="shared" si="53"/>
        <v>7.5181279136373895</v>
      </c>
      <c r="AN15" s="59">
        <f t="shared" si="54"/>
        <v>7.8448807890198973</v>
      </c>
      <c r="AO15" s="59">
        <f t="shared" si="55"/>
        <v>8.1858349978722789</v>
      </c>
      <c r="AP15" s="59">
        <f t="shared" si="56"/>
        <v>8.5416077585498034</v>
      </c>
      <c r="AQ15" s="59">
        <f t="shared" si="57"/>
        <v>8.9128431149518939</v>
      </c>
      <c r="AR15" s="59">
        <f t="shared" si="58"/>
        <v>9.3002131024139327</v>
      </c>
      <c r="AS15" s="59">
        <f t="shared" si="59"/>
        <v>9.7044189642710457</v>
      </c>
      <c r="AT15" s="59">
        <f t="shared" si="60"/>
        <v>10.126192421296192</v>
      </c>
      <c r="AU15" s="59">
        <f t="shared" si="61"/>
        <v>10.566296996310566</v>
      </c>
      <c r="AV15" s="59">
        <f t="shared" si="62"/>
        <v>11.025529396364215</v>
      </c>
      <c r="AW15" s="59">
        <f t="shared" si="63"/>
        <v>11.504720954988995</v>
      </c>
      <c r="AX15" s="59">
        <f t="shared" si="64"/>
        <v>12.004739137134726</v>
      </c>
      <c r="AY15" s="59">
        <f t="shared" si="65"/>
        <v>12.526489109512873</v>
      </c>
      <c r="AZ15" s="59">
        <f t="shared" si="66"/>
        <v>13.07091537919052</v>
      </c>
      <c r="BA15" s="59">
        <f t="shared" si="67"/>
        <v>13.639003503400897</v>
      </c>
      <c r="BB15" s="59">
        <f t="shared" si="68"/>
        <v>14.231781873665705</v>
      </c>
      <c r="BC15" s="59">
        <f t="shared" si="69"/>
        <v>14.850323577458962</v>
      </c>
      <c r="BD15" s="59">
        <f t="shared" si="70"/>
        <v>15.495748340782482</v>
      </c>
      <c r="BE15" s="59">
        <f t="shared" si="71"/>
        <v>16.169224555169567</v>
      </c>
      <c r="BF15" s="59">
        <f t="shared" si="72"/>
        <v>16.871971392786346</v>
      </c>
      <c r="BG15" s="59">
        <f t="shared" si="73"/>
        <v>17.605261013459625</v>
      </c>
      <c r="BH15" s="59">
        <f t="shared" si="74"/>
        <v>18.370420867626606</v>
      </c>
      <c r="BI15" s="59">
        <f t="shared" si="75"/>
        <v>19.16883609937539</v>
      </c>
      <c r="BJ15" s="59">
        <f t="shared" si="76"/>
        <v>20.001952053926441</v>
      </c>
      <c r="BK15" s="59">
        <f t="shared" si="77"/>
        <v>20.871276894094191</v>
      </c>
      <c r="BL15" s="59">
        <f t="shared" si="78"/>
        <v>21.778384330465311</v>
      </c>
      <c r="BM15" s="59">
        <f t="shared" si="79"/>
        <v>22.724916470235993</v>
      </c>
      <c r="BN15" s="59">
        <f t="shared" si="80"/>
        <v>23.712586789865387</v>
      </c>
      <c r="BO15" s="59">
        <f t="shared" si="81"/>
        <v>24.743183236926512</v>
      </c>
      <c r="BP15" s="59">
        <f t="shared" si="82"/>
        <v>25.818571466769811</v>
      </c>
      <c r="BQ15" s="59">
        <f t="shared" si="83"/>
        <v>26.940698219858557</v>
      </c>
      <c r="BR15" s="59">
        <f t="shared" si="84"/>
        <v>28.111594845890046</v>
      </c>
      <c r="BS15" s="59">
        <f t="shared" si="85"/>
        <v>29.333380981082115</v>
      </c>
      <c r="BT15" s="59">
        <f t="shared" si="86"/>
        <v>30.608268385281903</v>
      </c>
      <c r="BU15" s="59">
        <f t="shared" si="87"/>
        <v>31.938564945843023</v>
      </c>
      <c r="BV15" s="59">
        <f t="shared" si="88"/>
        <v>33.326678855519248</v>
      </c>
      <c r="BW15" s="59">
        <f t="shared" si="89"/>
        <v>34.775122971937819</v>
      </c>
      <c r="BX15" s="59">
        <f t="shared" si="90"/>
        <v>36.286519366544177</v>
      </c>
      <c r="BY15" s="59">
        <f t="shared" si="91"/>
        <v>37.863604071252915</v>
      </c>
      <c r="BZ15" s="59">
        <f t="shared" si="92"/>
        <v>39.509232031397708</v>
      </c>
      <c r="CA15" s="59">
        <f t="shared" si="93"/>
        <v>41.226382273946314</v>
      </c>
      <c r="CB15" s="59">
        <f t="shared" si="94"/>
        <v>43.01816330033656</v>
      </c>
      <c r="CC15" s="59">
        <f t="shared" si="95"/>
        <v>44.887818713695786</v>
      </c>
      <c r="CD15" s="59">
        <f t="shared" si="96"/>
        <v>46.838733090630427</v>
      </c>
      <c r="CE15" s="59">
        <f t="shared" si="97"/>
        <v>48.874438108215401</v>
      </c>
      <c r="CF15" s="59">
        <f t="shared" si="98"/>
        <v>50.998618937274657</v>
      </c>
      <c r="CG15" s="59">
        <f t="shared" si="99"/>
        <v>53.215120913526484</v>
      </c>
      <c r="CH15" s="59">
        <f t="shared" si="100"/>
        <v>55.527956498670164</v>
      </c>
      <c r="CI15" s="59">
        <f t="shared" si="101"/>
        <v>57.941312544015361</v>
      </c>
      <c r="CJ15" s="59">
        <f t="shared" si="102"/>
        <v>60.459557869803348</v>
      </c>
      <c r="CK15" s="59">
        <f t="shared" si="103"/>
        <v>63.087251173940736</v>
      </c>
      <c r="CL15" s="59">
        <f t="shared" si="104"/>
        <v>65.829149284462545</v>
      </c>
      <c r="CM15" s="59">
        <f t="shared" si="105"/>
        <v>68.690215770663855</v>
      </c>
      <c r="CN15" s="59">
        <f t="shared" si="106"/>
        <v>71.675629928488434</v>
      </c>
      <c r="CO15" s="59">
        <f t="shared" si="107"/>
        <v>74.790796156440393</v>
      </c>
      <c r="CP15" s="59">
        <f t="shared" si="108"/>
        <v>78.041353738991603</v>
      </c>
      <c r="CQ15" s="59">
        <f t="shared" si="109"/>
        <v>81.433187055195646</v>
      </c>
      <c r="CR15" s="59">
        <f t="shared" si="110"/>
        <v>84.972436230988549</v>
      </c>
      <c r="CS15" s="59">
        <f t="shared" si="111"/>
        <v>88.665508254459766</v>
      </c>
      <c r="CT15" s="59">
        <f t="shared" si="112"/>
        <v>92.51908857421509</v>
      </c>
      <c r="CU15" s="59">
        <f t="shared" si="113"/>
        <v>96.540153201827621</v>
      </c>
      <c r="CV15" s="59">
        <f t="shared" si="114"/>
        <v>100.73598134028545</v>
      </c>
      <c r="CW15" s="59">
        <f t="shared" si="115"/>
        <v>105.11416856129692</v>
      </c>
      <c r="CX15" s="59">
        <f t="shared" si="116"/>
        <v>109.682640555308</v>
      </c>
      <c r="CY15" s="59">
        <f t="shared" si="117"/>
        <v>114.44966747912278</v>
      </c>
      <c r="CZ15" s="59">
        <f t="shared" si="118"/>
        <v>119.4238789271004</v>
      </c>
      <c r="DA15" s="59">
        <f t="shared" si="119"/>
        <v>124.61427955303003</v>
      </c>
      <c r="DB15" s="59">
        <f t="shared" si="120"/>
        <v>130.0302653709638</v>
      </c>
      <c r="DC15" s="59">
        <f t="shared" si="121"/>
        <v>135.68164076451663</v>
      </c>
      <c r="DD15" s="59">
        <f t="shared" si="122"/>
        <v>141.57863623542403</v>
      </c>
      <c r="DE15" s="59">
        <f t="shared" si="123"/>
        <v>147.731926923488</v>
      </c>
      <c r="DF15" s="59">
        <f t="shared" si="124"/>
        <v>154.15265193143662</v>
      </c>
      <c r="DG15" s="59">
        <f t="shared" si="125"/>
        <v>160.85243448968072</v>
      </c>
      <c r="DH15" s="59">
        <f t="shared" si="126"/>
        <v>167.8434029974712</v>
      </c>
      <c r="DI15" s="59">
        <f t="shared" si="127"/>
        <v>175.13821297854727</v>
      </c>
      <c r="DJ15" s="59">
        <f t="shared" si="128"/>
        <v>182.75006999102087</v>
      </c>
      <c r="DK15" s="59">
        <f t="shared" si="129"/>
        <v>190.69275353297058</v>
      </c>
      <c r="DL15" s="59">
        <f t="shared" si="130"/>
        <v>198.98064198702053</v>
      </c>
      <c r="DM15" s="59">
        <f t="shared" si="131"/>
        <v>207.62873864906041</v>
      </c>
      <c r="DN15" s="59">
        <f t="shared" si="132"/>
        <v>216.65269888822584</v>
      </c>
      <c r="DO15" s="59">
        <f t="shared" si="133"/>
        <v>226.0688584873059</v>
      </c>
      <c r="DP15" s="59">
        <f t="shared" si="134"/>
        <v>235.89426321488116</v>
      </c>
      <c r="DQ15" s="59">
        <f t="shared" si="135"/>
        <v>246.14669968272631</v>
      </c>
      <c r="DR15" s="59">
        <f t="shared" si="136"/>
        <v>256.84472754433693</v>
      </c>
      <c r="DS15" s="59">
        <f t="shared" si="137"/>
        <v>268.00771309286887</v>
      </c>
      <c r="DT15" s="59">
        <f t="shared" si="138"/>
        <v>279.65586431931109</v>
      </c>
      <c r="DU15" s="59">
        <f t="shared" si="139"/>
        <v>291.81026749435694</v>
      </c>
      <c r="DV15" s="59">
        <f t="shared" si="140"/>
        <v>304.49292534019662</v>
      </c>
      <c r="DW15" s="59">
        <f t="shared" si="141"/>
        <v>317.72679686133222</v>
      </c>
      <c r="DX15" s="59">
        <f t="shared" si="142"/>
        <v>331.53583890651942</v>
      </c>
      <c r="DY15" s="59">
        <f t="shared" si="143"/>
        <v>345.94504953707451</v>
      </c>
      <c r="DZ15" s="59">
        <f t="shared" si="144"/>
        <v>360.98051328005482</v>
      </c>
      <c r="EA15" s="59">
        <f t="shared" si="145"/>
        <v>376.66944834823255</v>
      </c>
      <c r="EB15" s="59">
        <f t="shared" si="146"/>
        <v>393.04025591234341</v>
      </c>
      <c r="EC15" s="59">
        <f t="shared" si="147"/>
        <v>410.12257151480566</v>
      </c>
      <c r="ED15" s="59">
        <f t="shared" si="148"/>
        <v>427.94731871798211</v>
      </c>
      <c r="EE15" s="59">
        <f t="shared" si="149"/>
        <v>446.54676508410301</v>
      </c>
      <c r="EF15" s="59">
        <f t="shared" si="150"/>
        <v>465.95458058818826</v>
      </c>
      <c r="EG15" s="59">
        <f t="shared" si="151"/>
        <v>486.20589856971208</v>
      </c>
      <c r="EH15" s="59">
        <f t="shared" si="152"/>
        <v>507.33737933334885</v>
      </c>
      <c r="EI15" s="59">
        <f t="shared" si="153"/>
        <v>529.38727651393481</v>
      </c>
      <c r="EJ15" s="59">
        <f t="shared" si="154"/>
        <v>552.39550632578334</v>
      </c>
      <c r="EK15" s="59">
        <f t="shared" si="155"/>
        <v>576.4037198217145</v>
      </c>
      <c r="EL15" s="59">
        <f t="shared" si="156"/>
        <v>601.45537829260581</v>
      </c>
      <c r="EM15" s="59">
        <f t="shared" si="157"/>
        <v>627.59583194395896</v>
      </c>
      <c r="EN15" s="59">
        <f t="shared" si="158"/>
        <v>654.87240199190728</v>
      </c>
      <c r="EO15" s="59">
        <f t="shared" si="159"/>
        <v>683.33446632727953</v>
      </c>
      <c r="EP15" s="59">
        <f t="shared" si="160"/>
        <v>713.0335489027957</v>
      </c>
      <c r="EQ15" s="59">
        <f t="shared" si="161"/>
        <v>744.02341300520891</v>
      </c>
      <c r="ER15" s="59">
        <f t="shared" si="162"/>
        <v>776.36015858124119</v>
      </c>
      <c r="ES15" s="59">
        <f t="shared" si="163"/>
        <v>810.10232379349907</v>
      </c>
      <c r="ET15" s="59">
        <f t="shared" si="164"/>
        <v>845.31099099021208</v>
      </c>
      <c r="EU15" s="59">
        <f t="shared" si="165"/>
        <v>882.04989728062856</v>
      </c>
      <c r="EV15" s="59">
        <f t="shared" si="166"/>
        <v>920.38554991623914</v>
      </c>
      <c r="EW15" s="59">
        <f t="shared" si="167"/>
        <v>960.38734668669861</v>
      </c>
      <c r="EX15" s="59">
        <f t="shared" si="168"/>
        <v>1002.1277015483957</v>
      </c>
      <c r="EY15" s="59">
        <f t="shared" si="169"/>
        <v>1045.682175713092</v>
      </c>
      <c r="EZ15" s="59">
        <f t="shared" si="170"/>
        <v>1091.1296144339342</v>
      </c>
      <c r="FA15" s="59">
        <f t="shared" si="171"/>
        <v>1138.5522897364617</v>
      </c>
      <c r="FB15" s="59">
        <f t="shared" si="172"/>
        <v>1188.0360493529877</v>
      </c>
      <c r="FC15" s="59">
        <f t="shared" si="173"/>
        <v>1239.670472129967</v>
      </c>
      <c r="FD15" s="59">
        <f t="shared" si="174"/>
        <v>1293.5490301896796</v>
      </c>
      <c r="FE15" s="59">
        <f t="shared" si="175"/>
        <v>1349.7692581397832</v>
      </c>
      <c r="FF15" s="59">
        <f t="shared" si="176"/>
        <v>1408.4329296370543</v>
      </c>
      <c r="FG15" s="59">
        <f t="shared" si="177"/>
        <v>1469.6462416249396</v>
      </c>
      <c r="FH15" s="59">
        <f t="shared" si="178"/>
        <v>1533.5200065784427</v>
      </c>
      <c r="FI15" s="59">
        <f t="shared" si="179"/>
        <v>1600.1698531043548</v>
      </c>
      <c r="FJ15" s="59">
        <f t="shared" si="180"/>
        <v>1669.7164352599762</v>
      </c>
      <c r="FK15" s="59">
        <f t="shared" si="181"/>
        <v>1742.2856509692451</v>
      </c>
      <c r="FL15" s="59">
        <f t="shared" si="182"/>
        <v>1818.0088699316702</v>
      </c>
      <c r="FM15" s="59">
        <f t="shared" si="183"/>
        <v>1897.0231714366403</v>
      </c>
      <c r="FN15" s="59">
        <f t="shared" si="184"/>
        <v>1979.4715925136193</v>
      </c>
      <c r="FO15" s="59">
        <f t="shared" si="185"/>
        <v>2065.5033868674459</v>
      </c>
      <c r="FP15" s="59">
        <f t="shared" si="186"/>
        <v>2155.2742950674788</v>
      </c>
      <c r="FQ15" s="59">
        <f t="shared" si="187"/>
        <v>2248.9468264797015</v>
      </c>
      <c r="FR15" s="59">
        <f t="shared" si="188"/>
        <v>2346.690553452162</v>
      </c>
      <c r="FS15" s="59">
        <f t="shared" si="189"/>
        <v>2448.6824182862997</v>
      </c>
      <c r="FT15" s="59">
        <f t="shared" si="190"/>
        <v>2555.1070535498584</v>
      </c>
      <c r="FU15" s="59">
        <f t="shared" si="191"/>
        <v>2666.1571163112421</v>
      </c>
      <c r="FV15" s="59">
        <f t="shared" si="192"/>
        <v>2782.0336369003612</v>
      </c>
      <c r="FW15" s="59">
        <f t="shared" si="193"/>
        <v>2902.9463828273242</v>
      </c>
      <c r="FX15" s="59">
        <f t="shared" si="194"/>
        <v>3029.114238517765</v>
      </c>
      <c r="FY15" s="59">
        <f t="shared" si="195"/>
        <v>3160.7656015522239</v>
      </c>
      <c r="FZ15" s="59">
        <f t="shared" si="196"/>
        <v>3298.1387961268861</v>
      </c>
      <c r="GA15" s="59">
        <f t="shared" si="197"/>
        <v>3441.4825044841523</v>
      </c>
      <c r="GB15" s="59">
        <f t="shared" si="198"/>
        <v>3591.056217094042</v>
      </c>
      <c r="GC15" s="59">
        <f t="shared" si="199"/>
        <v>3747.1307024013827</v>
      </c>
      <c r="GD15" s="59">
        <f t="shared" si="200"/>
        <v>3909.9884969891514</v>
      </c>
      <c r="GE15" s="59">
        <f t="shared" si="201"/>
        <v>4079.9244170452935</v>
      </c>
      <c r="GF15" s="59">
        <f t="shared" si="202"/>
        <v>4257.2460920589156</v>
      </c>
      <c r="GG15" s="59">
        <f t="shared" si="203"/>
        <v>4442.27452171198</v>
      </c>
      <c r="GH15" s="59">
        <f t="shared" si="204"/>
        <v>4635.3446569746257</v>
      </c>
      <c r="GI15" s="59">
        <f t="shared" si="205"/>
        <v>4836.8060064560559</v>
      </c>
      <c r="GJ15" s="59">
        <f t="shared" si="206"/>
        <v>5047.0232691086485</v>
      </c>
      <c r="GK15" s="59">
        <f t="shared" si="207"/>
        <v>5266.3769944306478</v>
      </c>
      <c r="GL15" s="59">
        <f t="shared" si="208"/>
        <v>5495.2642713625919</v>
      </c>
      <c r="GM15" s="59">
        <f t="shared" si="209"/>
        <v>5734.0994471245522</v>
      </c>
      <c r="GN15" s="59">
        <f t="shared" si="210"/>
        <v>5983.3148772954792</v>
      </c>
      <c r="GO15" s="59">
        <f t="shared" si="211"/>
        <v>6243.3617084924945</v>
      </c>
      <c r="GP15" s="59">
        <f t="shared" si="212"/>
        <v>6514.710695066995</v>
      </c>
      <c r="GQ15" s="59">
        <f t="shared" si="213"/>
        <v>6797.853051295996</v>
      </c>
      <c r="GR15" s="59">
        <f t="shared" si="214"/>
        <v>7093.3013406114214</v>
      </c>
      <c r="GS15" s="59">
        <f t="shared" si="215"/>
        <v>7401.5904034770747</v>
      </c>
      <c r="GT15" s="59">
        <f t="shared" si="216"/>
        <v>7723.2783255929944</v>
      </c>
      <c r="GU15" s="59">
        <f t="shared" si="217"/>
        <v>8058.9474481799161</v>
      </c>
      <c r="GV15" s="59">
        <f t="shared" si="218"/>
        <v>8409.2054221727103</v>
      </c>
      <c r="GW15" s="59">
        <f t="shared" si="219"/>
        <v>8774.6863082311793</v>
      </c>
      <c r="GX15" s="59">
        <f t="shared" si="220"/>
        <v>9156.051724559522</v>
      </c>
      <c r="GY15" s="59">
        <f t="shared" si="221"/>
        <v>9553.9920446123269</v>
      </c>
      <c r="GZ15" s="59">
        <f t="shared" si="222"/>
        <v>9969.2276468552664</v>
      </c>
      <c r="HA15" s="59">
        <f t="shared" si="223"/>
        <v>10402.510218842888</v>
      </c>
      <c r="HB15" s="59">
        <f t="shared" si="224"/>
        <v>10854.624117974237</v>
      </c>
      <c r="HC15" s="59">
        <f t="shared" si="225"/>
        <v>11326.387791389632</v>
      </c>
    </row>
    <row r="16" spans="1:211" x14ac:dyDescent="0.3">
      <c r="A16" s="60" t="s">
        <v>47</v>
      </c>
      <c r="B16" s="61"/>
      <c r="C16" s="21"/>
      <c r="D16" s="21"/>
      <c r="E16" s="22">
        <f t="shared" ref="E16:I16" si="242">AVERAGE(E6:E15)</f>
        <v>5.0432499999999991E-2</v>
      </c>
      <c r="F16" s="22">
        <f t="shared" si="242"/>
        <v>4.8108999999999999E-2</v>
      </c>
      <c r="G16" s="22">
        <f t="shared" si="242"/>
        <v>4.57855E-2</v>
      </c>
      <c r="H16" s="22">
        <f t="shared" si="242"/>
        <v>4.3462000000000001E-2</v>
      </c>
      <c r="I16" s="22">
        <f t="shared" si="242"/>
        <v>8.3876473605632801E-2</v>
      </c>
    </row>
    <row r="17" spans="1:9" x14ac:dyDescent="0.3">
      <c r="A17" s="14" t="s">
        <v>279</v>
      </c>
      <c r="B17" s="62"/>
      <c r="C17" s="16"/>
      <c r="D17" s="16"/>
      <c r="E17" s="17" t="s">
        <v>49</v>
      </c>
      <c r="F17" s="17" t="s">
        <v>49</v>
      </c>
      <c r="G17" s="17" t="s">
        <v>49</v>
      </c>
      <c r="H17" s="17" t="s">
        <v>49</v>
      </c>
      <c r="I17" s="25">
        <v>5.0000000000000001E-3</v>
      </c>
    </row>
    <row r="18" spans="1:9" x14ac:dyDescent="0.3">
      <c r="B18" s="62"/>
      <c r="C18" s="16"/>
      <c r="D18" s="16"/>
      <c r="E18" s="17"/>
      <c r="F18" s="17"/>
      <c r="G18" s="17"/>
      <c r="H18" s="17"/>
      <c r="I18" s="17">
        <f>I16+I17</f>
        <v>8.8876473605632805E-2</v>
      </c>
    </row>
    <row r="19" spans="1:9" x14ac:dyDescent="0.3">
      <c r="C19" s="16"/>
      <c r="D19" s="16"/>
      <c r="E19" s="17"/>
      <c r="F19" s="17"/>
      <c r="G19" s="17"/>
      <c r="H19" s="17"/>
      <c r="I19" s="17"/>
    </row>
    <row r="20" spans="1:9" x14ac:dyDescent="0.3">
      <c r="A20" s="28" t="s">
        <v>50</v>
      </c>
    </row>
    <row r="21" spans="1:9" x14ac:dyDescent="0.3">
      <c r="A21" s="63" t="s">
        <v>51</v>
      </c>
    </row>
    <row r="22" spans="1:9" x14ac:dyDescent="0.3">
      <c r="A22" s="63" t="s">
        <v>52</v>
      </c>
    </row>
    <row r="23" spans="1:9" x14ac:dyDescent="0.3">
      <c r="A23" s="40" t="s">
        <v>280</v>
      </c>
    </row>
    <row r="24" spans="1:9" x14ac:dyDescent="0.3">
      <c r="A24" s="14" t="s">
        <v>281</v>
      </c>
    </row>
    <row r="25" spans="1:9" x14ac:dyDescent="0.3">
      <c r="A25" s="14" t="s">
        <v>282</v>
      </c>
    </row>
    <row r="26" spans="1:9" x14ac:dyDescent="0.3">
      <c r="A26" s="14" t="s">
        <v>283</v>
      </c>
    </row>
    <row r="27" spans="1:9" x14ac:dyDescent="0.3">
      <c r="A27" s="14" t="s">
        <v>284</v>
      </c>
    </row>
    <row r="28" spans="1:9" x14ac:dyDescent="0.3">
      <c r="A28" s="14" t="s">
        <v>285</v>
      </c>
    </row>
    <row r="29" spans="1:9" x14ac:dyDescent="0.3">
      <c r="A29" s="40" t="s">
        <v>286</v>
      </c>
      <c r="B29" s="64"/>
      <c r="C29" s="64"/>
      <c r="D29" s="64"/>
    </row>
    <row r="30" spans="1:9" x14ac:dyDescent="0.3">
      <c r="A30" s="14" t="s">
        <v>287</v>
      </c>
    </row>
    <row r="31" spans="1:9" x14ac:dyDescent="0.3">
      <c r="A31" s="24" t="s">
        <v>288</v>
      </c>
    </row>
    <row r="33" spans="1:211" s="50" customFormat="1" ht="18" x14ac:dyDescent="0.25">
      <c r="A33" s="47" t="s">
        <v>289</v>
      </c>
      <c r="B33" s="65"/>
      <c r="C33" s="65"/>
      <c r="D33" s="65"/>
      <c r="E33" s="65"/>
      <c r="F33" s="65"/>
      <c r="G33" s="65"/>
      <c r="H33" s="65"/>
      <c r="I33" s="65"/>
    </row>
    <row r="34" spans="1:211" x14ac:dyDescent="0.3">
      <c r="A34" s="51"/>
      <c r="B34" s="66"/>
      <c r="C34" s="66"/>
      <c r="D34" s="66"/>
      <c r="E34" s="66"/>
      <c r="F34" s="66"/>
      <c r="G34" s="66"/>
      <c r="H34" s="66"/>
      <c r="I34" s="66"/>
    </row>
    <row r="35" spans="1:211" ht="17.25" thickBot="1" x14ac:dyDescent="0.35">
      <c r="C35" s="62" t="s">
        <v>1</v>
      </c>
      <c r="D35" s="62" t="s">
        <v>2</v>
      </c>
      <c r="E35" s="62" t="s">
        <v>3</v>
      </c>
      <c r="F35" s="62" t="s">
        <v>4</v>
      </c>
      <c r="G35" s="62" t="s">
        <v>5</v>
      </c>
      <c r="H35" s="67" t="s">
        <v>9</v>
      </c>
      <c r="I35" s="62" t="s">
        <v>10</v>
      </c>
    </row>
    <row r="36" spans="1:211" ht="16.5" customHeight="1" x14ac:dyDescent="0.3">
      <c r="A36" s="81" t="s">
        <v>13</v>
      </c>
      <c r="B36" s="81" t="s">
        <v>14</v>
      </c>
      <c r="C36" s="83" t="s">
        <v>15</v>
      </c>
      <c r="D36" s="79" t="s">
        <v>16</v>
      </c>
      <c r="E36" s="85" t="s">
        <v>303</v>
      </c>
      <c r="F36" s="85" t="s">
        <v>86</v>
      </c>
      <c r="G36" s="85" t="s">
        <v>87</v>
      </c>
      <c r="H36" s="79" t="s">
        <v>82</v>
      </c>
      <c r="I36" s="79" t="s">
        <v>83</v>
      </c>
      <c r="K36" s="54" t="s">
        <v>16</v>
      </c>
      <c r="L36" s="15" t="s">
        <v>84</v>
      </c>
      <c r="M36" s="15" t="s">
        <v>85</v>
      </c>
      <c r="N36" s="15" t="s">
        <v>86</v>
      </c>
      <c r="O36" s="15" t="s">
        <v>87</v>
      </c>
      <c r="P36" s="15" t="s">
        <v>88</v>
      </c>
      <c r="Q36" s="15" t="s">
        <v>77</v>
      </c>
      <c r="R36" s="15" t="s">
        <v>78</v>
      </c>
      <c r="S36" s="15" t="s">
        <v>79</v>
      </c>
      <c r="T36" s="15" t="s">
        <v>80</v>
      </c>
      <c r="U36" s="15" t="s">
        <v>81</v>
      </c>
      <c r="V36" s="15" t="s">
        <v>89</v>
      </c>
      <c r="W36" s="15" t="s">
        <v>90</v>
      </c>
      <c r="X36" s="15" t="s">
        <v>91</v>
      </c>
      <c r="Y36" s="15" t="s">
        <v>92</v>
      </c>
      <c r="Z36" s="15" t="s">
        <v>93</v>
      </c>
      <c r="AA36" s="15" t="s">
        <v>94</v>
      </c>
      <c r="AB36" s="15" t="s">
        <v>95</v>
      </c>
      <c r="AC36" s="15" t="s">
        <v>96</v>
      </c>
      <c r="AD36" s="15" t="s">
        <v>97</v>
      </c>
      <c r="AE36" s="15" t="s">
        <v>98</v>
      </c>
      <c r="AF36" s="15" t="s">
        <v>99</v>
      </c>
      <c r="AG36" s="15" t="s">
        <v>100</v>
      </c>
      <c r="AH36" s="15" t="s">
        <v>101</v>
      </c>
      <c r="AI36" s="15" t="s">
        <v>102</v>
      </c>
      <c r="AJ36" s="15" t="s">
        <v>103</v>
      </c>
      <c r="AK36" s="15" t="s">
        <v>104</v>
      </c>
      <c r="AL36" s="15" t="s">
        <v>105</v>
      </c>
      <c r="AM36" s="15" t="s">
        <v>106</v>
      </c>
      <c r="AN36" s="15" t="s">
        <v>107</v>
      </c>
      <c r="AO36" s="15" t="s">
        <v>108</v>
      </c>
      <c r="AP36" s="15" t="s">
        <v>109</v>
      </c>
      <c r="AQ36" s="15" t="s">
        <v>110</v>
      </c>
      <c r="AR36" s="15" t="s">
        <v>111</v>
      </c>
      <c r="AS36" s="15" t="s">
        <v>112</v>
      </c>
      <c r="AT36" s="15" t="s">
        <v>113</v>
      </c>
      <c r="AU36" s="15" t="s">
        <v>114</v>
      </c>
      <c r="AV36" s="15" t="s">
        <v>115</v>
      </c>
      <c r="AW36" s="15" t="s">
        <v>116</v>
      </c>
      <c r="AX36" s="15" t="s">
        <v>117</v>
      </c>
      <c r="AY36" s="15" t="s">
        <v>118</v>
      </c>
      <c r="AZ36" s="15" t="s">
        <v>119</v>
      </c>
      <c r="BA36" s="15" t="s">
        <v>120</v>
      </c>
      <c r="BB36" s="15" t="s">
        <v>121</v>
      </c>
      <c r="BC36" s="15" t="s">
        <v>122</v>
      </c>
      <c r="BD36" s="15" t="s">
        <v>123</v>
      </c>
      <c r="BE36" s="15" t="s">
        <v>124</v>
      </c>
      <c r="BF36" s="15" t="s">
        <v>125</v>
      </c>
      <c r="BG36" s="15" t="s">
        <v>126</v>
      </c>
      <c r="BH36" s="15" t="s">
        <v>127</v>
      </c>
      <c r="BI36" s="15" t="s">
        <v>128</v>
      </c>
      <c r="BJ36" s="15" t="s">
        <v>129</v>
      </c>
      <c r="BK36" s="15" t="s">
        <v>130</v>
      </c>
      <c r="BL36" s="15" t="s">
        <v>131</v>
      </c>
      <c r="BM36" s="15" t="s">
        <v>132</v>
      </c>
      <c r="BN36" s="15" t="s">
        <v>133</v>
      </c>
      <c r="BO36" s="15" t="s">
        <v>134</v>
      </c>
      <c r="BP36" s="15" t="s">
        <v>135</v>
      </c>
      <c r="BQ36" s="15" t="s">
        <v>136</v>
      </c>
      <c r="BR36" s="15" t="s">
        <v>137</v>
      </c>
      <c r="BS36" s="15" t="s">
        <v>138</v>
      </c>
      <c r="BT36" s="15" t="s">
        <v>139</v>
      </c>
      <c r="BU36" s="15" t="s">
        <v>140</v>
      </c>
      <c r="BV36" s="15" t="s">
        <v>141</v>
      </c>
      <c r="BW36" s="15" t="s">
        <v>142</v>
      </c>
      <c r="BX36" s="15" t="s">
        <v>143</v>
      </c>
      <c r="BY36" s="15" t="s">
        <v>144</v>
      </c>
      <c r="BZ36" s="15" t="s">
        <v>145</v>
      </c>
      <c r="CA36" s="15" t="s">
        <v>146</v>
      </c>
      <c r="CB36" s="15" t="s">
        <v>147</v>
      </c>
      <c r="CC36" s="15" t="s">
        <v>148</v>
      </c>
      <c r="CD36" s="15" t="s">
        <v>149</v>
      </c>
      <c r="CE36" s="15" t="s">
        <v>150</v>
      </c>
      <c r="CF36" s="15" t="s">
        <v>151</v>
      </c>
      <c r="CG36" s="15" t="s">
        <v>152</v>
      </c>
      <c r="CH36" s="15" t="s">
        <v>153</v>
      </c>
      <c r="CI36" s="15" t="s">
        <v>154</v>
      </c>
      <c r="CJ36" s="15" t="s">
        <v>155</v>
      </c>
      <c r="CK36" s="15" t="s">
        <v>156</v>
      </c>
      <c r="CL36" s="15" t="s">
        <v>157</v>
      </c>
      <c r="CM36" s="15" t="s">
        <v>158</v>
      </c>
      <c r="CN36" s="15" t="s">
        <v>159</v>
      </c>
      <c r="CO36" s="15" t="s">
        <v>160</v>
      </c>
      <c r="CP36" s="15" t="s">
        <v>161</v>
      </c>
      <c r="CQ36" s="15" t="s">
        <v>162</v>
      </c>
      <c r="CR36" s="15" t="s">
        <v>163</v>
      </c>
      <c r="CS36" s="15" t="s">
        <v>164</v>
      </c>
      <c r="CT36" s="15" t="s">
        <v>165</v>
      </c>
      <c r="CU36" s="15" t="s">
        <v>166</v>
      </c>
      <c r="CV36" s="15" t="s">
        <v>167</v>
      </c>
      <c r="CW36" s="15" t="s">
        <v>168</v>
      </c>
      <c r="CX36" s="15" t="s">
        <v>169</v>
      </c>
      <c r="CY36" s="15" t="s">
        <v>170</v>
      </c>
      <c r="CZ36" s="15" t="s">
        <v>171</v>
      </c>
      <c r="DA36" s="15" t="s">
        <v>172</v>
      </c>
      <c r="DB36" s="15" t="s">
        <v>173</v>
      </c>
      <c r="DC36" s="15" t="s">
        <v>174</v>
      </c>
      <c r="DD36" s="15" t="s">
        <v>175</v>
      </c>
      <c r="DE36" s="15" t="s">
        <v>176</v>
      </c>
      <c r="DF36" s="15" t="s">
        <v>177</v>
      </c>
      <c r="DG36" s="15" t="s">
        <v>178</v>
      </c>
      <c r="DH36" s="15" t="s">
        <v>179</v>
      </c>
      <c r="DI36" s="15" t="s">
        <v>180</v>
      </c>
      <c r="DJ36" s="15" t="s">
        <v>181</v>
      </c>
      <c r="DK36" s="15" t="s">
        <v>182</v>
      </c>
      <c r="DL36" s="15" t="s">
        <v>183</v>
      </c>
      <c r="DM36" s="15" t="s">
        <v>184</v>
      </c>
      <c r="DN36" s="15" t="s">
        <v>185</v>
      </c>
      <c r="DO36" s="15" t="s">
        <v>186</v>
      </c>
      <c r="DP36" s="15" t="s">
        <v>187</v>
      </c>
      <c r="DQ36" s="15" t="s">
        <v>188</v>
      </c>
      <c r="DR36" s="15" t="s">
        <v>189</v>
      </c>
      <c r="DS36" s="15" t="s">
        <v>190</v>
      </c>
      <c r="DT36" s="15" t="s">
        <v>191</v>
      </c>
      <c r="DU36" s="15" t="s">
        <v>192</v>
      </c>
      <c r="DV36" s="15" t="s">
        <v>193</v>
      </c>
      <c r="DW36" s="15" t="s">
        <v>194</v>
      </c>
      <c r="DX36" s="15" t="s">
        <v>195</v>
      </c>
      <c r="DY36" s="15" t="s">
        <v>196</v>
      </c>
      <c r="DZ36" s="15" t="s">
        <v>197</v>
      </c>
      <c r="EA36" s="15" t="s">
        <v>198</v>
      </c>
      <c r="EB36" s="15" t="s">
        <v>199</v>
      </c>
      <c r="EC36" s="15" t="s">
        <v>200</v>
      </c>
      <c r="ED36" s="15" t="s">
        <v>201</v>
      </c>
      <c r="EE36" s="15" t="s">
        <v>202</v>
      </c>
      <c r="EF36" s="15" t="s">
        <v>203</v>
      </c>
      <c r="EG36" s="15" t="s">
        <v>204</v>
      </c>
      <c r="EH36" s="15" t="s">
        <v>205</v>
      </c>
      <c r="EI36" s="15" t="s">
        <v>206</v>
      </c>
      <c r="EJ36" s="15" t="s">
        <v>207</v>
      </c>
      <c r="EK36" s="15" t="s">
        <v>208</v>
      </c>
      <c r="EL36" s="15" t="s">
        <v>209</v>
      </c>
      <c r="EM36" s="15" t="s">
        <v>210</v>
      </c>
      <c r="EN36" s="15" t="s">
        <v>211</v>
      </c>
      <c r="EO36" s="15" t="s">
        <v>212</v>
      </c>
      <c r="EP36" s="15" t="s">
        <v>213</v>
      </c>
      <c r="EQ36" s="15" t="s">
        <v>214</v>
      </c>
      <c r="ER36" s="15" t="s">
        <v>215</v>
      </c>
      <c r="ES36" s="15" t="s">
        <v>216</v>
      </c>
      <c r="ET36" s="15" t="s">
        <v>217</v>
      </c>
      <c r="EU36" s="15" t="s">
        <v>218</v>
      </c>
      <c r="EV36" s="15" t="s">
        <v>219</v>
      </c>
      <c r="EW36" s="15" t="s">
        <v>220</v>
      </c>
      <c r="EX36" s="15" t="s">
        <v>221</v>
      </c>
      <c r="EY36" s="15" t="s">
        <v>222</v>
      </c>
      <c r="EZ36" s="15" t="s">
        <v>223</v>
      </c>
      <c r="FA36" s="15" t="s">
        <v>224</v>
      </c>
      <c r="FB36" s="15" t="s">
        <v>225</v>
      </c>
      <c r="FC36" s="15" t="s">
        <v>226</v>
      </c>
      <c r="FD36" s="15" t="s">
        <v>227</v>
      </c>
      <c r="FE36" s="15" t="s">
        <v>228</v>
      </c>
      <c r="FF36" s="15" t="s">
        <v>229</v>
      </c>
      <c r="FG36" s="15" t="s">
        <v>230</v>
      </c>
      <c r="FH36" s="15" t="s">
        <v>231</v>
      </c>
      <c r="FI36" s="15" t="s">
        <v>232</v>
      </c>
      <c r="FJ36" s="15" t="s">
        <v>233</v>
      </c>
      <c r="FK36" s="15" t="s">
        <v>234</v>
      </c>
      <c r="FL36" s="15" t="s">
        <v>235</v>
      </c>
      <c r="FM36" s="15" t="s">
        <v>236</v>
      </c>
      <c r="FN36" s="15" t="s">
        <v>237</v>
      </c>
      <c r="FO36" s="15" t="s">
        <v>238</v>
      </c>
      <c r="FP36" s="15" t="s">
        <v>239</v>
      </c>
      <c r="FQ36" s="15" t="s">
        <v>240</v>
      </c>
      <c r="FR36" s="15" t="s">
        <v>241</v>
      </c>
      <c r="FS36" s="15" t="s">
        <v>242</v>
      </c>
      <c r="FT36" s="15" t="s">
        <v>243</v>
      </c>
      <c r="FU36" s="15" t="s">
        <v>244</v>
      </c>
      <c r="FV36" s="15" t="s">
        <v>245</v>
      </c>
      <c r="FW36" s="15" t="s">
        <v>246</v>
      </c>
      <c r="FX36" s="15" t="s">
        <v>247</v>
      </c>
      <c r="FY36" s="15" t="s">
        <v>248</v>
      </c>
      <c r="FZ36" s="15" t="s">
        <v>249</v>
      </c>
      <c r="GA36" s="15" t="s">
        <v>250</v>
      </c>
      <c r="GB36" s="15" t="s">
        <v>251</v>
      </c>
      <c r="GC36" s="15" t="s">
        <v>252</v>
      </c>
      <c r="GD36" s="15" t="s">
        <v>253</v>
      </c>
      <c r="GE36" s="15" t="s">
        <v>254</v>
      </c>
      <c r="GF36" s="15" t="s">
        <v>255</v>
      </c>
      <c r="GG36" s="15" t="s">
        <v>256</v>
      </c>
      <c r="GH36" s="15" t="s">
        <v>257</v>
      </c>
      <c r="GI36" s="15" t="s">
        <v>258</v>
      </c>
      <c r="GJ36" s="15" t="s">
        <v>259</v>
      </c>
      <c r="GK36" s="15" t="s">
        <v>260</v>
      </c>
      <c r="GL36" s="15" t="s">
        <v>261</v>
      </c>
      <c r="GM36" s="15" t="s">
        <v>262</v>
      </c>
      <c r="GN36" s="15" t="s">
        <v>263</v>
      </c>
      <c r="GO36" s="15" t="s">
        <v>264</v>
      </c>
      <c r="GP36" s="15" t="s">
        <v>265</v>
      </c>
      <c r="GQ36" s="15" t="s">
        <v>266</v>
      </c>
      <c r="GR36" s="15" t="s">
        <v>267</v>
      </c>
      <c r="GS36" s="15" t="s">
        <v>268</v>
      </c>
      <c r="GT36" s="15" t="s">
        <v>269</v>
      </c>
      <c r="GU36" s="15" t="s">
        <v>270</v>
      </c>
      <c r="GV36" s="15" t="s">
        <v>271</v>
      </c>
      <c r="GW36" s="15" t="s">
        <v>272</v>
      </c>
      <c r="GX36" s="15" t="s">
        <v>273</v>
      </c>
      <c r="GY36" s="15" t="s">
        <v>274</v>
      </c>
      <c r="GZ36" s="15" t="s">
        <v>275</v>
      </c>
      <c r="HA36" s="15" t="s">
        <v>276</v>
      </c>
      <c r="HB36" s="15" t="s">
        <v>277</v>
      </c>
      <c r="HC36" s="15" t="s">
        <v>278</v>
      </c>
    </row>
    <row r="37" spans="1:211" x14ac:dyDescent="0.3">
      <c r="A37" s="82"/>
      <c r="B37" s="82"/>
      <c r="C37" s="84"/>
      <c r="D37" s="80"/>
      <c r="E37" s="86"/>
      <c r="F37" s="86"/>
      <c r="G37" s="86"/>
      <c r="H37" s="80"/>
      <c r="I37" s="80"/>
      <c r="K37" s="55">
        <f>K5</f>
        <v>42978</v>
      </c>
      <c r="L37" s="56">
        <f>DATE(YEAR(K37),MONTH(K37)+6,DAY(EOMONTH(K37,6)))</f>
        <v>43159</v>
      </c>
      <c r="M37" s="56">
        <f t="shared" ref="M37:BX37" si="243">DATE(YEAR(L37)+1,MONTH(L37),DAY(L37))</f>
        <v>43524</v>
      </c>
      <c r="N37" s="56">
        <f t="shared" si="243"/>
        <v>43889</v>
      </c>
      <c r="O37" s="56">
        <f t="shared" si="243"/>
        <v>44255</v>
      </c>
      <c r="P37" s="56">
        <f t="shared" si="243"/>
        <v>44620</v>
      </c>
      <c r="Q37" s="56">
        <f t="shared" si="243"/>
        <v>44985</v>
      </c>
      <c r="R37" s="56">
        <f t="shared" si="243"/>
        <v>45350</v>
      </c>
      <c r="S37" s="56">
        <f t="shared" si="243"/>
        <v>45716</v>
      </c>
      <c r="T37" s="56">
        <f t="shared" si="243"/>
        <v>46081</v>
      </c>
      <c r="U37" s="56">
        <f t="shared" si="243"/>
        <v>46446</v>
      </c>
      <c r="V37" s="56">
        <f t="shared" si="243"/>
        <v>46811</v>
      </c>
      <c r="W37" s="56">
        <f t="shared" si="243"/>
        <v>47177</v>
      </c>
      <c r="X37" s="56">
        <f t="shared" si="243"/>
        <v>47542</v>
      </c>
      <c r="Y37" s="56">
        <f t="shared" si="243"/>
        <v>47907</v>
      </c>
      <c r="Z37" s="56">
        <f t="shared" si="243"/>
        <v>48272</v>
      </c>
      <c r="AA37" s="56">
        <f t="shared" si="243"/>
        <v>48638</v>
      </c>
      <c r="AB37" s="56">
        <f t="shared" si="243"/>
        <v>49003</v>
      </c>
      <c r="AC37" s="56">
        <f t="shared" si="243"/>
        <v>49368</v>
      </c>
      <c r="AD37" s="56">
        <f t="shared" si="243"/>
        <v>49733</v>
      </c>
      <c r="AE37" s="56">
        <f t="shared" si="243"/>
        <v>50099</v>
      </c>
      <c r="AF37" s="56">
        <f t="shared" si="243"/>
        <v>50464</v>
      </c>
      <c r="AG37" s="56">
        <f t="shared" si="243"/>
        <v>50829</v>
      </c>
      <c r="AH37" s="56">
        <f t="shared" si="243"/>
        <v>51194</v>
      </c>
      <c r="AI37" s="56">
        <f t="shared" si="243"/>
        <v>51560</v>
      </c>
      <c r="AJ37" s="56">
        <f t="shared" si="243"/>
        <v>51925</v>
      </c>
      <c r="AK37" s="56">
        <f t="shared" si="243"/>
        <v>52290</v>
      </c>
      <c r="AL37" s="56">
        <f t="shared" si="243"/>
        <v>52655</v>
      </c>
      <c r="AM37" s="56">
        <f t="shared" si="243"/>
        <v>53021</v>
      </c>
      <c r="AN37" s="56">
        <f t="shared" si="243"/>
        <v>53386</v>
      </c>
      <c r="AO37" s="56">
        <f t="shared" si="243"/>
        <v>53751</v>
      </c>
      <c r="AP37" s="56">
        <f t="shared" si="243"/>
        <v>54116</v>
      </c>
      <c r="AQ37" s="56">
        <f t="shared" si="243"/>
        <v>54482</v>
      </c>
      <c r="AR37" s="56">
        <f t="shared" si="243"/>
        <v>54847</v>
      </c>
      <c r="AS37" s="56">
        <f t="shared" si="243"/>
        <v>55212</v>
      </c>
      <c r="AT37" s="56">
        <f t="shared" si="243"/>
        <v>55577</v>
      </c>
      <c r="AU37" s="56">
        <f t="shared" si="243"/>
        <v>55943</v>
      </c>
      <c r="AV37" s="56">
        <f t="shared" si="243"/>
        <v>56308</v>
      </c>
      <c r="AW37" s="56">
        <f t="shared" si="243"/>
        <v>56673</v>
      </c>
      <c r="AX37" s="56">
        <f t="shared" si="243"/>
        <v>57038</v>
      </c>
      <c r="AY37" s="56">
        <f t="shared" si="243"/>
        <v>57404</v>
      </c>
      <c r="AZ37" s="56">
        <f t="shared" si="243"/>
        <v>57769</v>
      </c>
      <c r="BA37" s="56">
        <f t="shared" si="243"/>
        <v>58134</v>
      </c>
      <c r="BB37" s="56">
        <f t="shared" si="243"/>
        <v>58499</v>
      </c>
      <c r="BC37" s="56">
        <f t="shared" si="243"/>
        <v>58865</v>
      </c>
      <c r="BD37" s="56">
        <f t="shared" si="243"/>
        <v>59230</v>
      </c>
      <c r="BE37" s="56">
        <f t="shared" si="243"/>
        <v>59595</v>
      </c>
      <c r="BF37" s="56">
        <f t="shared" si="243"/>
        <v>59960</v>
      </c>
      <c r="BG37" s="56">
        <f t="shared" si="243"/>
        <v>60326</v>
      </c>
      <c r="BH37" s="56">
        <f t="shared" si="243"/>
        <v>60691</v>
      </c>
      <c r="BI37" s="56">
        <f t="shared" si="243"/>
        <v>61056</v>
      </c>
      <c r="BJ37" s="56">
        <f t="shared" si="243"/>
        <v>61421</v>
      </c>
      <c r="BK37" s="56">
        <f t="shared" si="243"/>
        <v>61787</v>
      </c>
      <c r="BL37" s="56">
        <f t="shared" si="243"/>
        <v>62152</v>
      </c>
      <c r="BM37" s="56">
        <f t="shared" si="243"/>
        <v>62517</v>
      </c>
      <c r="BN37" s="56">
        <f t="shared" si="243"/>
        <v>62882</v>
      </c>
      <c r="BO37" s="56">
        <f t="shared" si="243"/>
        <v>63248</v>
      </c>
      <c r="BP37" s="56">
        <f t="shared" si="243"/>
        <v>63613</v>
      </c>
      <c r="BQ37" s="56">
        <f t="shared" si="243"/>
        <v>63978</v>
      </c>
      <c r="BR37" s="56">
        <f t="shared" si="243"/>
        <v>64343</v>
      </c>
      <c r="BS37" s="56">
        <f t="shared" si="243"/>
        <v>64709</v>
      </c>
      <c r="BT37" s="56">
        <f t="shared" si="243"/>
        <v>65074</v>
      </c>
      <c r="BU37" s="56">
        <f t="shared" si="243"/>
        <v>65439</v>
      </c>
      <c r="BV37" s="56">
        <f t="shared" si="243"/>
        <v>65804</v>
      </c>
      <c r="BW37" s="56">
        <f t="shared" si="243"/>
        <v>66170</v>
      </c>
      <c r="BX37" s="56">
        <f t="shared" si="243"/>
        <v>66535</v>
      </c>
      <c r="BY37" s="56">
        <f t="shared" ref="BY37:EJ37" si="244">DATE(YEAR(BX37)+1,MONTH(BX37),DAY(BX37))</f>
        <v>66900</v>
      </c>
      <c r="BZ37" s="56">
        <f t="shared" si="244"/>
        <v>67265</v>
      </c>
      <c r="CA37" s="56">
        <f t="shared" si="244"/>
        <v>67631</v>
      </c>
      <c r="CB37" s="56">
        <f t="shared" si="244"/>
        <v>67996</v>
      </c>
      <c r="CC37" s="56">
        <f t="shared" si="244"/>
        <v>68361</v>
      </c>
      <c r="CD37" s="56">
        <f t="shared" si="244"/>
        <v>68726</v>
      </c>
      <c r="CE37" s="56">
        <f t="shared" si="244"/>
        <v>69092</v>
      </c>
      <c r="CF37" s="56">
        <f t="shared" si="244"/>
        <v>69457</v>
      </c>
      <c r="CG37" s="56">
        <f t="shared" si="244"/>
        <v>69822</v>
      </c>
      <c r="CH37" s="56">
        <f t="shared" si="244"/>
        <v>70187</v>
      </c>
      <c r="CI37" s="56">
        <f t="shared" si="244"/>
        <v>70553</v>
      </c>
      <c r="CJ37" s="56">
        <f t="shared" si="244"/>
        <v>70918</v>
      </c>
      <c r="CK37" s="56">
        <f t="shared" si="244"/>
        <v>71283</v>
      </c>
      <c r="CL37" s="56">
        <f t="shared" si="244"/>
        <v>71648</v>
      </c>
      <c r="CM37" s="56">
        <f t="shared" si="244"/>
        <v>72014</v>
      </c>
      <c r="CN37" s="56">
        <f t="shared" si="244"/>
        <v>72379</v>
      </c>
      <c r="CO37" s="56">
        <f t="shared" si="244"/>
        <v>72744</v>
      </c>
      <c r="CP37" s="56">
        <f t="shared" si="244"/>
        <v>73109</v>
      </c>
      <c r="CQ37" s="56">
        <f t="shared" si="244"/>
        <v>73474</v>
      </c>
      <c r="CR37" s="56">
        <f t="shared" si="244"/>
        <v>73839</v>
      </c>
      <c r="CS37" s="56">
        <f t="shared" si="244"/>
        <v>74204</v>
      </c>
      <c r="CT37" s="56">
        <f t="shared" si="244"/>
        <v>74569</v>
      </c>
      <c r="CU37" s="56">
        <f t="shared" si="244"/>
        <v>74935</v>
      </c>
      <c r="CV37" s="56">
        <f t="shared" si="244"/>
        <v>75300</v>
      </c>
      <c r="CW37" s="56">
        <f t="shared" si="244"/>
        <v>75665</v>
      </c>
      <c r="CX37" s="56">
        <f t="shared" si="244"/>
        <v>76030</v>
      </c>
      <c r="CY37" s="56">
        <f t="shared" si="244"/>
        <v>76396</v>
      </c>
      <c r="CZ37" s="56">
        <f t="shared" si="244"/>
        <v>76761</v>
      </c>
      <c r="DA37" s="56">
        <f t="shared" si="244"/>
        <v>77126</v>
      </c>
      <c r="DB37" s="56">
        <f t="shared" si="244"/>
        <v>77491</v>
      </c>
      <c r="DC37" s="56">
        <f t="shared" si="244"/>
        <v>77857</v>
      </c>
      <c r="DD37" s="56">
        <f t="shared" si="244"/>
        <v>78222</v>
      </c>
      <c r="DE37" s="56">
        <f t="shared" si="244"/>
        <v>78587</v>
      </c>
      <c r="DF37" s="56">
        <f t="shared" si="244"/>
        <v>78952</v>
      </c>
      <c r="DG37" s="56">
        <f t="shared" si="244"/>
        <v>79318</v>
      </c>
      <c r="DH37" s="56">
        <f t="shared" si="244"/>
        <v>79683</v>
      </c>
      <c r="DI37" s="56">
        <f t="shared" si="244"/>
        <v>80048</v>
      </c>
      <c r="DJ37" s="56">
        <f t="shared" si="244"/>
        <v>80413</v>
      </c>
      <c r="DK37" s="56">
        <f t="shared" si="244"/>
        <v>80779</v>
      </c>
      <c r="DL37" s="56">
        <f t="shared" si="244"/>
        <v>81144</v>
      </c>
      <c r="DM37" s="56">
        <f t="shared" si="244"/>
        <v>81509</v>
      </c>
      <c r="DN37" s="56">
        <f t="shared" si="244"/>
        <v>81874</v>
      </c>
      <c r="DO37" s="56">
        <f t="shared" si="244"/>
        <v>82240</v>
      </c>
      <c r="DP37" s="56">
        <f t="shared" si="244"/>
        <v>82605</v>
      </c>
      <c r="DQ37" s="56">
        <f t="shared" si="244"/>
        <v>82970</v>
      </c>
      <c r="DR37" s="56">
        <f t="shared" si="244"/>
        <v>83335</v>
      </c>
      <c r="DS37" s="56">
        <f t="shared" si="244"/>
        <v>83701</v>
      </c>
      <c r="DT37" s="56">
        <f t="shared" si="244"/>
        <v>84066</v>
      </c>
      <c r="DU37" s="56">
        <f t="shared" si="244"/>
        <v>84431</v>
      </c>
      <c r="DV37" s="56">
        <f t="shared" si="244"/>
        <v>84796</v>
      </c>
      <c r="DW37" s="56">
        <f t="shared" si="244"/>
        <v>85162</v>
      </c>
      <c r="DX37" s="56">
        <f t="shared" si="244"/>
        <v>85527</v>
      </c>
      <c r="DY37" s="56">
        <f t="shared" si="244"/>
        <v>85892</v>
      </c>
      <c r="DZ37" s="56">
        <f t="shared" si="244"/>
        <v>86257</v>
      </c>
      <c r="EA37" s="56">
        <f t="shared" si="244"/>
        <v>86623</v>
      </c>
      <c r="EB37" s="56">
        <f t="shared" si="244"/>
        <v>86988</v>
      </c>
      <c r="EC37" s="56">
        <f t="shared" si="244"/>
        <v>87353</v>
      </c>
      <c r="ED37" s="56">
        <f t="shared" si="244"/>
        <v>87718</v>
      </c>
      <c r="EE37" s="56">
        <f t="shared" si="244"/>
        <v>88084</v>
      </c>
      <c r="EF37" s="56">
        <f t="shared" si="244"/>
        <v>88449</v>
      </c>
      <c r="EG37" s="56">
        <f t="shared" si="244"/>
        <v>88814</v>
      </c>
      <c r="EH37" s="56">
        <f t="shared" si="244"/>
        <v>89179</v>
      </c>
      <c r="EI37" s="56">
        <f t="shared" si="244"/>
        <v>89545</v>
      </c>
      <c r="EJ37" s="56">
        <f t="shared" si="244"/>
        <v>89910</v>
      </c>
      <c r="EK37" s="56">
        <f t="shared" ref="EK37:GV37" si="245">DATE(YEAR(EJ37)+1,MONTH(EJ37),DAY(EJ37))</f>
        <v>90275</v>
      </c>
      <c r="EL37" s="56">
        <f t="shared" si="245"/>
        <v>90640</v>
      </c>
      <c r="EM37" s="56">
        <f t="shared" si="245"/>
        <v>91006</v>
      </c>
      <c r="EN37" s="56">
        <f t="shared" si="245"/>
        <v>91371</v>
      </c>
      <c r="EO37" s="56">
        <f t="shared" si="245"/>
        <v>91736</v>
      </c>
      <c r="EP37" s="56">
        <f t="shared" si="245"/>
        <v>92101</v>
      </c>
      <c r="EQ37" s="56">
        <f t="shared" si="245"/>
        <v>92467</v>
      </c>
      <c r="ER37" s="56">
        <f t="shared" si="245"/>
        <v>92832</v>
      </c>
      <c r="ES37" s="56">
        <f t="shared" si="245"/>
        <v>93197</v>
      </c>
      <c r="ET37" s="56">
        <f t="shared" si="245"/>
        <v>93562</v>
      </c>
      <c r="EU37" s="56">
        <f t="shared" si="245"/>
        <v>93928</v>
      </c>
      <c r="EV37" s="56">
        <f t="shared" si="245"/>
        <v>94293</v>
      </c>
      <c r="EW37" s="56">
        <f t="shared" si="245"/>
        <v>94658</v>
      </c>
      <c r="EX37" s="56">
        <f t="shared" si="245"/>
        <v>95023</v>
      </c>
      <c r="EY37" s="56">
        <f t="shared" si="245"/>
        <v>95389</v>
      </c>
      <c r="EZ37" s="56">
        <f t="shared" si="245"/>
        <v>95754</v>
      </c>
      <c r="FA37" s="56">
        <f t="shared" si="245"/>
        <v>96119</v>
      </c>
      <c r="FB37" s="56">
        <f t="shared" si="245"/>
        <v>96484</v>
      </c>
      <c r="FC37" s="56">
        <f t="shared" si="245"/>
        <v>96850</v>
      </c>
      <c r="FD37" s="56">
        <f t="shared" si="245"/>
        <v>97215</v>
      </c>
      <c r="FE37" s="56">
        <f t="shared" si="245"/>
        <v>97580</v>
      </c>
      <c r="FF37" s="56">
        <f t="shared" si="245"/>
        <v>97945</v>
      </c>
      <c r="FG37" s="56">
        <f t="shared" si="245"/>
        <v>98311</v>
      </c>
      <c r="FH37" s="56">
        <f t="shared" si="245"/>
        <v>98676</v>
      </c>
      <c r="FI37" s="56">
        <f t="shared" si="245"/>
        <v>99041</v>
      </c>
      <c r="FJ37" s="56">
        <f t="shared" si="245"/>
        <v>99406</v>
      </c>
      <c r="FK37" s="56">
        <f t="shared" si="245"/>
        <v>99772</v>
      </c>
      <c r="FL37" s="56">
        <f t="shared" si="245"/>
        <v>100137</v>
      </c>
      <c r="FM37" s="56">
        <f t="shared" si="245"/>
        <v>100502</v>
      </c>
      <c r="FN37" s="56">
        <f t="shared" si="245"/>
        <v>100867</v>
      </c>
      <c r="FO37" s="56">
        <f t="shared" si="245"/>
        <v>101233</v>
      </c>
      <c r="FP37" s="56">
        <f t="shared" si="245"/>
        <v>101598</v>
      </c>
      <c r="FQ37" s="56">
        <f t="shared" si="245"/>
        <v>101963</v>
      </c>
      <c r="FR37" s="56">
        <f t="shared" si="245"/>
        <v>102328</v>
      </c>
      <c r="FS37" s="56">
        <f t="shared" si="245"/>
        <v>102694</v>
      </c>
      <c r="FT37" s="56">
        <f t="shared" si="245"/>
        <v>103059</v>
      </c>
      <c r="FU37" s="56">
        <f t="shared" si="245"/>
        <v>103424</v>
      </c>
      <c r="FV37" s="56">
        <f t="shared" si="245"/>
        <v>103789</v>
      </c>
      <c r="FW37" s="56">
        <f t="shared" si="245"/>
        <v>104155</v>
      </c>
      <c r="FX37" s="56">
        <f t="shared" si="245"/>
        <v>104520</v>
      </c>
      <c r="FY37" s="56">
        <f t="shared" si="245"/>
        <v>104885</v>
      </c>
      <c r="FZ37" s="56">
        <f t="shared" si="245"/>
        <v>105250</v>
      </c>
      <c r="GA37" s="56">
        <f t="shared" si="245"/>
        <v>105616</v>
      </c>
      <c r="GB37" s="56">
        <f t="shared" si="245"/>
        <v>105981</v>
      </c>
      <c r="GC37" s="56">
        <f t="shared" si="245"/>
        <v>106346</v>
      </c>
      <c r="GD37" s="56">
        <f t="shared" si="245"/>
        <v>106711</v>
      </c>
      <c r="GE37" s="56">
        <f t="shared" si="245"/>
        <v>107077</v>
      </c>
      <c r="GF37" s="56">
        <f t="shared" si="245"/>
        <v>107442</v>
      </c>
      <c r="GG37" s="56">
        <f t="shared" si="245"/>
        <v>107807</v>
      </c>
      <c r="GH37" s="56">
        <f t="shared" si="245"/>
        <v>108172</v>
      </c>
      <c r="GI37" s="56">
        <f t="shared" si="245"/>
        <v>108538</v>
      </c>
      <c r="GJ37" s="56">
        <f t="shared" si="245"/>
        <v>108903</v>
      </c>
      <c r="GK37" s="56">
        <f t="shared" si="245"/>
        <v>109268</v>
      </c>
      <c r="GL37" s="56">
        <f t="shared" si="245"/>
        <v>109633</v>
      </c>
      <c r="GM37" s="56">
        <f t="shared" si="245"/>
        <v>109998</v>
      </c>
      <c r="GN37" s="56">
        <f t="shared" si="245"/>
        <v>110363</v>
      </c>
      <c r="GO37" s="56">
        <f t="shared" si="245"/>
        <v>110728</v>
      </c>
      <c r="GP37" s="56">
        <f t="shared" si="245"/>
        <v>111093</v>
      </c>
      <c r="GQ37" s="56">
        <f t="shared" si="245"/>
        <v>111459</v>
      </c>
      <c r="GR37" s="56">
        <f t="shared" si="245"/>
        <v>111824</v>
      </c>
      <c r="GS37" s="56">
        <f t="shared" si="245"/>
        <v>112189</v>
      </c>
      <c r="GT37" s="56">
        <f t="shared" si="245"/>
        <v>112554</v>
      </c>
      <c r="GU37" s="56">
        <f t="shared" si="245"/>
        <v>112920</v>
      </c>
      <c r="GV37" s="56">
        <f t="shared" si="245"/>
        <v>113285</v>
      </c>
      <c r="GW37" s="56">
        <f t="shared" ref="GW37:HC37" si="246">DATE(YEAR(GV37)+1,MONTH(GV37),DAY(GV37))</f>
        <v>113650</v>
      </c>
      <c r="GX37" s="56">
        <f t="shared" si="246"/>
        <v>114015</v>
      </c>
      <c r="GY37" s="56">
        <f t="shared" si="246"/>
        <v>114381</v>
      </c>
      <c r="GZ37" s="56">
        <f t="shared" si="246"/>
        <v>114746</v>
      </c>
      <c r="HA37" s="56">
        <f t="shared" si="246"/>
        <v>115111</v>
      </c>
      <c r="HB37" s="56">
        <f t="shared" si="246"/>
        <v>115476</v>
      </c>
      <c r="HC37" s="56">
        <f t="shared" si="246"/>
        <v>115842</v>
      </c>
    </row>
    <row r="38" spans="1:211" x14ac:dyDescent="0.3">
      <c r="A38" s="57" t="str">
        <f>'JMC-3 As Filed'!A37</f>
        <v>Canadian Utilities Limited</v>
      </c>
      <c r="B38" s="16" t="str">
        <f>'JMC-3 As Filed'!B37</f>
        <v>CU</v>
      </c>
      <c r="C38" s="16">
        <f>'JMC-3 As Filed'!C37</f>
        <v>1.5731999999999999</v>
      </c>
      <c r="D38" s="21">
        <f>'JMC-3 As Filed'!D37</f>
        <v>36.010555555555555</v>
      </c>
      <c r="E38" s="22">
        <f>'JMC-3 As Filed'!K37</f>
        <v>3.5699999999999996E-2</v>
      </c>
      <c r="F38" s="17">
        <f t="shared" ref="F38:G38" si="247">E38-($E38-$H38)/3</f>
        <v>3.6246666666666663E-2</v>
      </c>
      <c r="G38" s="17">
        <f t="shared" si="247"/>
        <v>3.6793333333333331E-2</v>
      </c>
      <c r="H38" s="68">
        <f>(1.7%)*(1+2%)+2%</f>
        <v>3.7339999999999998E-2</v>
      </c>
      <c r="I38" s="22">
        <f>IFERROR(XIRR($K38:$HC38,$K$37:$HC$37),"")</f>
        <v>8.424728810787202E-2</v>
      </c>
      <c r="K38" s="59">
        <f>-D38</f>
        <v>-36.010555555555555</v>
      </c>
      <c r="L38" s="58">
        <f t="shared" ref="L38:L41" si="248">$C38*(1+$E38)</f>
        <v>1.62936324</v>
      </c>
      <c r="M38" s="58">
        <f t="shared" ref="M38:M41" si="249">L38*(1+$E38)</f>
        <v>1.6875315076680002</v>
      </c>
      <c r="N38" s="59">
        <f t="shared" ref="N38:O38" si="250">M38*(1+$F38)</f>
        <v>1.7486988997159398</v>
      </c>
      <c r="O38" s="59">
        <f t="shared" si="250"/>
        <v>1.8120834058343105</v>
      </c>
      <c r="P38" s="59">
        <f t="shared" ref="P38:P41" si="251">O38*(1+$H38)</f>
        <v>1.8797466002081635</v>
      </c>
      <c r="Q38" s="59">
        <f t="shared" ref="Q38:Q41" si="252">P38*(1+$H38)</f>
        <v>1.9499363382599362</v>
      </c>
      <c r="R38" s="59">
        <f t="shared" ref="R38:R41" si="253">Q38*(1+$H38)</f>
        <v>2.022746961130562</v>
      </c>
      <c r="S38" s="59">
        <f t="shared" ref="S38:S41" si="254">R38*(1+$H38)</f>
        <v>2.0982763326591769</v>
      </c>
      <c r="T38" s="59">
        <f t="shared" ref="T38:T41" si="255">S38*(1+$H38)</f>
        <v>2.1766259709206706</v>
      </c>
      <c r="U38" s="59">
        <f t="shared" ref="U38:U41" si="256">T38*(1+$H38)</f>
        <v>2.2579011846748482</v>
      </c>
      <c r="V38" s="59">
        <f t="shared" ref="V38:V41" si="257">U38*(1+$H38)</f>
        <v>2.3422112149106069</v>
      </c>
      <c r="W38" s="59">
        <f t="shared" ref="W38:W41" si="258">V38*(1+$H38)</f>
        <v>2.4296693816753687</v>
      </c>
      <c r="X38" s="59">
        <f t="shared" ref="X38:X41" si="259">W38*(1+$H38)</f>
        <v>2.5203932363871266</v>
      </c>
      <c r="Y38" s="59">
        <f t="shared" ref="Y38:Y41" si="260">X38*(1+$H38)</f>
        <v>2.6145047198338216</v>
      </c>
      <c r="Z38" s="59">
        <f t="shared" ref="Z38:Z41" si="261">Y38*(1+$H38)</f>
        <v>2.7121303260724163</v>
      </c>
      <c r="AA38" s="59">
        <f t="shared" ref="AA38:AA41" si="262">Z38*(1+$H38)</f>
        <v>2.81340127244796</v>
      </c>
      <c r="AB38" s="59">
        <f t="shared" ref="AB38:AB41" si="263">AA38*(1+$H38)</f>
        <v>2.9184536759611666</v>
      </c>
      <c r="AC38" s="59">
        <f t="shared" ref="AC38:AC41" si="264">AB38*(1+$H38)</f>
        <v>3.0274287362215562</v>
      </c>
      <c r="AD38" s="59">
        <f t="shared" ref="AD38:AD41" si="265">AC38*(1+$H38)</f>
        <v>3.1404729252320687</v>
      </c>
      <c r="AE38" s="59">
        <f t="shared" ref="AE38:AE41" si="266">AD38*(1+$H38)</f>
        <v>3.257738184260234</v>
      </c>
      <c r="AF38" s="59">
        <f t="shared" ref="AF38:AF41" si="267">AE38*(1+$H38)</f>
        <v>3.3793821280605107</v>
      </c>
      <c r="AG38" s="59">
        <f t="shared" ref="AG38:AG41" si="268">AF38*(1+$H38)</f>
        <v>3.5055682567222899</v>
      </c>
      <c r="AH38" s="59">
        <f t="shared" ref="AH38:AH41" si="269">AG38*(1+$H38)</f>
        <v>3.6364661754282999</v>
      </c>
      <c r="AI38" s="59">
        <f t="shared" ref="AI38:AI41" si="270">AH38*(1+$H38)</f>
        <v>3.7722518224187924</v>
      </c>
      <c r="AJ38" s="59">
        <f t="shared" ref="AJ38:AJ41" si="271">AI38*(1+$H38)</f>
        <v>3.91310770546791</v>
      </c>
      <c r="AK38" s="59">
        <f t="shared" ref="AK38:AK41" si="272">AJ38*(1+$H38)</f>
        <v>4.0592231471900817</v>
      </c>
      <c r="AL38" s="59">
        <f t="shared" ref="AL38:AL41" si="273">AK38*(1+$H38)</f>
        <v>4.2107945395061588</v>
      </c>
      <c r="AM38" s="59">
        <f t="shared" ref="AM38:AM41" si="274">AL38*(1+$H38)</f>
        <v>4.3680256076113189</v>
      </c>
      <c r="AN38" s="59">
        <f t="shared" ref="AN38:AN41" si="275">AM38*(1+$H38)</f>
        <v>4.5311276837995251</v>
      </c>
      <c r="AO38" s="59">
        <f t="shared" ref="AO38:AO41" si="276">AN38*(1+$H38)</f>
        <v>4.7003199915125995</v>
      </c>
      <c r="AP38" s="59">
        <f t="shared" ref="AP38:AP41" si="277">AO38*(1+$H38)</f>
        <v>4.8758299399956799</v>
      </c>
      <c r="AQ38" s="59">
        <f t="shared" ref="AQ38:AQ41" si="278">AP38*(1+$H38)</f>
        <v>5.0578934299551186</v>
      </c>
      <c r="AR38" s="59">
        <f t="shared" ref="AR38:AR41" si="279">AQ38*(1+$H38)</f>
        <v>5.2467551706296423</v>
      </c>
      <c r="AS38" s="59">
        <f t="shared" ref="AS38:AS41" si="280">AR38*(1+$H38)</f>
        <v>5.4426690087009524</v>
      </c>
      <c r="AT38" s="59">
        <f t="shared" ref="AT38:AT41" si="281">AS38*(1+$H38)</f>
        <v>5.6458982694858459</v>
      </c>
      <c r="AU38" s="59">
        <f t="shared" ref="AU38:AU41" si="282">AT38*(1+$H38)</f>
        <v>5.8567161108684473</v>
      </c>
      <c r="AV38" s="59">
        <f t="shared" ref="AV38:AV41" si="283">AU38*(1+$H38)</f>
        <v>6.0754058904482751</v>
      </c>
      <c r="AW38" s="59">
        <f t="shared" ref="AW38:AW41" si="284">AV38*(1+$H38)</f>
        <v>6.302261546397613</v>
      </c>
      <c r="AX38" s="59">
        <f t="shared" ref="AX38:AX41" si="285">AW38*(1+$H38)</f>
        <v>6.5375879925400993</v>
      </c>
      <c r="AY38" s="59">
        <f t="shared" ref="AY38:AY41" si="286">AX38*(1+$H38)</f>
        <v>6.7817015281815465</v>
      </c>
      <c r="AZ38" s="59">
        <f t="shared" ref="AZ38:AZ41" si="287">AY38*(1+$H38)</f>
        <v>7.0349302632438446</v>
      </c>
      <c r="BA38" s="59">
        <f t="shared" ref="BA38:BA41" si="288">AZ38*(1+$H38)</f>
        <v>7.2976145592733692</v>
      </c>
      <c r="BB38" s="59">
        <f t="shared" ref="BB38:BB41" si="289">BA38*(1+$H38)</f>
        <v>7.570107486916636</v>
      </c>
      <c r="BC38" s="59">
        <f t="shared" ref="BC38:BC41" si="290">BB38*(1+$H38)</f>
        <v>7.8527753004781031</v>
      </c>
      <c r="BD38" s="59">
        <f t="shared" ref="BD38:BD41" si="291">BC38*(1+$H38)</f>
        <v>8.1459979301979555</v>
      </c>
      <c r="BE38" s="59">
        <f t="shared" ref="BE38:BE41" si="292">BD38*(1+$H38)</f>
        <v>8.450169492911547</v>
      </c>
      <c r="BF38" s="59">
        <f t="shared" ref="BF38:BF41" si="293">BE38*(1+$H38)</f>
        <v>8.7656988217768639</v>
      </c>
      <c r="BG38" s="59">
        <f t="shared" ref="BG38:BG41" si="294">BF38*(1+$H38)</f>
        <v>9.0930100157820117</v>
      </c>
      <c r="BH38" s="59">
        <f t="shared" ref="BH38:BH41" si="295">BG38*(1+$H38)</f>
        <v>9.4325430097713117</v>
      </c>
      <c r="BI38" s="59">
        <f t="shared" ref="BI38:BI41" si="296">BH38*(1+$H38)</f>
        <v>9.784754165756171</v>
      </c>
      <c r="BJ38" s="59">
        <f t="shared" ref="BJ38:BJ41" si="297">BI38*(1+$H38)</f>
        <v>10.150116886305506</v>
      </c>
      <c r="BK38" s="59">
        <f t="shared" ref="BK38:BK41" si="298">BJ38*(1+$H38)</f>
        <v>10.529122250840153</v>
      </c>
      <c r="BL38" s="59">
        <f t="shared" ref="BL38:BL41" si="299">BK38*(1+$H38)</f>
        <v>10.922279675686523</v>
      </c>
      <c r="BM38" s="59">
        <f t="shared" ref="BM38:BM41" si="300">BL38*(1+$H38)</f>
        <v>11.330117598776658</v>
      </c>
      <c r="BN38" s="59">
        <f t="shared" ref="BN38:BN41" si="301">BM38*(1+$H38)</f>
        <v>11.753184189914977</v>
      </c>
      <c r="BO38" s="59">
        <f t="shared" ref="BO38:BO41" si="302">BN38*(1+$H38)</f>
        <v>12.192048087566402</v>
      </c>
      <c r="BP38" s="59">
        <f t="shared" ref="BP38:BP41" si="303">BO38*(1+$H38)</f>
        <v>12.647299163156131</v>
      </c>
      <c r="BQ38" s="59">
        <f t="shared" ref="BQ38:BQ41" si="304">BP38*(1+$H38)</f>
        <v>13.119549313908379</v>
      </c>
      <c r="BR38" s="59">
        <f t="shared" ref="BR38:BR41" si="305">BQ38*(1+$H38)</f>
        <v>13.609433285289718</v>
      </c>
      <c r="BS38" s="59">
        <f t="shared" ref="BS38:BS41" si="306">BR38*(1+$H38)</f>
        <v>14.117609524162436</v>
      </c>
      <c r="BT38" s="59">
        <f t="shared" ref="BT38:BT41" si="307">BS38*(1+$H38)</f>
        <v>14.644761063794661</v>
      </c>
      <c r="BU38" s="59">
        <f t="shared" ref="BU38:BU41" si="308">BT38*(1+$H38)</f>
        <v>15.191596441916753</v>
      </c>
      <c r="BV38" s="59">
        <f t="shared" ref="BV38:BV41" si="309">BU38*(1+$H38)</f>
        <v>15.758850653057923</v>
      </c>
      <c r="BW38" s="59">
        <f t="shared" ref="BW38:BW41" si="310">BV38*(1+$H38)</f>
        <v>16.347286136443106</v>
      </c>
      <c r="BX38" s="59">
        <f t="shared" ref="BX38:BX41" si="311">BW38*(1+$H38)</f>
        <v>16.957693800777889</v>
      </c>
      <c r="BY38" s="59">
        <f t="shared" ref="BY38:BY41" si="312">BX38*(1+$H38)</f>
        <v>17.590894087298935</v>
      </c>
      <c r="BZ38" s="59">
        <f t="shared" ref="BZ38:BZ41" si="313">BY38*(1+$H38)</f>
        <v>18.247738072518676</v>
      </c>
      <c r="CA38" s="59">
        <f t="shared" ref="CA38:CA41" si="314">BZ38*(1+$H38)</f>
        <v>18.929108612146521</v>
      </c>
      <c r="CB38" s="59">
        <f t="shared" ref="CB38:CB41" si="315">CA38*(1+$H38)</f>
        <v>19.635921527724072</v>
      </c>
      <c r="CC38" s="59">
        <f t="shared" ref="CC38:CC41" si="316">CB38*(1+$H38)</f>
        <v>20.369126837569286</v>
      </c>
      <c r="CD38" s="59">
        <f t="shared" ref="CD38:CD41" si="317">CC38*(1+$H38)</f>
        <v>21.129710033684123</v>
      </c>
      <c r="CE38" s="59">
        <f t="shared" ref="CE38:CE41" si="318">CD38*(1+$H38)</f>
        <v>21.918693406341887</v>
      </c>
      <c r="CF38" s="59">
        <f t="shared" ref="CF38:CF41" si="319">CE38*(1+$H38)</f>
        <v>22.737137418134694</v>
      </c>
      <c r="CG38" s="59">
        <f t="shared" ref="CG38:CG41" si="320">CF38*(1+$H38)</f>
        <v>23.586142129327843</v>
      </c>
      <c r="CH38" s="59">
        <f t="shared" ref="CH38:CH41" si="321">CG38*(1+$H38)</f>
        <v>24.466848676436943</v>
      </c>
      <c r="CI38" s="59">
        <f t="shared" ref="CI38:CI41" si="322">CH38*(1+$H38)</f>
        <v>25.380440806015095</v>
      </c>
      <c r="CJ38" s="59">
        <f t="shared" ref="CJ38:CJ41" si="323">CI38*(1+$H38)</f>
        <v>26.328146465711697</v>
      </c>
      <c r="CK38" s="59">
        <f t="shared" ref="CK38:CK41" si="324">CJ38*(1+$H38)</f>
        <v>27.311239454741369</v>
      </c>
      <c r="CL38" s="59">
        <f t="shared" ref="CL38:CL41" si="325">CK38*(1+$H38)</f>
        <v>28.331041135981408</v>
      </c>
      <c r="CM38" s="59">
        <f t="shared" ref="CM38:CM41" si="326">CL38*(1+$H38)</f>
        <v>29.388922211998953</v>
      </c>
      <c r="CN38" s="59">
        <f t="shared" ref="CN38:CN41" si="327">CM38*(1+$H38)</f>
        <v>30.486304567394992</v>
      </c>
      <c r="CO38" s="59">
        <f t="shared" ref="CO38:CO41" si="328">CN38*(1+$H38)</f>
        <v>31.624663179941518</v>
      </c>
      <c r="CP38" s="59">
        <f t="shared" ref="CP38:CP41" si="329">CO38*(1+$H38)</f>
        <v>32.805528103080533</v>
      </c>
      <c r="CQ38" s="59">
        <f t="shared" ref="CQ38:CQ41" si="330">CP38*(1+$H38)</f>
        <v>34.030486522449557</v>
      </c>
      <c r="CR38" s="59">
        <f t="shared" ref="CR38:CR41" si="331">CQ38*(1+$H38)</f>
        <v>35.30118488919782</v>
      </c>
      <c r="CS38" s="59">
        <f t="shared" ref="CS38:CS41" si="332">CR38*(1+$H38)</f>
        <v>36.619331132960461</v>
      </c>
      <c r="CT38" s="59">
        <f t="shared" ref="CT38:CT41" si="333">CS38*(1+$H38)</f>
        <v>37.986696957465199</v>
      </c>
      <c r="CU38" s="59">
        <f t="shared" ref="CU38:CU41" si="334">CT38*(1+$H38)</f>
        <v>39.405120221856947</v>
      </c>
      <c r="CV38" s="59">
        <f t="shared" ref="CV38:CV41" si="335">CU38*(1+$H38)</f>
        <v>40.87650741094108</v>
      </c>
      <c r="CW38" s="59">
        <f t="shared" ref="CW38:CW41" si="336">CV38*(1+$H38)</f>
        <v>42.402836197665614</v>
      </c>
      <c r="CX38" s="59">
        <f t="shared" ref="CX38:CX41" si="337">CW38*(1+$H38)</f>
        <v>43.986158101286442</v>
      </c>
      <c r="CY38" s="59">
        <f t="shared" ref="CY38:CY41" si="338">CX38*(1+$H38)</f>
        <v>45.628601244788477</v>
      </c>
      <c r="CZ38" s="59">
        <f t="shared" ref="CZ38:CZ41" si="339">CY38*(1+$H38)</f>
        <v>47.332373215268873</v>
      </c>
      <c r="DA38" s="59">
        <f t="shared" ref="DA38:DA41" si="340">CZ38*(1+$H38)</f>
        <v>49.099764031127009</v>
      </c>
      <c r="DB38" s="59">
        <f t="shared" ref="DB38:DB41" si="341">DA38*(1+$H38)</f>
        <v>50.933149220049287</v>
      </c>
      <c r="DC38" s="59">
        <f t="shared" ref="DC38:DC41" si="342">DB38*(1+$H38)</f>
        <v>52.834993011925924</v>
      </c>
      <c r="DD38" s="59">
        <f t="shared" ref="DD38:DD41" si="343">DC38*(1+$H38)</f>
        <v>54.807851650991232</v>
      </c>
      <c r="DE38" s="59">
        <f t="shared" ref="DE38:DE41" si="344">DD38*(1+$H38)</f>
        <v>56.854376831639243</v>
      </c>
      <c r="DF38" s="59">
        <f t="shared" ref="DF38:DF41" si="345">DE38*(1+$H38)</f>
        <v>58.977319262532646</v>
      </c>
      <c r="DG38" s="59">
        <f t="shared" ref="DG38:DG41" si="346">DF38*(1+$H38)</f>
        <v>61.179532363795609</v>
      </c>
      <c r="DH38" s="59">
        <f t="shared" ref="DH38:DH41" si="347">DG38*(1+$H38)</f>
        <v>63.463976102259736</v>
      </c>
      <c r="DI38" s="59">
        <f t="shared" ref="DI38:DI41" si="348">DH38*(1+$H38)</f>
        <v>65.833720969918105</v>
      </c>
      <c r="DJ38" s="59">
        <f t="shared" ref="DJ38:DJ41" si="349">DI38*(1+$H38)</f>
        <v>68.291952110934844</v>
      </c>
      <c r="DK38" s="59">
        <f t="shared" ref="DK38:DK41" si="350">DJ38*(1+$H38)</f>
        <v>70.84197360275715</v>
      </c>
      <c r="DL38" s="59">
        <f t="shared" ref="DL38:DL41" si="351">DK38*(1+$H38)</f>
        <v>73.487212897084092</v>
      </c>
      <c r="DM38" s="59">
        <f t="shared" ref="DM38:DM41" si="352">DL38*(1+$H38)</f>
        <v>76.231225426661211</v>
      </c>
      <c r="DN38" s="59">
        <f t="shared" ref="DN38:DN41" si="353">DM38*(1+$H38)</f>
        <v>79.077699384092739</v>
      </c>
      <c r="DO38" s="59">
        <f t="shared" ref="DO38:DO41" si="354">DN38*(1+$H38)</f>
        <v>82.030460679094759</v>
      </c>
      <c r="DP38" s="59">
        <f t="shared" ref="DP38:DP41" si="355">DO38*(1+$H38)</f>
        <v>85.093478080852151</v>
      </c>
      <c r="DQ38" s="59">
        <f t="shared" ref="DQ38:DQ41" si="356">DP38*(1+$H38)</f>
        <v>88.270868552391164</v>
      </c>
      <c r="DR38" s="59">
        <f t="shared" ref="DR38:DR41" si="357">DQ38*(1+$H38)</f>
        <v>91.56690278413744</v>
      </c>
      <c r="DS38" s="59">
        <f t="shared" ref="DS38:DS41" si="358">DR38*(1+$H38)</f>
        <v>94.986010934097123</v>
      </c>
      <c r="DT38" s="59">
        <f t="shared" ref="DT38:DT41" si="359">DS38*(1+$H38)</f>
        <v>98.532788582376298</v>
      </c>
      <c r="DU38" s="59">
        <f t="shared" ref="DU38:DU41" si="360">DT38*(1+$H38)</f>
        <v>102.21200290804222</v>
      </c>
      <c r="DV38" s="59">
        <f t="shared" ref="DV38:DV41" si="361">DU38*(1+$H38)</f>
        <v>106.02859909662851</v>
      </c>
      <c r="DW38" s="59">
        <f t="shared" ref="DW38:DW41" si="362">DV38*(1+$H38)</f>
        <v>109.98770698689661</v>
      </c>
      <c r="DX38" s="59">
        <f t="shared" ref="DX38:DX41" si="363">DW38*(1+$H38)</f>
        <v>114.09464796578732</v>
      </c>
      <c r="DY38" s="59">
        <f t="shared" ref="DY38:DY41" si="364">DX38*(1+$H38)</f>
        <v>118.3549421208298</v>
      </c>
      <c r="DZ38" s="59">
        <f t="shared" ref="DZ38:DZ41" si="365">DY38*(1+$H38)</f>
        <v>122.77431565962158</v>
      </c>
      <c r="EA38" s="59">
        <f t="shared" ref="EA38:EA41" si="366">DZ38*(1+$H38)</f>
        <v>127.35870860635184</v>
      </c>
      <c r="EB38" s="59">
        <f t="shared" ref="EB38:EB41" si="367">EA38*(1+$H38)</f>
        <v>132.11428278571302</v>
      </c>
      <c r="EC38" s="59">
        <f t="shared" ref="EC38:EC41" si="368">EB38*(1+$H38)</f>
        <v>137.04743010493152</v>
      </c>
      <c r="ED38" s="59">
        <f t="shared" ref="ED38:ED41" si="369">EC38*(1+$H38)</f>
        <v>142.16478114504966</v>
      </c>
      <c r="EE38" s="59">
        <f t="shared" ref="EE38:EE41" si="370">ED38*(1+$H38)</f>
        <v>147.47321407300581</v>
      </c>
      <c r="EF38" s="59">
        <f t="shared" ref="EF38:EF41" si="371">EE38*(1+$H38)</f>
        <v>152.97986388649184</v>
      </c>
      <c r="EG38" s="59">
        <f t="shared" ref="EG38:EG41" si="372">EF38*(1+$H38)</f>
        <v>158.69213200401344</v>
      </c>
      <c r="EH38" s="59">
        <f t="shared" ref="EH38:EH41" si="373">EG38*(1+$H38)</f>
        <v>164.6176962130433</v>
      </c>
      <c r="EI38" s="59">
        <f t="shared" ref="EI38:EI41" si="374">EH38*(1+$H38)</f>
        <v>170.76452098963833</v>
      </c>
      <c r="EJ38" s="59">
        <f t="shared" ref="EJ38:EJ41" si="375">EI38*(1+$H38)</f>
        <v>177.14086820339142</v>
      </c>
      <c r="EK38" s="59">
        <f t="shared" ref="EK38:EK41" si="376">EJ38*(1+$H38)</f>
        <v>183.75530822210604</v>
      </c>
      <c r="EL38" s="59">
        <f t="shared" ref="EL38:EL41" si="377">EK38*(1+$H38)</f>
        <v>190.61673143111946</v>
      </c>
      <c r="EM38" s="59">
        <f t="shared" ref="EM38:EM41" si="378">EL38*(1+$H38)</f>
        <v>197.73436018275746</v>
      </c>
      <c r="EN38" s="59">
        <f t="shared" ref="EN38:EN41" si="379">EM38*(1+$H38)</f>
        <v>205.1177611919816</v>
      </c>
      <c r="EO38" s="59">
        <f t="shared" ref="EO38:EO41" si="380">EN38*(1+$H38)</f>
        <v>212.77685839489018</v>
      </c>
      <c r="EP38" s="59">
        <f t="shared" ref="EP38:EP41" si="381">EO38*(1+$H38)</f>
        <v>220.72194628735537</v>
      </c>
      <c r="EQ38" s="59">
        <f t="shared" ref="EQ38:EQ41" si="382">EP38*(1+$H38)</f>
        <v>228.96370376172518</v>
      </c>
      <c r="ER38" s="59">
        <f t="shared" ref="ER38:ER41" si="383">EQ38*(1+$H38)</f>
        <v>237.513208460188</v>
      </c>
      <c r="ES38" s="59">
        <f t="shared" ref="ES38:ES41" si="384">ER38*(1+$H38)</f>
        <v>246.38195166409139</v>
      </c>
      <c r="ET38" s="59">
        <f t="shared" ref="ET38:ET41" si="385">ES38*(1+$H38)</f>
        <v>255.58185373922854</v>
      </c>
      <c r="EU38" s="59">
        <f t="shared" ref="EU38:EU41" si="386">ET38*(1+$H38)</f>
        <v>265.12528015785131</v>
      </c>
      <c r="EV38" s="59">
        <f t="shared" ref="EV38:EV41" si="387">EU38*(1+$H38)</f>
        <v>275.02505811894548</v>
      </c>
      <c r="EW38" s="59">
        <f t="shared" ref="EW38:EW41" si="388">EV38*(1+$H38)</f>
        <v>285.29449378910687</v>
      </c>
      <c r="EX38" s="59">
        <f t="shared" ref="EX38:EX41" si="389">EW38*(1+$H38)</f>
        <v>295.94739018719207</v>
      </c>
      <c r="EY38" s="59">
        <f t="shared" ref="EY38:EY41" si="390">EX38*(1+$H38)</f>
        <v>306.99806573678183</v>
      </c>
      <c r="EZ38" s="59">
        <f t="shared" ref="EZ38:EZ41" si="391">EY38*(1+$H38)</f>
        <v>318.46137351139322</v>
      </c>
      <c r="FA38" s="59">
        <f t="shared" ref="FA38:FA41" si="392">EZ38*(1+$H38)</f>
        <v>330.35272119830864</v>
      </c>
      <c r="FB38" s="59">
        <f t="shared" ref="FB38:FB41" si="393">FA38*(1+$H38)</f>
        <v>342.68809180785348</v>
      </c>
      <c r="FC38" s="59">
        <f t="shared" ref="FC38:FC41" si="394">FB38*(1+$H38)</f>
        <v>355.48406515595872</v>
      </c>
      <c r="FD38" s="59">
        <f t="shared" ref="FD38:FD41" si="395">FC38*(1+$H38)</f>
        <v>368.75784014888217</v>
      </c>
      <c r="FE38" s="59">
        <f t="shared" ref="FE38:FE41" si="396">FD38*(1+$H38)</f>
        <v>382.52725790004138</v>
      </c>
      <c r="FF38" s="59">
        <f t="shared" ref="FF38:FF41" si="397">FE38*(1+$H38)</f>
        <v>396.81082571002889</v>
      </c>
      <c r="FG38" s="59">
        <f t="shared" ref="FG38:FG41" si="398">FF38*(1+$H38)</f>
        <v>411.62774194204133</v>
      </c>
      <c r="FH38" s="59">
        <f t="shared" ref="FH38:FH41" si="399">FG38*(1+$H38)</f>
        <v>426.9979218261571</v>
      </c>
      <c r="FI38" s="59">
        <f t="shared" ref="FI38:FI41" si="400">FH38*(1+$H38)</f>
        <v>442.94202422714579</v>
      </c>
      <c r="FJ38" s="59">
        <f t="shared" ref="FJ38:FJ41" si="401">FI38*(1+$H38)</f>
        <v>459.4814794117874</v>
      </c>
      <c r="FK38" s="59">
        <f t="shared" ref="FK38:FK41" si="402">FJ38*(1+$H38)</f>
        <v>476.63851785302353</v>
      </c>
      <c r="FL38" s="59">
        <f t="shared" ref="FL38:FL41" si="403">FK38*(1+$H38)</f>
        <v>494.43620010965537</v>
      </c>
      <c r="FM38" s="59">
        <f t="shared" ref="FM38:FM41" si="404">FL38*(1+$H38)</f>
        <v>512.89844782174987</v>
      </c>
      <c r="FN38" s="59">
        <f t="shared" ref="FN38:FN41" si="405">FM38*(1+$H38)</f>
        <v>532.05007586341401</v>
      </c>
      <c r="FO38" s="59">
        <f t="shared" ref="FO38:FO41" si="406">FN38*(1+$H38)</f>
        <v>551.91682569615386</v>
      </c>
      <c r="FP38" s="59">
        <f t="shared" ref="FP38:FP41" si="407">FO38*(1+$H38)</f>
        <v>572.52539996764824</v>
      </c>
      <c r="FQ38" s="59">
        <f t="shared" ref="FQ38:FQ41" si="408">FP38*(1+$H38)</f>
        <v>593.90349840244016</v>
      </c>
      <c r="FR38" s="59">
        <f t="shared" ref="FR38:FR41" si="409">FQ38*(1+$H38)</f>
        <v>616.07985503278724</v>
      </c>
      <c r="FS38" s="59">
        <f t="shared" ref="FS38:FS41" si="410">FR38*(1+$H38)</f>
        <v>639.08427681971148</v>
      </c>
      <c r="FT38" s="59">
        <f t="shared" ref="FT38:FT41" si="411">FS38*(1+$H38)</f>
        <v>662.94768371615942</v>
      </c>
      <c r="FU38" s="59">
        <f t="shared" ref="FU38:FU41" si="412">FT38*(1+$H38)</f>
        <v>687.70215022612081</v>
      </c>
      <c r="FV38" s="59">
        <f t="shared" ref="FV38:FV41" si="413">FU38*(1+$H38)</f>
        <v>713.38094851556411</v>
      </c>
      <c r="FW38" s="59">
        <f t="shared" ref="FW38:FW41" si="414">FV38*(1+$H38)</f>
        <v>740.01859313313525</v>
      </c>
      <c r="FX38" s="59">
        <f t="shared" ref="FX38:FX41" si="415">FW38*(1+$H38)</f>
        <v>767.65088740072645</v>
      </c>
      <c r="FY38" s="59">
        <f t="shared" ref="FY38:FY41" si="416">FX38*(1+$H38)</f>
        <v>796.31497153626947</v>
      </c>
      <c r="FZ38" s="59">
        <f t="shared" ref="FZ38:FZ41" si="417">FY38*(1+$H38)</f>
        <v>826.04937257343374</v>
      </c>
      <c r="GA38" s="59">
        <f t="shared" ref="GA38:GA41" si="418">FZ38*(1+$H38)</f>
        <v>856.89405614532575</v>
      </c>
      <c r="GB38" s="59">
        <f t="shared" ref="GB38:GB41" si="419">GA38*(1+$H38)</f>
        <v>888.89048020179212</v>
      </c>
      <c r="GC38" s="59">
        <f t="shared" ref="GC38:GC41" si="420">GB38*(1+$H38)</f>
        <v>922.08165073252701</v>
      </c>
      <c r="GD38" s="59">
        <f t="shared" ref="GD38:GD41" si="421">GC38*(1+$H38)</f>
        <v>956.51217957087954</v>
      </c>
      <c r="GE38" s="59">
        <f t="shared" ref="GE38:GE41" si="422">GD38*(1+$H38)</f>
        <v>992.22834435605614</v>
      </c>
      <c r="GF38" s="59">
        <f t="shared" ref="GF38:GF41" si="423">GE38*(1+$H38)</f>
        <v>1029.2781507343111</v>
      </c>
      <c r="GG38" s="59">
        <f t="shared" ref="GG38:GG41" si="424">GF38*(1+$H38)</f>
        <v>1067.7113968827302</v>
      </c>
      <c r="GH38" s="59">
        <f t="shared" ref="GH38:GH41" si="425">GG38*(1+$H38)</f>
        <v>1107.5797404423313</v>
      </c>
      <c r="GI38" s="59">
        <f t="shared" ref="GI38:GI41" si="426">GH38*(1+$H38)</f>
        <v>1148.9367679504478</v>
      </c>
      <c r="GJ38" s="59">
        <f t="shared" ref="GJ38:GJ41" si="427">GI38*(1+$H38)</f>
        <v>1191.8380668657173</v>
      </c>
      <c r="GK38" s="59">
        <f t="shared" ref="GK38:GK41" si="428">GJ38*(1+$H38)</f>
        <v>1236.3413002824832</v>
      </c>
      <c r="GL38" s="59">
        <f t="shared" ref="GL38:GL41" si="429">GK38*(1+$H38)</f>
        <v>1282.5062844350309</v>
      </c>
      <c r="GM38" s="59">
        <f t="shared" ref="GM38:GM41" si="430">GL38*(1+$H38)</f>
        <v>1330.395069095835</v>
      </c>
      <c r="GN38" s="59">
        <f t="shared" ref="GN38:GN41" si="431">GM38*(1+$H38)</f>
        <v>1380.0720209758733</v>
      </c>
      <c r="GO38" s="59">
        <f t="shared" ref="GO38:GO41" si="432">GN38*(1+$H38)</f>
        <v>1431.6039102391123</v>
      </c>
      <c r="GP38" s="59">
        <f t="shared" ref="GP38:GP41" si="433">GO38*(1+$H38)</f>
        <v>1485.0600002474407</v>
      </c>
      <c r="GQ38" s="59">
        <f t="shared" ref="GQ38:GQ41" si="434">GP38*(1+$H38)</f>
        <v>1540.51214065668</v>
      </c>
      <c r="GR38" s="59">
        <f t="shared" ref="GR38:GR41" si="435">GQ38*(1+$H38)</f>
        <v>1598.0348639888002</v>
      </c>
      <c r="GS38" s="59">
        <f t="shared" ref="GS38:GS41" si="436">GR38*(1+$H38)</f>
        <v>1657.7054858101419</v>
      </c>
      <c r="GT38" s="59">
        <f t="shared" ref="GT38:GT41" si="437">GS38*(1+$H38)</f>
        <v>1719.6042086502925</v>
      </c>
      <c r="GU38" s="59">
        <f t="shared" ref="GU38:GU41" si="438">GT38*(1+$H38)</f>
        <v>1783.8142298012945</v>
      </c>
      <c r="GV38" s="59">
        <f t="shared" ref="GV38:GV41" si="439">GU38*(1+$H38)</f>
        <v>1850.4218531420747</v>
      </c>
      <c r="GW38" s="59">
        <f t="shared" ref="GW38:GW41" si="440">GV38*(1+$H38)</f>
        <v>1919.5166051383997</v>
      </c>
      <c r="GX38" s="59">
        <f t="shared" ref="GX38:GX41" si="441">GW38*(1+$H38)</f>
        <v>1991.1913551742673</v>
      </c>
      <c r="GY38" s="59">
        <f t="shared" ref="GY38:GY41" si="442">GX38*(1+$H38)</f>
        <v>2065.5424403764741</v>
      </c>
      <c r="GZ38" s="59">
        <f t="shared" ref="GZ38:GZ41" si="443">GY38*(1+$H38)</f>
        <v>2142.6697951001315</v>
      </c>
      <c r="HA38" s="59">
        <f t="shared" ref="HA38:HA41" si="444">GZ38*(1+$H38)</f>
        <v>2222.6770852491704</v>
      </c>
      <c r="HB38" s="59">
        <f t="shared" ref="HB38:HB41" si="445">HA38*(1+$H38)</f>
        <v>2305.6718476123742</v>
      </c>
      <c r="HC38" s="59">
        <f t="shared" ref="HC38:HC41" si="446">HB38*(1+$H38)</f>
        <v>2391.7656344022203</v>
      </c>
    </row>
    <row r="39" spans="1:211" x14ac:dyDescent="0.3">
      <c r="A39" s="57" t="str">
        <f>'JMC-3 As Filed'!A38</f>
        <v>Emera Inc.</v>
      </c>
      <c r="B39" s="16" t="str">
        <f>'JMC-3 As Filed'!B38</f>
        <v>EMA</v>
      </c>
      <c r="C39" s="16">
        <f>'JMC-3 As Filed'!C38</f>
        <v>2.2599999999999998</v>
      </c>
      <c r="D39" s="16">
        <f>'JMC-3 As Filed'!D38</f>
        <v>44.681222222222225</v>
      </c>
      <c r="E39" s="17">
        <f>'JMC-3 As Filed'!K38</f>
        <v>7.6266666666666663E-2</v>
      </c>
      <c r="F39" s="17">
        <f t="shared" ref="F39:G39" si="447">E39-($E39-$H39)/3</f>
        <v>6.3291111111111104E-2</v>
      </c>
      <c r="G39" s="17">
        <f t="shared" si="447"/>
        <v>5.0315555555555551E-2</v>
      </c>
      <c r="H39" s="17">
        <f>H38</f>
        <v>3.7339999999999998E-2</v>
      </c>
      <c r="I39" s="17">
        <f t="shared" ref="I39:I41" si="448">IFERROR(XIRR($K39:$HC39,$K$37:$HC$37),"")</f>
        <v>9.8984807729721069E-2</v>
      </c>
      <c r="K39" s="59">
        <f>-D39</f>
        <v>-44.681222222222225</v>
      </c>
      <c r="L39" s="58">
        <f t="shared" si="248"/>
        <v>2.4323626666666667</v>
      </c>
      <c r="M39" s="58">
        <f t="shared" si="249"/>
        <v>2.6178708593777777</v>
      </c>
      <c r="N39" s="59">
        <f t="shared" ref="N39:O39" si="449">M39*(1+$F39)</f>
        <v>2.7835588148131967</v>
      </c>
      <c r="O39" s="59">
        <f t="shared" si="449"/>
        <v>2.9597333450458518</v>
      </c>
      <c r="P39" s="59">
        <f t="shared" si="251"/>
        <v>3.0702497881498636</v>
      </c>
      <c r="Q39" s="59">
        <f t="shared" si="252"/>
        <v>3.1848929152393795</v>
      </c>
      <c r="R39" s="59">
        <f t="shared" si="253"/>
        <v>3.3038168166944177</v>
      </c>
      <c r="S39" s="59">
        <f t="shared" si="254"/>
        <v>3.4271813366297872</v>
      </c>
      <c r="T39" s="59">
        <f t="shared" si="255"/>
        <v>3.5551522877395434</v>
      </c>
      <c r="U39" s="59">
        <f t="shared" si="256"/>
        <v>3.6879016741637378</v>
      </c>
      <c r="V39" s="59">
        <f t="shared" si="257"/>
        <v>3.8256079226770114</v>
      </c>
      <c r="W39" s="59">
        <f t="shared" si="258"/>
        <v>3.968456122509771</v>
      </c>
      <c r="X39" s="59">
        <f t="shared" si="259"/>
        <v>4.116638274124286</v>
      </c>
      <c r="Y39" s="59">
        <f t="shared" si="260"/>
        <v>4.2703535472800862</v>
      </c>
      <c r="Z39" s="59">
        <f t="shared" si="261"/>
        <v>4.4298085487355241</v>
      </c>
      <c r="AA39" s="59">
        <f t="shared" si="262"/>
        <v>4.5952175999453084</v>
      </c>
      <c r="AB39" s="59">
        <f t="shared" si="263"/>
        <v>4.7668030251272659</v>
      </c>
      <c r="AC39" s="59">
        <f t="shared" si="264"/>
        <v>4.9447954500855174</v>
      </c>
      <c r="AD39" s="59">
        <f t="shared" si="265"/>
        <v>5.12943411219171</v>
      </c>
      <c r="AE39" s="59">
        <f t="shared" si="266"/>
        <v>5.3209671819409481</v>
      </c>
      <c r="AF39" s="59">
        <f t="shared" si="267"/>
        <v>5.5196520965146227</v>
      </c>
      <c r="AG39" s="59">
        <f t="shared" si="268"/>
        <v>5.7257559057984784</v>
      </c>
      <c r="AH39" s="59">
        <f t="shared" si="269"/>
        <v>5.9395556313209932</v>
      </c>
      <c r="AI39" s="59">
        <f t="shared" si="270"/>
        <v>6.1613386385945184</v>
      </c>
      <c r="AJ39" s="59">
        <f t="shared" si="271"/>
        <v>6.3914030233596373</v>
      </c>
      <c r="AK39" s="59">
        <f t="shared" si="272"/>
        <v>6.6300580122518857</v>
      </c>
      <c r="AL39" s="59">
        <f t="shared" si="273"/>
        <v>6.8776243784293705</v>
      </c>
      <c r="AM39" s="59">
        <f t="shared" si="274"/>
        <v>7.1344348727199227</v>
      </c>
      <c r="AN39" s="59">
        <f t="shared" si="275"/>
        <v>7.4008346708672841</v>
      </c>
      <c r="AO39" s="59">
        <f t="shared" si="276"/>
        <v>7.6771818374774679</v>
      </c>
      <c r="AP39" s="59">
        <f t="shared" si="277"/>
        <v>7.9638478072888761</v>
      </c>
      <c r="AQ39" s="59">
        <f t="shared" si="278"/>
        <v>8.2612178844130426</v>
      </c>
      <c r="AR39" s="59">
        <f t="shared" si="279"/>
        <v>8.5696917602170242</v>
      </c>
      <c r="AS39" s="59">
        <f t="shared" si="280"/>
        <v>8.8896840505435275</v>
      </c>
      <c r="AT39" s="59">
        <f t="shared" si="281"/>
        <v>9.2216248529908214</v>
      </c>
      <c r="AU39" s="59">
        <f t="shared" si="282"/>
        <v>9.5659603250014982</v>
      </c>
      <c r="AV39" s="59">
        <f t="shared" si="283"/>
        <v>9.9231532835370526</v>
      </c>
      <c r="AW39" s="59">
        <f t="shared" si="284"/>
        <v>10.293683827144326</v>
      </c>
      <c r="AX39" s="59">
        <f t="shared" si="285"/>
        <v>10.678049981249895</v>
      </c>
      <c r="AY39" s="59">
        <f t="shared" si="286"/>
        <v>11.076768367549766</v>
      </c>
      <c r="AZ39" s="59">
        <f t="shared" si="287"/>
        <v>11.490374898394073</v>
      </c>
      <c r="BA39" s="59">
        <f t="shared" si="288"/>
        <v>11.919425497100107</v>
      </c>
      <c r="BB39" s="59">
        <f t="shared" si="289"/>
        <v>12.364496845161824</v>
      </c>
      <c r="BC39" s="59">
        <f t="shared" si="290"/>
        <v>12.826187157360165</v>
      </c>
      <c r="BD39" s="59">
        <f t="shared" si="291"/>
        <v>13.305116985815992</v>
      </c>
      <c r="BE39" s="59">
        <f t="shared" si="292"/>
        <v>13.801930054066361</v>
      </c>
      <c r="BF39" s="59">
        <f t="shared" si="293"/>
        <v>14.317294122285197</v>
      </c>
      <c r="BG39" s="59">
        <f t="shared" si="294"/>
        <v>14.851901884811326</v>
      </c>
      <c r="BH39" s="59">
        <f t="shared" si="295"/>
        <v>15.40647190119018</v>
      </c>
      <c r="BI39" s="59">
        <f t="shared" si="296"/>
        <v>15.981749561980621</v>
      </c>
      <c r="BJ39" s="59">
        <f t="shared" si="297"/>
        <v>16.578508090624975</v>
      </c>
      <c r="BK39" s="59">
        <f t="shared" si="298"/>
        <v>17.197549582728911</v>
      </c>
      <c r="BL39" s="59">
        <f t="shared" si="299"/>
        <v>17.839706084148006</v>
      </c>
      <c r="BM39" s="59">
        <f t="shared" si="300"/>
        <v>18.505840709330091</v>
      </c>
      <c r="BN39" s="59">
        <f t="shared" si="301"/>
        <v>19.196848801416476</v>
      </c>
      <c r="BO39" s="59">
        <f t="shared" si="302"/>
        <v>19.913659135661366</v>
      </c>
      <c r="BP39" s="59">
        <f t="shared" si="303"/>
        <v>20.657235167786961</v>
      </c>
      <c r="BQ39" s="59">
        <f t="shared" si="304"/>
        <v>21.428576328952126</v>
      </c>
      <c r="BR39" s="59">
        <f t="shared" si="305"/>
        <v>22.228719369075197</v>
      </c>
      <c r="BS39" s="59">
        <f t="shared" si="306"/>
        <v>23.058739750316462</v>
      </c>
      <c r="BT39" s="59">
        <f t="shared" si="307"/>
        <v>23.919753092593279</v>
      </c>
      <c r="BU39" s="59">
        <f t="shared" si="308"/>
        <v>24.81291667307071</v>
      </c>
      <c r="BV39" s="59">
        <f t="shared" si="309"/>
        <v>25.739430981643167</v>
      </c>
      <c r="BW39" s="59">
        <f t="shared" si="310"/>
        <v>26.700541334497721</v>
      </c>
      <c r="BX39" s="59">
        <f t="shared" si="311"/>
        <v>27.697539547927864</v>
      </c>
      <c r="BY39" s="59">
        <f t="shared" si="312"/>
        <v>28.731765674647487</v>
      </c>
      <c r="BZ39" s="59">
        <f t="shared" si="313"/>
        <v>29.804609804938824</v>
      </c>
      <c r="CA39" s="59">
        <f t="shared" si="314"/>
        <v>30.917513935055236</v>
      </c>
      <c r="CB39" s="59">
        <f t="shared" si="315"/>
        <v>32.071973905390195</v>
      </c>
      <c r="CC39" s="59">
        <f t="shared" si="316"/>
        <v>33.269541411017464</v>
      </c>
      <c r="CD39" s="59">
        <f t="shared" si="317"/>
        <v>34.511826087304854</v>
      </c>
      <c r="CE39" s="59">
        <f t="shared" si="318"/>
        <v>35.800497673404813</v>
      </c>
      <c r="CF39" s="59">
        <f t="shared" si="319"/>
        <v>37.137288256529743</v>
      </c>
      <c r="CG39" s="59">
        <f t="shared" si="320"/>
        <v>38.523994600028558</v>
      </c>
      <c r="CH39" s="59">
        <f t="shared" si="321"/>
        <v>39.962480558393622</v>
      </c>
      <c r="CI39" s="59">
        <f t="shared" si="322"/>
        <v>41.454679582444037</v>
      </c>
      <c r="CJ39" s="59">
        <f t="shared" si="323"/>
        <v>43.002597318052494</v>
      </c>
      <c r="CK39" s="59">
        <f t="shared" si="324"/>
        <v>44.608314301908571</v>
      </c>
      <c r="CL39" s="59">
        <f t="shared" si="325"/>
        <v>46.273988757941837</v>
      </c>
      <c r="CM39" s="59">
        <f t="shared" si="326"/>
        <v>48.001859498163384</v>
      </c>
      <c r="CN39" s="59">
        <f t="shared" si="327"/>
        <v>49.794248931824804</v>
      </c>
      <c r="CO39" s="59">
        <f t="shared" si="328"/>
        <v>51.653566186939138</v>
      </c>
      <c r="CP39" s="59">
        <f t="shared" si="329"/>
        <v>53.582310348359442</v>
      </c>
      <c r="CQ39" s="59">
        <f t="shared" si="330"/>
        <v>55.583073816767183</v>
      </c>
      <c r="CR39" s="59">
        <f t="shared" si="331"/>
        <v>57.658545793085267</v>
      </c>
      <c r="CS39" s="59">
        <f t="shared" si="332"/>
        <v>59.811515892999068</v>
      </c>
      <c r="CT39" s="59">
        <f t="shared" si="333"/>
        <v>62.044877896443651</v>
      </c>
      <c r="CU39" s="59">
        <f t="shared" si="334"/>
        <v>64.361633637096858</v>
      </c>
      <c r="CV39" s="59">
        <f t="shared" si="335"/>
        <v>66.764897037106053</v>
      </c>
      <c r="CW39" s="59">
        <f t="shared" si="336"/>
        <v>69.257898292471594</v>
      </c>
      <c r="CX39" s="59">
        <f t="shared" si="337"/>
        <v>71.843988214712482</v>
      </c>
      <c r="CY39" s="59">
        <f t="shared" si="338"/>
        <v>74.52664273464984</v>
      </c>
      <c r="CZ39" s="59">
        <f t="shared" si="339"/>
        <v>77.309467574361662</v>
      </c>
      <c r="DA39" s="59">
        <f t="shared" si="340"/>
        <v>80.196203093588323</v>
      </c>
      <c r="DB39" s="59">
        <f t="shared" si="341"/>
        <v>83.190729317102907</v>
      </c>
      <c r="DC39" s="59">
        <f t="shared" si="342"/>
        <v>86.297071149803529</v>
      </c>
      <c r="DD39" s="59">
        <f t="shared" si="343"/>
        <v>89.519403786537183</v>
      </c>
      <c r="DE39" s="59">
        <f t="shared" si="344"/>
        <v>92.862058323926476</v>
      </c>
      <c r="DF39" s="59">
        <f t="shared" si="345"/>
        <v>96.329527581741885</v>
      </c>
      <c r="DG39" s="59">
        <f t="shared" si="346"/>
        <v>99.926472141644126</v>
      </c>
      <c r="DH39" s="59">
        <f t="shared" si="347"/>
        <v>103.65772661141311</v>
      </c>
      <c r="DI39" s="59">
        <f t="shared" si="348"/>
        <v>107.52830612308327</v>
      </c>
      <c r="DJ39" s="59">
        <f t="shared" si="349"/>
        <v>111.54341307371919</v>
      </c>
      <c r="DK39" s="59">
        <f t="shared" si="350"/>
        <v>115.70844411789186</v>
      </c>
      <c r="DL39" s="59">
        <f t="shared" si="351"/>
        <v>120.02899742125393</v>
      </c>
      <c r="DM39" s="59">
        <f t="shared" si="352"/>
        <v>124.51088018496354</v>
      </c>
      <c r="DN39" s="59">
        <f t="shared" si="353"/>
        <v>129.16011645107008</v>
      </c>
      <c r="DO39" s="59">
        <f t="shared" si="354"/>
        <v>133.98295519935303</v>
      </c>
      <c r="DP39" s="59">
        <f t="shared" si="355"/>
        <v>138.98587874649687</v>
      </c>
      <c r="DQ39" s="59">
        <f t="shared" si="356"/>
        <v>144.17561145889104</v>
      </c>
      <c r="DR39" s="59">
        <f t="shared" si="357"/>
        <v>149.55912879076601</v>
      </c>
      <c r="DS39" s="59">
        <f t="shared" si="358"/>
        <v>155.14366665981319</v>
      </c>
      <c r="DT39" s="59">
        <f t="shared" si="359"/>
        <v>160.9367311728906</v>
      </c>
      <c r="DU39" s="59">
        <f t="shared" si="360"/>
        <v>166.94610871488632</v>
      </c>
      <c r="DV39" s="59">
        <f t="shared" si="361"/>
        <v>173.17987641430017</v>
      </c>
      <c r="DW39" s="59">
        <f t="shared" si="362"/>
        <v>179.64641299961013</v>
      </c>
      <c r="DX39" s="59">
        <f t="shared" si="363"/>
        <v>186.35441006101556</v>
      </c>
      <c r="DY39" s="59">
        <f t="shared" si="364"/>
        <v>193.31288373269388</v>
      </c>
      <c r="DZ39" s="59">
        <f t="shared" si="365"/>
        <v>200.53118681127265</v>
      </c>
      <c r="EA39" s="59">
        <f t="shared" si="366"/>
        <v>208.01902132680556</v>
      </c>
      <c r="EB39" s="59">
        <f t="shared" si="367"/>
        <v>215.78645158314845</v>
      </c>
      <c r="EC39" s="59">
        <f t="shared" si="368"/>
        <v>223.84391768526319</v>
      </c>
      <c r="ED39" s="59">
        <f t="shared" si="369"/>
        <v>232.20224957163092</v>
      </c>
      <c r="EE39" s="59">
        <f t="shared" si="370"/>
        <v>240.87268157063559</v>
      </c>
      <c r="EF39" s="59">
        <f t="shared" si="371"/>
        <v>249.8668675004831</v>
      </c>
      <c r="EG39" s="59">
        <f t="shared" si="372"/>
        <v>259.1968963329511</v>
      </c>
      <c r="EH39" s="59">
        <f t="shared" si="373"/>
        <v>268.87530844202348</v>
      </c>
      <c r="EI39" s="59">
        <f t="shared" si="374"/>
        <v>278.91511245924863</v>
      </c>
      <c r="EJ39" s="59">
        <f t="shared" si="375"/>
        <v>289.32980275847694</v>
      </c>
      <c r="EK39" s="59">
        <f t="shared" si="376"/>
        <v>300.13337759347843</v>
      </c>
      <c r="EL39" s="59">
        <f t="shared" si="377"/>
        <v>311.34035791281889</v>
      </c>
      <c r="EM39" s="59">
        <f t="shared" si="378"/>
        <v>322.96580687728351</v>
      </c>
      <c r="EN39" s="59">
        <f t="shared" si="379"/>
        <v>335.02535010608125</v>
      </c>
      <c r="EO39" s="59">
        <f t="shared" si="380"/>
        <v>347.53519667904231</v>
      </c>
      <c r="EP39" s="59">
        <f t="shared" si="381"/>
        <v>360.51216092303775</v>
      </c>
      <c r="EQ39" s="59">
        <f t="shared" si="382"/>
        <v>373.97368501190397</v>
      </c>
      <c r="ER39" s="59">
        <f t="shared" si="383"/>
        <v>387.93786241024844</v>
      </c>
      <c r="ES39" s="59">
        <f t="shared" si="384"/>
        <v>402.42346219264709</v>
      </c>
      <c r="ET39" s="59">
        <f t="shared" si="385"/>
        <v>417.4499542709205</v>
      </c>
      <c r="EU39" s="59">
        <f t="shared" si="386"/>
        <v>433.03753556339666</v>
      </c>
      <c r="EV39" s="59">
        <f t="shared" si="387"/>
        <v>449.20715714133388</v>
      </c>
      <c r="EW39" s="59">
        <f t="shared" si="388"/>
        <v>465.98055238899127</v>
      </c>
      <c r="EX39" s="59">
        <f t="shared" si="389"/>
        <v>483.38026621519617</v>
      </c>
      <c r="EY39" s="59">
        <f t="shared" si="390"/>
        <v>501.42968535567155</v>
      </c>
      <c r="EZ39" s="59">
        <f t="shared" si="391"/>
        <v>520.15306980685227</v>
      </c>
      <c r="FA39" s="59">
        <f t="shared" si="392"/>
        <v>539.5755854334401</v>
      </c>
      <c r="FB39" s="59">
        <f t="shared" si="393"/>
        <v>559.72333779352471</v>
      </c>
      <c r="FC39" s="59">
        <f t="shared" si="394"/>
        <v>580.62340722673491</v>
      </c>
      <c r="FD39" s="59">
        <f t="shared" si="395"/>
        <v>602.30388525258115</v>
      </c>
      <c r="FE39" s="59">
        <f t="shared" si="396"/>
        <v>624.79391232791249</v>
      </c>
      <c r="FF39" s="59">
        <f t="shared" si="397"/>
        <v>648.12371701423672</v>
      </c>
      <c r="FG39" s="59">
        <f t="shared" si="398"/>
        <v>672.32465660754826</v>
      </c>
      <c r="FH39" s="59">
        <f t="shared" si="399"/>
        <v>697.42925928527404</v>
      </c>
      <c r="FI39" s="59">
        <f t="shared" si="400"/>
        <v>723.47126782698615</v>
      </c>
      <c r="FJ39" s="59">
        <f t="shared" si="401"/>
        <v>750.48568496764574</v>
      </c>
      <c r="FK39" s="59">
        <f t="shared" si="402"/>
        <v>778.50882044433763</v>
      </c>
      <c r="FL39" s="59">
        <f t="shared" si="403"/>
        <v>807.57833979972918</v>
      </c>
      <c r="FM39" s="59">
        <f t="shared" si="404"/>
        <v>837.73331500785105</v>
      </c>
      <c r="FN39" s="59">
        <f t="shared" si="405"/>
        <v>869.01427699024418</v>
      </c>
      <c r="FO39" s="59">
        <f t="shared" si="406"/>
        <v>901.4632700930598</v>
      </c>
      <c r="FP39" s="59">
        <f t="shared" si="407"/>
        <v>935.12390859833454</v>
      </c>
      <c r="FQ39" s="59">
        <f t="shared" si="408"/>
        <v>970.04143534539628</v>
      </c>
      <c r="FR39" s="59">
        <f t="shared" si="409"/>
        <v>1006.2627825411934</v>
      </c>
      <c r="FS39" s="59">
        <f t="shared" si="410"/>
        <v>1043.8366348412815</v>
      </c>
      <c r="FT39" s="59">
        <f t="shared" si="411"/>
        <v>1082.8134947862548</v>
      </c>
      <c r="FU39" s="59">
        <f t="shared" si="412"/>
        <v>1123.2457506815733</v>
      </c>
      <c r="FV39" s="59">
        <f t="shared" si="413"/>
        <v>1165.1877470120232</v>
      </c>
      <c r="FW39" s="59">
        <f t="shared" si="414"/>
        <v>1208.6958574854521</v>
      </c>
      <c r="FX39" s="59">
        <f t="shared" si="415"/>
        <v>1253.8285608039587</v>
      </c>
      <c r="FY39" s="59">
        <f t="shared" si="416"/>
        <v>1300.6465192643784</v>
      </c>
      <c r="FZ39" s="59">
        <f t="shared" si="417"/>
        <v>1349.2126602937103</v>
      </c>
      <c r="GA39" s="59">
        <f t="shared" si="418"/>
        <v>1399.5922610290775</v>
      </c>
      <c r="GB39" s="59">
        <f t="shared" si="419"/>
        <v>1451.8530360559032</v>
      </c>
      <c r="GC39" s="59">
        <f t="shared" si="420"/>
        <v>1506.0652284222306</v>
      </c>
      <c r="GD39" s="59">
        <f t="shared" si="421"/>
        <v>1562.3017040515165</v>
      </c>
      <c r="GE39" s="59">
        <f t="shared" si="422"/>
        <v>1620.6380496807999</v>
      </c>
      <c r="GF39" s="59">
        <f t="shared" si="423"/>
        <v>1681.1526744558807</v>
      </c>
      <c r="GG39" s="59">
        <f t="shared" si="424"/>
        <v>1743.9269153200632</v>
      </c>
      <c r="GH39" s="59">
        <f t="shared" si="425"/>
        <v>1809.0451463381144</v>
      </c>
      <c r="GI39" s="59">
        <f t="shared" si="426"/>
        <v>1876.5948921023794</v>
      </c>
      <c r="GJ39" s="59">
        <f t="shared" si="427"/>
        <v>1946.6669453734821</v>
      </c>
      <c r="GK39" s="59">
        <f t="shared" si="428"/>
        <v>2019.3554891137278</v>
      </c>
      <c r="GL39" s="59">
        <f t="shared" si="429"/>
        <v>2094.7582230772341</v>
      </c>
      <c r="GM39" s="59">
        <f t="shared" si="430"/>
        <v>2172.9764951269381</v>
      </c>
      <c r="GN39" s="59">
        <f t="shared" si="431"/>
        <v>2254.1154374549778</v>
      </c>
      <c r="GO39" s="59">
        <f t="shared" si="432"/>
        <v>2338.2841078895467</v>
      </c>
      <c r="GP39" s="59">
        <f t="shared" si="433"/>
        <v>2425.5956364781423</v>
      </c>
      <c r="GQ39" s="59">
        <f t="shared" si="434"/>
        <v>2516.1673775442359</v>
      </c>
      <c r="GR39" s="59">
        <f t="shared" si="435"/>
        <v>2610.1210674217377</v>
      </c>
      <c r="GS39" s="59">
        <f t="shared" si="436"/>
        <v>2707.5829880792653</v>
      </c>
      <c r="GT39" s="59">
        <f t="shared" si="437"/>
        <v>2808.684136854145</v>
      </c>
      <c r="GU39" s="59">
        <f t="shared" si="438"/>
        <v>2913.5604025242787</v>
      </c>
      <c r="GV39" s="59">
        <f t="shared" si="439"/>
        <v>3022.3527479545351</v>
      </c>
      <c r="GW39" s="59">
        <f t="shared" si="440"/>
        <v>3135.2073995631572</v>
      </c>
      <c r="GX39" s="59">
        <f t="shared" si="441"/>
        <v>3252.2760438628452</v>
      </c>
      <c r="GY39" s="59">
        <f t="shared" si="442"/>
        <v>3373.7160313406835</v>
      </c>
      <c r="GZ39" s="59">
        <f t="shared" si="443"/>
        <v>3499.6905879509445</v>
      </c>
      <c r="HA39" s="59">
        <f t="shared" si="444"/>
        <v>3630.3690345050327</v>
      </c>
      <c r="HB39" s="59">
        <f t="shared" si="445"/>
        <v>3765.9270142534501</v>
      </c>
      <c r="HC39" s="59">
        <f t="shared" si="446"/>
        <v>3906.5467289656735</v>
      </c>
    </row>
    <row r="40" spans="1:211" x14ac:dyDescent="0.3">
      <c r="A40" s="57" t="str">
        <f>'JMC-3 As Filed'!A39</f>
        <v>Enbridge Inc.</v>
      </c>
      <c r="B40" s="16" t="str">
        <f>'JMC-3 As Filed'!B39</f>
        <v>ENB</v>
      </c>
      <c r="C40" s="16">
        <f>'JMC-3 As Filed'!C39</f>
        <v>2.6840000000000002</v>
      </c>
      <c r="D40" s="16">
        <f>'JMC-3 As Filed'!D39</f>
        <v>45.620962222222232</v>
      </c>
      <c r="E40" s="17">
        <f>'JMC-3 As Filed'!K39</f>
        <v>6.0850000000000001E-2</v>
      </c>
      <c r="F40" s="17">
        <f t="shared" ref="F40:G40" si="450">E40-($E40-$H40)/3</f>
        <v>5.3013333333333336E-2</v>
      </c>
      <c r="G40" s="17">
        <f t="shared" si="450"/>
        <v>4.5176666666666671E-2</v>
      </c>
      <c r="H40" s="17">
        <f t="shared" ref="H40:H41" si="451">H39</f>
        <v>3.7339999999999998E-2</v>
      </c>
      <c r="I40" s="17">
        <f t="shared" si="448"/>
        <v>0.10607475638389588</v>
      </c>
      <c r="K40" s="59">
        <f>-D40</f>
        <v>-45.620962222222232</v>
      </c>
      <c r="L40" s="58">
        <f t="shared" si="248"/>
        <v>2.8473214000000002</v>
      </c>
      <c r="M40" s="58">
        <f t="shared" si="249"/>
        <v>3.0205809071900003</v>
      </c>
      <c r="N40" s="59">
        <f t="shared" ref="N40:O40" si="452">M40*(1+$F40)</f>
        <v>3.1807119696831663</v>
      </c>
      <c r="O40" s="59">
        <f t="shared" si="452"/>
        <v>3.3493321135693033</v>
      </c>
      <c r="P40" s="59">
        <f t="shared" si="251"/>
        <v>3.4743961746899807</v>
      </c>
      <c r="Q40" s="59">
        <f t="shared" si="252"/>
        <v>3.6041301278529043</v>
      </c>
      <c r="R40" s="59">
        <f t="shared" si="253"/>
        <v>3.7387083468269315</v>
      </c>
      <c r="S40" s="59">
        <f t="shared" si="254"/>
        <v>3.878311716497449</v>
      </c>
      <c r="T40" s="59">
        <f t="shared" si="255"/>
        <v>4.023127875991463</v>
      </c>
      <c r="U40" s="59">
        <f t="shared" si="256"/>
        <v>4.1733514708809842</v>
      </c>
      <c r="V40" s="59">
        <f t="shared" si="257"/>
        <v>4.32918441480368</v>
      </c>
      <c r="W40" s="59">
        <f t="shared" si="258"/>
        <v>4.4908361608524494</v>
      </c>
      <c r="X40" s="59">
        <f t="shared" si="259"/>
        <v>4.6585239830986795</v>
      </c>
      <c r="Y40" s="59">
        <f t="shared" si="260"/>
        <v>4.8324732686275835</v>
      </c>
      <c r="Z40" s="59">
        <f t="shared" si="261"/>
        <v>5.0129178204781368</v>
      </c>
      <c r="AA40" s="59">
        <f t="shared" si="262"/>
        <v>5.2001001718947899</v>
      </c>
      <c r="AB40" s="59">
        <f t="shared" si="263"/>
        <v>5.3942719123133411</v>
      </c>
      <c r="AC40" s="59">
        <f t="shared" si="264"/>
        <v>5.595694025519121</v>
      </c>
      <c r="AD40" s="59">
        <f t="shared" si="265"/>
        <v>5.8046372404320046</v>
      </c>
      <c r="AE40" s="59">
        <f t="shared" si="266"/>
        <v>6.0213823949897352</v>
      </c>
      <c r="AF40" s="59">
        <f t="shared" si="267"/>
        <v>6.2462208136186517</v>
      </c>
      <c r="AG40" s="59">
        <f t="shared" si="268"/>
        <v>6.4794546987991719</v>
      </c>
      <c r="AH40" s="59">
        <f t="shared" si="269"/>
        <v>6.7213975372523329</v>
      </c>
      <c r="AI40" s="59">
        <f t="shared" si="270"/>
        <v>6.9723745212933341</v>
      </c>
      <c r="AJ40" s="59">
        <f t="shared" si="271"/>
        <v>7.2327229859184268</v>
      </c>
      <c r="AK40" s="59">
        <f t="shared" si="272"/>
        <v>7.5027928622126199</v>
      </c>
      <c r="AL40" s="59">
        <f t="shared" si="273"/>
        <v>7.7829471476876382</v>
      </c>
      <c r="AM40" s="59">
        <f t="shared" si="274"/>
        <v>8.0735623941822947</v>
      </c>
      <c r="AN40" s="59">
        <f t="shared" si="275"/>
        <v>8.3750292139810618</v>
      </c>
      <c r="AO40" s="59">
        <f t="shared" si="276"/>
        <v>8.6877528048311135</v>
      </c>
      <c r="AP40" s="59">
        <f t="shared" si="277"/>
        <v>9.0121534945635062</v>
      </c>
      <c r="AQ40" s="59">
        <f t="shared" si="278"/>
        <v>9.3486673060505066</v>
      </c>
      <c r="AR40" s="59">
        <f t="shared" si="279"/>
        <v>9.6977465432584324</v>
      </c>
      <c r="AS40" s="59">
        <f t="shared" si="280"/>
        <v>10.059860399183702</v>
      </c>
      <c r="AT40" s="59">
        <f t="shared" si="281"/>
        <v>10.435495586489221</v>
      </c>
      <c r="AU40" s="59">
        <f t="shared" si="282"/>
        <v>10.825156991688727</v>
      </c>
      <c r="AV40" s="59">
        <f t="shared" si="283"/>
        <v>11.229368353758383</v>
      </c>
      <c r="AW40" s="59">
        <f t="shared" si="284"/>
        <v>11.648672968087721</v>
      </c>
      <c r="AX40" s="59">
        <f t="shared" si="285"/>
        <v>12.083634416716116</v>
      </c>
      <c r="AY40" s="59">
        <f t="shared" si="286"/>
        <v>12.534837325836294</v>
      </c>
      <c r="AZ40" s="59">
        <f t="shared" si="287"/>
        <v>13.00288815158302</v>
      </c>
      <c r="BA40" s="59">
        <f t="shared" si="288"/>
        <v>13.488415995163129</v>
      </c>
      <c r="BB40" s="59">
        <f t="shared" si="289"/>
        <v>13.992073448422518</v>
      </c>
      <c r="BC40" s="59">
        <f t="shared" si="290"/>
        <v>14.514537470986614</v>
      </c>
      <c r="BD40" s="59">
        <f t="shared" si="291"/>
        <v>15.056510300153253</v>
      </c>
      <c r="BE40" s="59">
        <f t="shared" si="292"/>
        <v>15.618720394760974</v>
      </c>
      <c r="BF40" s="59">
        <f t="shared" si="293"/>
        <v>16.201923414301348</v>
      </c>
      <c r="BG40" s="59">
        <f t="shared" si="294"/>
        <v>16.80690323459136</v>
      </c>
      <c r="BH40" s="59">
        <f t="shared" si="295"/>
        <v>17.434473001371</v>
      </c>
      <c r="BI40" s="59">
        <f t="shared" si="296"/>
        <v>18.085476223242193</v>
      </c>
      <c r="BJ40" s="59">
        <f t="shared" si="297"/>
        <v>18.760787905418056</v>
      </c>
      <c r="BK40" s="59">
        <f t="shared" si="298"/>
        <v>19.461315725806365</v>
      </c>
      <c r="BL40" s="59">
        <f t="shared" si="299"/>
        <v>20.188001255007972</v>
      </c>
      <c r="BM40" s="59">
        <f t="shared" si="300"/>
        <v>20.941821221869969</v>
      </c>
      <c r="BN40" s="59">
        <f t="shared" si="301"/>
        <v>21.723788826294591</v>
      </c>
      <c r="BO40" s="59">
        <f t="shared" si="302"/>
        <v>22.53495510106843</v>
      </c>
      <c r="BP40" s="59">
        <f t="shared" si="303"/>
        <v>23.376410324542324</v>
      </c>
      <c r="BQ40" s="59">
        <f t="shared" si="304"/>
        <v>24.249285486060732</v>
      </c>
      <c r="BR40" s="59">
        <f t="shared" si="305"/>
        <v>25.154753806110239</v>
      </c>
      <c r="BS40" s="59">
        <f t="shared" si="306"/>
        <v>26.094032313230393</v>
      </c>
      <c r="BT40" s="59">
        <f t="shared" si="307"/>
        <v>27.068383479806414</v>
      </c>
      <c r="BU40" s="59">
        <f t="shared" si="308"/>
        <v>28.079116918942383</v>
      </c>
      <c r="BV40" s="59">
        <f t="shared" si="309"/>
        <v>29.127591144695689</v>
      </c>
      <c r="BW40" s="59">
        <f t="shared" si="310"/>
        <v>30.215215398038623</v>
      </c>
      <c r="BX40" s="59">
        <f t="shared" si="311"/>
        <v>31.343451541001382</v>
      </c>
      <c r="BY40" s="59">
        <f t="shared" si="312"/>
        <v>32.513816021542368</v>
      </c>
      <c r="BZ40" s="59">
        <f t="shared" si="313"/>
        <v>33.72788191178676</v>
      </c>
      <c r="CA40" s="59">
        <f t="shared" si="314"/>
        <v>34.987281022372876</v>
      </c>
      <c r="CB40" s="59">
        <f t="shared" si="315"/>
        <v>36.293706095748277</v>
      </c>
      <c r="CC40" s="59">
        <f t="shared" si="316"/>
        <v>37.648913081363517</v>
      </c>
      <c r="CD40" s="59">
        <f t="shared" si="317"/>
        <v>39.054723495821626</v>
      </c>
      <c r="CE40" s="59">
        <f t="shared" si="318"/>
        <v>40.513026871155603</v>
      </c>
      <c r="CF40" s="59">
        <f t="shared" si="319"/>
        <v>42.025783294524551</v>
      </c>
      <c r="CG40" s="59">
        <f t="shared" si="320"/>
        <v>43.595026042742091</v>
      </c>
      <c r="CH40" s="59">
        <f t="shared" si="321"/>
        <v>45.222864315178079</v>
      </c>
      <c r="CI40" s="59">
        <f t="shared" si="322"/>
        <v>46.911486068706822</v>
      </c>
      <c r="CJ40" s="59">
        <f t="shared" si="323"/>
        <v>48.663160958512329</v>
      </c>
      <c r="CK40" s="59">
        <f t="shared" si="324"/>
        <v>50.480243388703173</v>
      </c>
      <c r="CL40" s="59">
        <f t="shared" si="325"/>
        <v>52.365175676837346</v>
      </c>
      <c r="CM40" s="59">
        <f t="shared" si="326"/>
        <v>54.320491336610452</v>
      </c>
      <c r="CN40" s="59">
        <f t="shared" si="327"/>
        <v>56.34881848311948</v>
      </c>
      <c r="CO40" s="59">
        <f t="shared" si="328"/>
        <v>58.452883365279156</v>
      </c>
      <c r="CP40" s="59">
        <f t="shared" si="329"/>
        <v>60.635514030138673</v>
      </c>
      <c r="CQ40" s="59">
        <f t="shared" si="330"/>
        <v>62.899644124024043</v>
      </c>
      <c r="CR40" s="59">
        <f t="shared" si="331"/>
        <v>65.2483168356151</v>
      </c>
      <c r="CS40" s="59">
        <f t="shared" si="332"/>
        <v>67.684688986256958</v>
      </c>
      <c r="CT40" s="59">
        <f t="shared" si="333"/>
        <v>70.212035273003792</v>
      </c>
      <c r="CU40" s="59">
        <f t="shared" si="334"/>
        <v>72.833752670097752</v>
      </c>
      <c r="CV40" s="59">
        <f t="shared" si="335"/>
        <v>75.553364994799196</v>
      </c>
      <c r="CW40" s="59">
        <f t="shared" si="336"/>
        <v>78.374527643704994</v>
      </c>
      <c r="CX40" s="59">
        <f t="shared" si="337"/>
        <v>81.301032505920929</v>
      </c>
      <c r="CY40" s="59">
        <f t="shared" si="338"/>
        <v>84.336813059692005</v>
      </c>
      <c r="CZ40" s="59">
        <f t="shared" si="339"/>
        <v>87.485949659340903</v>
      </c>
      <c r="DA40" s="59">
        <f t="shared" si="340"/>
        <v>90.752675019620682</v>
      </c>
      <c r="DB40" s="59">
        <f t="shared" si="341"/>
        <v>94.141379904853309</v>
      </c>
      <c r="DC40" s="59">
        <f t="shared" si="342"/>
        <v>97.656619030500522</v>
      </c>
      <c r="DD40" s="59">
        <f t="shared" si="343"/>
        <v>101.30311718509941</v>
      </c>
      <c r="DE40" s="59">
        <f t="shared" si="344"/>
        <v>105.08577558079101</v>
      </c>
      <c r="DF40" s="59">
        <f t="shared" si="345"/>
        <v>109.00967844097774</v>
      </c>
      <c r="DG40" s="59">
        <f t="shared" si="346"/>
        <v>113.08009983396384</v>
      </c>
      <c r="DH40" s="59">
        <f t="shared" si="347"/>
        <v>117.30251076176404</v>
      </c>
      <c r="DI40" s="59">
        <f t="shared" si="348"/>
        <v>121.6825865136083</v>
      </c>
      <c r="DJ40" s="59">
        <f t="shared" si="349"/>
        <v>126.22621429402642</v>
      </c>
      <c r="DK40" s="59">
        <f t="shared" si="350"/>
        <v>130.93950113576537</v>
      </c>
      <c r="DL40" s="59">
        <f t="shared" si="351"/>
        <v>135.82878210817483</v>
      </c>
      <c r="DM40" s="59">
        <f t="shared" si="352"/>
        <v>140.90062883209407</v>
      </c>
      <c r="DN40" s="59">
        <f t="shared" si="353"/>
        <v>146.16185831268444</v>
      </c>
      <c r="DO40" s="59">
        <f t="shared" si="354"/>
        <v>151.61954210208006</v>
      </c>
      <c r="DP40" s="59">
        <f t="shared" si="355"/>
        <v>157.28101580417172</v>
      </c>
      <c r="DQ40" s="59">
        <f t="shared" si="356"/>
        <v>163.15388893429949</v>
      </c>
      <c r="DR40" s="59">
        <f t="shared" si="357"/>
        <v>169.24605514710623</v>
      </c>
      <c r="DS40" s="59">
        <f t="shared" si="358"/>
        <v>175.56570284629916</v>
      </c>
      <c r="DT40" s="59">
        <f t="shared" si="359"/>
        <v>182.12132619057996</v>
      </c>
      <c r="DU40" s="59">
        <f t="shared" si="360"/>
        <v>188.92173651053622</v>
      </c>
      <c r="DV40" s="59">
        <f t="shared" si="361"/>
        <v>195.97607415183964</v>
      </c>
      <c r="DW40" s="59">
        <f t="shared" si="362"/>
        <v>203.29382076066932</v>
      </c>
      <c r="DX40" s="59">
        <f t="shared" si="363"/>
        <v>210.8848120278727</v>
      </c>
      <c r="DY40" s="59">
        <f t="shared" si="364"/>
        <v>218.75925090899344</v>
      </c>
      <c r="DZ40" s="59">
        <f t="shared" si="365"/>
        <v>226.92772133793522</v>
      </c>
      <c r="EA40" s="59">
        <f t="shared" si="366"/>
        <v>235.40120245269372</v>
      </c>
      <c r="EB40" s="59">
        <f t="shared" si="367"/>
        <v>244.1910833522773</v>
      </c>
      <c r="EC40" s="59">
        <f t="shared" si="368"/>
        <v>253.30917840465133</v>
      </c>
      <c r="ED40" s="59">
        <f t="shared" si="369"/>
        <v>262.767743126281</v>
      </c>
      <c r="EE40" s="59">
        <f t="shared" si="370"/>
        <v>272.57949065461634</v>
      </c>
      <c r="EF40" s="59">
        <f t="shared" si="371"/>
        <v>282.75760883565971</v>
      </c>
      <c r="EG40" s="59">
        <f t="shared" si="372"/>
        <v>293.31577794958321</v>
      </c>
      <c r="EH40" s="59">
        <f t="shared" si="373"/>
        <v>304.2681890982206</v>
      </c>
      <c r="EI40" s="59">
        <f t="shared" si="374"/>
        <v>315.62956327914816</v>
      </c>
      <c r="EJ40" s="59">
        <f t="shared" si="375"/>
        <v>327.41517117199152</v>
      </c>
      <c r="EK40" s="59">
        <f t="shared" si="376"/>
        <v>339.64085366355368</v>
      </c>
      <c r="EL40" s="59">
        <f t="shared" si="377"/>
        <v>352.32304313935077</v>
      </c>
      <c r="EM40" s="59">
        <f t="shared" si="378"/>
        <v>365.47878557017413</v>
      </c>
      <c r="EN40" s="59">
        <f t="shared" si="379"/>
        <v>379.12576342336439</v>
      </c>
      <c r="EO40" s="59">
        <f t="shared" si="380"/>
        <v>393.2823194295928</v>
      </c>
      <c r="EP40" s="59">
        <f t="shared" si="381"/>
        <v>407.96748123709375</v>
      </c>
      <c r="EQ40" s="59">
        <f t="shared" si="382"/>
        <v>423.20098698648678</v>
      </c>
      <c r="ER40" s="59">
        <f t="shared" si="383"/>
        <v>439.00331184056216</v>
      </c>
      <c r="ES40" s="59">
        <f t="shared" si="384"/>
        <v>455.39569550468872</v>
      </c>
      <c r="ET40" s="59">
        <f t="shared" si="385"/>
        <v>472.40017077483378</v>
      </c>
      <c r="EU40" s="59">
        <f t="shared" si="386"/>
        <v>490.03959315156607</v>
      </c>
      <c r="EV40" s="59">
        <f t="shared" si="387"/>
        <v>508.33767155984549</v>
      </c>
      <c r="EW40" s="59">
        <f t="shared" si="388"/>
        <v>527.31900021589013</v>
      </c>
      <c r="EX40" s="59">
        <f t="shared" si="389"/>
        <v>547.0090916839514</v>
      </c>
      <c r="EY40" s="59">
        <f t="shared" si="390"/>
        <v>567.43441116743008</v>
      </c>
      <c r="EZ40" s="59">
        <f t="shared" si="391"/>
        <v>588.6224120804219</v>
      </c>
      <c r="FA40" s="59">
        <f t="shared" si="392"/>
        <v>610.60157294750479</v>
      </c>
      <c r="FB40" s="59">
        <f t="shared" si="393"/>
        <v>633.40143568136455</v>
      </c>
      <c r="FC40" s="59">
        <f t="shared" si="394"/>
        <v>657.05264528970667</v>
      </c>
      <c r="FD40" s="59">
        <f t="shared" si="395"/>
        <v>681.58699106482425</v>
      </c>
      <c r="FE40" s="59">
        <f t="shared" si="396"/>
        <v>707.03744931118479</v>
      </c>
      <c r="FF40" s="59">
        <f t="shared" si="397"/>
        <v>733.43822766846438</v>
      </c>
      <c r="FG40" s="59">
        <f t="shared" si="398"/>
        <v>760.82481108960474</v>
      </c>
      <c r="FH40" s="59">
        <f t="shared" si="399"/>
        <v>789.23400953569057</v>
      </c>
      <c r="FI40" s="59">
        <f t="shared" si="400"/>
        <v>818.70400745175323</v>
      </c>
      <c r="FJ40" s="59">
        <f t="shared" si="401"/>
        <v>849.27441509000164</v>
      </c>
      <c r="FK40" s="59">
        <f t="shared" si="402"/>
        <v>880.98632174946226</v>
      </c>
      <c r="FL40" s="59">
        <f t="shared" si="403"/>
        <v>913.88235100358713</v>
      </c>
      <c r="FM40" s="59">
        <f t="shared" si="404"/>
        <v>948.00671799006102</v>
      </c>
      <c r="FN40" s="59">
        <f t="shared" si="405"/>
        <v>983.40528883980983</v>
      </c>
      <c r="FO40" s="59">
        <f t="shared" si="406"/>
        <v>1020.1256423250883</v>
      </c>
      <c r="FP40" s="59">
        <f t="shared" si="407"/>
        <v>1058.217133809507</v>
      </c>
      <c r="FQ40" s="59">
        <f t="shared" si="408"/>
        <v>1097.730961585954</v>
      </c>
      <c r="FR40" s="59">
        <f t="shared" si="409"/>
        <v>1138.7202356915734</v>
      </c>
      <c r="FS40" s="59">
        <f t="shared" si="410"/>
        <v>1181.2400492922966</v>
      </c>
      <c r="FT40" s="59">
        <f t="shared" si="411"/>
        <v>1225.3475527328708</v>
      </c>
      <c r="FU40" s="59">
        <f t="shared" si="412"/>
        <v>1271.102030351916</v>
      </c>
      <c r="FV40" s="59">
        <f t="shared" si="413"/>
        <v>1318.5649801652564</v>
      </c>
      <c r="FW40" s="59">
        <f t="shared" si="414"/>
        <v>1367.8001965246269</v>
      </c>
      <c r="FX40" s="59">
        <f t="shared" si="415"/>
        <v>1418.8738558628563</v>
      </c>
      <c r="FY40" s="59">
        <f t="shared" si="416"/>
        <v>1471.8546056407752</v>
      </c>
      <c r="FZ40" s="59">
        <f t="shared" si="417"/>
        <v>1526.8136566154017</v>
      </c>
      <c r="GA40" s="59">
        <f t="shared" si="418"/>
        <v>1583.8248785534206</v>
      </c>
      <c r="GB40" s="59">
        <f t="shared" si="419"/>
        <v>1642.9648995186053</v>
      </c>
      <c r="GC40" s="59">
        <f t="shared" si="420"/>
        <v>1704.31320886663</v>
      </c>
      <c r="GD40" s="59">
        <f t="shared" si="421"/>
        <v>1767.9522640857099</v>
      </c>
      <c r="GE40" s="59">
        <f t="shared" si="422"/>
        <v>1833.9676016266701</v>
      </c>
      <c r="GF40" s="59">
        <f t="shared" si="423"/>
        <v>1902.4479518714099</v>
      </c>
      <c r="GG40" s="59">
        <f t="shared" si="424"/>
        <v>1973.4853583942881</v>
      </c>
      <c r="GH40" s="59">
        <f t="shared" si="425"/>
        <v>2047.1753016767307</v>
      </c>
      <c r="GI40" s="59">
        <f t="shared" si="426"/>
        <v>2123.6168274413399</v>
      </c>
      <c r="GJ40" s="59">
        <f t="shared" si="427"/>
        <v>2202.9126797779995</v>
      </c>
      <c r="GK40" s="59">
        <f t="shared" si="428"/>
        <v>2285.1694392409099</v>
      </c>
      <c r="GL40" s="59">
        <f t="shared" si="429"/>
        <v>2370.4976661021651</v>
      </c>
      <c r="GM40" s="59">
        <f t="shared" si="430"/>
        <v>2459.0120489544197</v>
      </c>
      <c r="GN40" s="59">
        <f t="shared" si="431"/>
        <v>2550.8315588623777</v>
      </c>
      <c r="GO40" s="59">
        <f t="shared" si="432"/>
        <v>2646.0796092702985</v>
      </c>
      <c r="GP40" s="59">
        <f t="shared" si="433"/>
        <v>2744.8842218804512</v>
      </c>
      <c r="GQ40" s="59">
        <f t="shared" si="434"/>
        <v>2847.378198725467</v>
      </c>
      <c r="GR40" s="59">
        <f t="shared" si="435"/>
        <v>2953.6993006658759</v>
      </c>
      <c r="GS40" s="59">
        <f t="shared" si="436"/>
        <v>3063.9904325527395</v>
      </c>
      <c r="GT40" s="59">
        <f t="shared" si="437"/>
        <v>3178.3998353042584</v>
      </c>
      <c r="GU40" s="59">
        <f t="shared" si="438"/>
        <v>3297.0812851545193</v>
      </c>
      <c r="GV40" s="59">
        <f t="shared" si="439"/>
        <v>3420.1943003421889</v>
      </c>
      <c r="GW40" s="59">
        <f t="shared" si="440"/>
        <v>3547.904355516966</v>
      </c>
      <c r="GX40" s="59">
        <f t="shared" si="441"/>
        <v>3680.3831041519693</v>
      </c>
      <c r="GY40" s="59">
        <f t="shared" si="442"/>
        <v>3817.8086092610038</v>
      </c>
      <c r="GZ40" s="59">
        <f t="shared" si="443"/>
        <v>3960.3655827308094</v>
      </c>
      <c r="HA40" s="59">
        <f t="shared" si="444"/>
        <v>4108.2456335899778</v>
      </c>
      <c r="HB40" s="59">
        <f t="shared" si="445"/>
        <v>4261.6475255482273</v>
      </c>
      <c r="HC40" s="59">
        <f t="shared" si="446"/>
        <v>4420.7774441521979</v>
      </c>
    </row>
    <row r="41" spans="1:211" x14ac:dyDescent="0.3">
      <c r="A41" s="57" t="str">
        <f>'JMC-3 As Filed'!A40</f>
        <v>Valener Inc.</v>
      </c>
      <c r="B41" s="16" t="str">
        <f>'JMC-3 As Filed'!B40</f>
        <v>VNR</v>
      </c>
      <c r="C41" s="16">
        <f>'JMC-3 As Filed'!C40</f>
        <v>1.1599999999999999</v>
      </c>
      <c r="D41" s="16">
        <f>'JMC-3 As Filed'!D40</f>
        <v>21.774388888888897</v>
      </c>
      <c r="E41" s="17">
        <f>'JMC-3 As Filed'!K40</f>
        <v>2.2749999999999999E-2</v>
      </c>
      <c r="F41" s="17">
        <f t="shared" ref="F41:G41" si="453">E41-($E41-$H41)/3</f>
        <v>2.7613333333333333E-2</v>
      </c>
      <c r="G41" s="17">
        <f t="shared" si="453"/>
        <v>3.2476666666666668E-2</v>
      </c>
      <c r="H41" s="17">
        <f t="shared" si="451"/>
        <v>3.7339999999999998E-2</v>
      </c>
      <c r="I41" s="17">
        <f t="shared" si="448"/>
        <v>9.2567619681358335E-2</v>
      </c>
      <c r="K41" s="59">
        <f>-D41</f>
        <v>-21.774388888888897</v>
      </c>
      <c r="L41" s="58">
        <f t="shared" si="248"/>
        <v>1.1863900000000001</v>
      </c>
      <c r="M41" s="58">
        <f t="shared" si="249"/>
        <v>1.2133803725000001</v>
      </c>
      <c r="N41" s="59">
        <f t="shared" ref="N41:O41" si="454">M41*(1+$F41)</f>
        <v>1.2468858491859667</v>
      </c>
      <c r="O41" s="59">
        <f t="shared" si="454"/>
        <v>1.2813165237681552</v>
      </c>
      <c r="P41" s="59">
        <f t="shared" si="251"/>
        <v>1.329160882765658</v>
      </c>
      <c r="Q41" s="59">
        <f t="shared" si="252"/>
        <v>1.3787917501281275</v>
      </c>
      <c r="R41" s="59">
        <f t="shared" si="253"/>
        <v>1.4302758340779116</v>
      </c>
      <c r="S41" s="59">
        <f t="shared" si="254"/>
        <v>1.4836823337223808</v>
      </c>
      <c r="T41" s="59">
        <f t="shared" si="255"/>
        <v>1.5390830320635744</v>
      </c>
      <c r="U41" s="59">
        <f t="shared" si="256"/>
        <v>1.5965523924808283</v>
      </c>
      <c r="V41" s="59">
        <f t="shared" si="257"/>
        <v>1.6561676588160623</v>
      </c>
      <c r="W41" s="59">
        <f t="shared" si="258"/>
        <v>1.718008959196254</v>
      </c>
      <c r="X41" s="59">
        <f t="shared" si="259"/>
        <v>1.782159413732642</v>
      </c>
      <c r="Y41" s="59">
        <f t="shared" si="260"/>
        <v>1.8487052462414186</v>
      </c>
      <c r="Z41" s="59">
        <f t="shared" si="261"/>
        <v>1.917735900136073</v>
      </c>
      <c r="AA41" s="59">
        <f t="shared" si="262"/>
        <v>1.9893441586471539</v>
      </c>
      <c r="AB41" s="59">
        <f t="shared" si="263"/>
        <v>2.0636262695310386</v>
      </c>
      <c r="AC41" s="59">
        <f t="shared" si="264"/>
        <v>2.1406820744353272</v>
      </c>
      <c r="AD41" s="59">
        <f t="shared" si="265"/>
        <v>2.2206151430947423</v>
      </c>
      <c r="AE41" s="59">
        <f t="shared" si="266"/>
        <v>2.3035329125378996</v>
      </c>
      <c r="AF41" s="59">
        <f t="shared" si="267"/>
        <v>2.3895468314920647</v>
      </c>
      <c r="AG41" s="59">
        <f t="shared" si="268"/>
        <v>2.478772510179978</v>
      </c>
      <c r="AH41" s="59">
        <f t="shared" si="269"/>
        <v>2.5713298757100982</v>
      </c>
      <c r="AI41" s="59">
        <f t="shared" si="270"/>
        <v>2.667343333269113</v>
      </c>
      <c r="AJ41" s="59">
        <f t="shared" si="271"/>
        <v>2.7669419333333813</v>
      </c>
      <c r="AK41" s="59">
        <f t="shared" si="272"/>
        <v>2.8702595451240498</v>
      </c>
      <c r="AL41" s="59">
        <f t="shared" si="273"/>
        <v>2.9774350365389814</v>
      </c>
      <c r="AM41" s="59">
        <f t="shared" si="274"/>
        <v>3.0886124608033469</v>
      </c>
      <c r="AN41" s="59">
        <f t="shared" si="275"/>
        <v>3.2039412500897435</v>
      </c>
      <c r="AO41" s="59">
        <f t="shared" si="276"/>
        <v>3.3235764163680943</v>
      </c>
      <c r="AP41" s="59">
        <f t="shared" si="277"/>
        <v>3.4476787597552789</v>
      </c>
      <c r="AQ41" s="59">
        <f t="shared" si="278"/>
        <v>3.5764150846445406</v>
      </c>
      <c r="AR41" s="59">
        <f t="shared" si="279"/>
        <v>3.7099584239051673</v>
      </c>
      <c r="AS41" s="59">
        <f t="shared" si="280"/>
        <v>3.8484882714537858</v>
      </c>
      <c r="AT41" s="59">
        <f t="shared" si="281"/>
        <v>3.99219082350987</v>
      </c>
      <c r="AU41" s="59">
        <f t="shared" si="282"/>
        <v>4.1412592288597283</v>
      </c>
      <c r="AV41" s="59">
        <f t="shared" si="283"/>
        <v>4.2958938484653499</v>
      </c>
      <c r="AW41" s="59">
        <f t="shared" si="284"/>
        <v>4.4563025247670458</v>
      </c>
      <c r="AX41" s="59">
        <f t="shared" si="285"/>
        <v>4.6227008610418467</v>
      </c>
      <c r="AY41" s="59">
        <f t="shared" si="286"/>
        <v>4.7953125111931492</v>
      </c>
      <c r="AZ41" s="59">
        <f t="shared" si="287"/>
        <v>4.9743694803611014</v>
      </c>
      <c r="BA41" s="59">
        <f t="shared" si="288"/>
        <v>5.1601124367577844</v>
      </c>
      <c r="BB41" s="59">
        <f t="shared" si="289"/>
        <v>5.3527910351463195</v>
      </c>
      <c r="BC41" s="59">
        <f t="shared" si="290"/>
        <v>5.5526642523986824</v>
      </c>
      <c r="BD41" s="59">
        <f t="shared" si="291"/>
        <v>5.7600007355832492</v>
      </c>
      <c r="BE41" s="59">
        <f t="shared" si="292"/>
        <v>5.9750791630499274</v>
      </c>
      <c r="BF41" s="59">
        <f t="shared" si="293"/>
        <v>6.1981886189982109</v>
      </c>
      <c r="BG41" s="59">
        <f t="shared" si="294"/>
        <v>6.4296289820316037</v>
      </c>
      <c r="BH41" s="59">
        <f t="shared" si="295"/>
        <v>6.6697113282206635</v>
      </c>
      <c r="BI41" s="59">
        <f t="shared" si="296"/>
        <v>6.9187583492164224</v>
      </c>
      <c r="BJ41" s="59">
        <f t="shared" si="297"/>
        <v>7.1771047859761632</v>
      </c>
      <c r="BK41" s="59">
        <f t="shared" si="298"/>
        <v>7.4450978786845123</v>
      </c>
      <c r="BL41" s="59">
        <f t="shared" si="299"/>
        <v>7.7230978334745917</v>
      </c>
      <c r="BM41" s="59">
        <f t="shared" si="300"/>
        <v>8.0114783065765316</v>
      </c>
      <c r="BN41" s="59">
        <f t="shared" si="301"/>
        <v>8.3106269065440994</v>
      </c>
      <c r="BO41" s="59">
        <f t="shared" si="302"/>
        <v>8.6209457152344555</v>
      </c>
      <c r="BP41" s="59">
        <f t="shared" si="303"/>
        <v>8.9428518282413094</v>
      </c>
      <c r="BQ41" s="59">
        <f t="shared" si="304"/>
        <v>9.2767779155078394</v>
      </c>
      <c r="BR41" s="59">
        <f t="shared" si="305"/>
        <v>9.6231728028729009</v>
      </c>
      <c r="BS41" s="59">
        <f t="shared" si="306"/>
        <v>9.9825020753321745</v>
      </c>
      <c r="BT41" s="59">
        <f t="shared" si="307"/>
        <v>10.355248702825078</v>
      </c>
      <c r="BU41" s="59">
        <f t="shared" si="308"/>
        <v>10.741913689388566</v>
      </c>
      <c r="BV41" s="59">
        <f t="shared" si="309"/>
        <v>11.143016746550334</v>
      </c>
      <c r="BW41" s="59">
        <f t="shared" si="310"/>
        <v>11.559096991866522</v>
      </c>
      <c r="BX41" s="59">
        <f t="shared" si="311"/>
        <v>11.990713673542817</v>
      </c>
      <c r="BY41" s="59">
        <f t="shared" si="312"/>
        <v>12.438446922112906</v>
      </c>
      <c r="BZ41" s="59">
        <f t="shared" si="313"/>
        <v>12.902898530184601</v>
      </c>
      <c r="CA41" s="59">
        <f t="shared" si="314"/>
        <v>13.384692761301693</v>
      </c>
      <c r="CB41" s="59">
        <f t="shared" si="315"/>
        <v>13.884477189008697</v>
      </c>
      <c r="CC41" s="59">
        <f t="shared" si="316"/>
        <v>14.402923567246281</v>
      </c>
      <c r="CD41" s="59">
        <f t="shared" si="317"/>
        <v>14.940728733247257</v>
      </c>
      <c r="CE41" s="59">
        <f t="shared" si="318"/>
        <v>15.498615544146709</v>
      </c>
      <c r="CF41" s="59">
        <f t="shared" si="319"/>
        <v>16.077333848565146</v>
      </c>
      <c r="CG41" s="59">
        <f t="shared" si="320"/>
        <v>16.677661494470566</v>
      </c>
      <c r="CH41" s="59">
        <f t="shared" si="321"/>
        <v>17.300405374674096</v>
      </c>
      <c r="CI41" s="59">
        <f t="shared" si="322"/>
        <v>17.946402511364425</v>
      </c>
      <c r="CJ41" s="59">
        <f t="shared" si="323"/>
        <v>18.616521181138772</v>
      </c>
      <c r="CK41" s="59">
        <f t="shared" si="324"/>
        <v>19.311662082042492</v>
      </c>
      <c r="CL41" s="59">
        <f t="shared" si="325"/>
        <v>20.032759544185957</v>
      </c>
      <c r="CM41" s="59">
        <f t="shared" si="326"/>
        <v>20.780782785565858</v>
      </c>
      <c r="CN41" s="59">
        <f t="shared" si="327"/>
        <v>21.556737214778884</v>
      </c>
      <c r="CO41" s="59">
        <f t="shared" si="328"/>
        <v>22.361665782378726</v>
      </c>
      <c r="CP41" s="59">
        <f t="shared" si="329"/>
        <v>23.196650382692745</v>
      </c>
      <c r="CQ41" s="59">
        <f t="shared" si="330"/>
        <v>24.062813307982491</v>
      </c>
      <c r="CR41" s="59">
        <f t="shared" si="331"/>
        <v>24.961318756902557</v>
      </c>
      <c r="CS41" s="59">
        <f t="shared" si="332"/>
        <v>25.893374399285296</v>
      </c>
      <c r="CT41" s="59">
        <f t="shared" si="333"/>
        <v>26.860232999354608</v>
      </c>
      <c r="CU41" s="59">
        <f t="shared" si="334"/>
        <v>27.863194099550508</v>
      </c>
      <c r="CV41" s="59">
        <f t="shared" si="335"/>
        <v>28.903605767227724</v>
      </c>
      <c r="CW41" s="59">
        <f t="shared" si="336"/>
        <v>29.982866406576004</v>
      </c>
      <c r="CX41" s="59">
        <f t="shared" si="337"/>
        <v>31.102426638197549</v>
      </c>
      <c r="CY41" s="59">
        <f t="shared" si="338"/>
        <v>32.263791248867847</v>
      </c>
      <c r="CZ41" s="59">
        <f t="shared" si="339"/>
        <v>33.468521214100569</v>
      </c>
      <c r="DA41" s="59">
        <f t="shared" si="340"/>
        <v>34.718235796235085</v>
      </c>
      <c r="DB41" s="59">
        <f t="shared" si="341"/>
        <v>36.014614720866497</v>
      </c>
      <c r="DC41" s="59">
        <f t="shared" si="342"/>
        <v>37.359400434543652</v>
      </c>
      <c r="DD41" s="59">
        <f t="shared" si="343"/>
        <v>38.754400446769509</v>
      </c>
      <c r="DE41" s="59">
        <f t="shared" si="344"/>
        <v>40.201489759451881</v>
      </c>
      <c r="DF41" s="59">
        <f t="shared" si="345"/>
        <v>41.70261338706981</v>
      </c>
      <c r="DG41" s="59">
        <f t="shared" si="346"/>
        <v>43.259788970942992</v>
      </c>
      <c r="DH41" s="59">
        <f t="shared" si="347"/>
        <v>44.875109491118003</v>
      </c>
      <c r="DI41" s="59">
        <f t="shared" si="348"/>
        <v>46.550746079516344</v>
      </c>
      <c r="DJ41" s="59">
        <f t="shared" si="349"/>
        <v>48.288950938125481</v>
      </c>
      <c r="DK41" s="59">
        <f t="shared" si="350"/>
        <v>50.092060366155081</v>
      </c>
      <c r="DL41" s="59">
        <f t="shared" si="351"/>
        <v>51.962497900227305</v>
      </c>
      <c r="DM41" s="59">
        <f t="shared" si="352"/>
        <v>53.902777571821787</v>
      </c>
      <c r="DN41" s="59">
        <f t="shared" si="353"/>
        <v>55.915507286353609</v>
      </c>
      <c r="DO41" s="59">
        <f t="shared" si="354"/>
        <v>58.003392328426052</v>
      </c>
      <c r="DP41" s="59">
        <f t="shared" si="355"/>
        <v>60.169238997969479</v>
      </c>
      <c r="DQ41" s="59">
        <f t="shared" si="356"/>
        <v>62.415958382153654</v>
      </c>
      <c r="DR41" s="59">
        <f t="shared" si="357"/>
        <v>64.746570268143273</v>
      </c>
      <c r="DS41" s="59">
        <f t="shared" si="358"/>
        <v>67.164207201955733</v>
      </c>
      <c r="DT41" s="59">
        <f t="shared" si="359"/>
        <v>69.672118698876758</v>
      </c>
      <c r="DU41" s="59">
        <f t="shared" si="360"/>
        <v>72.273675611092813</v>
      </c>
      <c r="DV41" s="59">
        <f t="shared" si="361"/>
        <v>74.972374658411013</v>
      </c>
      <c r="DW41" s="59">
        <f t="shared" si="362"/>
        <v>77.771843128156078</v>
      </c>
      <c r="DX41" s="59">
        <f t="shared" si="363"/>
        <v>80.675843750561427</v>
      </c>
      <c r="DY41" s="59">
        <f t="shared" si="364"/>
        <v>83.688279756207379</v>
      </c>
      <c r="DZ41" s="59">
        <f t="shared" si="365"/>
        <v>86.813200122304153</v>
      </c>
      <c r="EA41" s="59">
        <f t="shared" si="366"/>
        <v>90.054805014870979</v>
      </c>
      <c r="EB41" s="59">
        <f t="shared" si="367"/>
        <v>93.417451434126249</v>
      </c>
      <c r="EC41" s="59">
        <f t="shared" si="368"/>
        <v>96.905659070676521</v>
      </c>
      <c r="ED41" s="59">
        <f t="shared" si="369"/>
        <v>100.52411638037557</v>
      </c>
      <c r="EE41" s="59">
        <f t="shared" si="370"/>
        <v>104.27768688601878</v>
      </c>
      <c r="EF41" s="59">
        <f t="shared" si="371"/>
        <v>108.17141571434271</v>
      </c>
      <c r="EG41" s="59">
        <f t="shared" si="372"/>
        <v>112.21053637711627</v>
      </c>
      <c r="EH41" s="59">
        <f t="shared" si="373"/>
        <v>116.40047780543779</v>
      </c>
      <c r="EI41" s="59">
        <f t="shared" si="374"/>
        <v>120.74687164669282</v>
      </c>
      <c r="EJ41" s="59">
        <f t="shared" si="375"/>
        <v>125.25555983398033</v>
      </c>
      <c r="EK41" s="59">
        <f t="shared" si="376"/>
        <v>129.93260243818114</v>
      </c>
      <c r="EL41" s="59">
        <f t="shared" si="377"/>
        <v>134.78428581322282</v>
      </c>
      <c r="EM41" s="59">
        <f t="shared" si="378"/>
        <v>139.81713104548857</v>
      </c>
      <c r="EN41" s="59">
        <f t="shared" si="379"/>
        <v>145.03790271872711</v>
      </c>
      <c r="EO41" s="59">
        <f t="shared" si="380"/>
        <v>150.45361800624437</v>
      </c>
      <c r="EP41" s="59">
        <f t="shared" si="381"/>
        <v>156.07155610259753</v>
      </c>
      <c r="EQ41" s="59">
        <f t="shared" si="382"/>
        <v>161.89926800746849</v>
      </c>
      <c r="ER41" s="59">
        <f t="shared" si="383"/>
        <v>167.94458667486737</v>
      </c>
      <c r="ES41" s="59">
        <f t="shared" si="384"/>
        <v>174.2156375413069</v>
      </c>
      <c r="ET41" s="59">
        <f t="shared" si="385"/>
        <v>180.72084944709928</v>
      </c>
      <c r="EU41" s="59">
        <f t="shared" si="386"/>
        <v>187.46896596545395</v>
      </c>
      <c r="EV41" s="59">
        <f t="shared" si="387"/>
        <v>194.46905715460397</v>
      </c>
      <c r="EW41" s="59">
        <f t="shared" si="388"/>
        <v>201.73053174875687</v>
      </c>
      <c r="EX41" s="59">
        <f t="shared" si="389"/>
        <v>209.26314980425545</v>
      </c>
      <c r="EY41" s="59">
        <f t="shared" si="390"/>
        <v>217.07703581794632</v>
      </c>
      <c r="EZ41" s="59">
        <f t="shared" si="391"/>
        <v>225.18269233538842</v>
      </c>
      <c r="FA41" s="59">
        <f t="shared" si="392"/>
        <v>233.59101406719182</v>
      </c>
      <c r="FB41" s="59">
        <f t="shared" si="393"/>
        <v>242.31330253246074</v>
      </c>
      <c r="FC41" s="59">
        <f t="shared" si="394"/>
        <v>251.3612812490228</v>
      </c>
      <c r="FD41" s="59">
        <f t="shared" si="395"/>
        <v>260.7471114908613</v>
      </c>
      <c r="FE41" s="59">
        <f t="shared" si="396"/>
        <v>270.48340863393003</v>
      </c>
      <c r="FF41" s="59">
        <f t="shared" si="397"/>
        <v>280.58325911232095</v>
      </c>
      <c r="FG41" s="59">
        <f t="shared" si="398"/>
        <v>291.06023800757498</v>
      </c>
      <c r="FH41" s="59">
        <f t="shared" si="399"/>
        <v>301.9284272947778</v>
      </c>
      <c r="FI41" s="59">
        <f t="shared" si="400"/>
        <v>313.20243476996478</v>
      </c>
      <c r="FJ41" s="59">
        <f t="shared" si="401"/>
        <v>324.89741368427525</v>
      </c>
      <c r="FK41" s="59">
        <f t="shared" si="402"/>
        <v>337.02908311124605</v>
      </c>
      <c r="FL41" s="59">
        <f t="shared" si="403"/>
        <v>349.61374907461993</v>
      </c>
      <c r="FM41" s="59">
        <f t="shared" si="404"/>
        <v>362.66832646506623</v>
      </c>
      <c r="FN41" s="59">
        <f t="shared" si="405"/>
        <v>376.21036177527179</v>
      </c>
      <c r="FO41" s="59">
        <f t="shared" si="406"/>
        <v>390.25805668396043</v>
      </c>
      <c r="FP41" s="59">
        <f t="shared" si="407"/>
        <v>404.8302925205395</v>
      </c>
      <c r="FQ41" s="59">
        <f t="shared" si="408"/>
        <v>419.94665564325641</v>
      </c>
      <c r="FR41" s="59">
        <f t="shared" si="409"/>
        <v>435.62746376497557</v>
      </c>
      <c r="FS41" s="59">
        <f t="shared" si="410"/>
        <v>451.89379326195973</v>
      </c>
      <c r="FT41" s="59">
        <f t="shared" si="411"/>
        <v>468.7675075023613</v>
      </c>
      <c r="FU41" s="59">
        <f t="shared" si="412"/>
        <v>486.27128623249945</v>
      </c>
      <c r="FV41" s="59">
        <f t="shared" si="413"/>
        <v>504.42865606042096</v>
      </c>
      <c r="FW41" s="59">
        <f t="shared" si="414"/>
        <v>523.26402207771707</v>
      </c>
      <c r="FX41" s="59">
        <f t="shared" si="415"/>
        <v>542.80270066209903</v>
      </c>
      <c r="FY41" s="59">
        <f t="shared" si="416"/>
        <v>563.07095350482177</v>
      </c>
      <c r="FZ41" s="59">
        <f t="shared" si="417"/>
        <v>584.09602290869179</v>
      </c>
      <c r="GA41" s="59">
        <f t="shared" si="418"/>
        <v>605.90616840410235</v>
      </c>
      <c r="GB41" s="59">
        <f t="shared" si="419"/>
        <v>628.53070473231151</v>
      </c>
      <c r="GC41" s="59">
        <f t="shared" si="420"/>
        <v>652.00004124701593</v>
      </c>
      <c r="GD41" s="59">
        <f t="shared" si="421"/>
        <v>676.34572278717951</v>
      </c>
      <c r="GE41" s="59">
        <f t="shared" si="422"/>
        <v>701.60047207605271</v>
      </c>
      <c r="GF41" s="59">
        <f t="shared" si="423"/>
        <v>727.79823370337249</v>
      </c>
      <c r="GG41" s="59">
        <f t="shared" si="424"/>
        <v>754.97421974985639</v>
      </c>
      <c r="GH41" s="59">
        <f t="shared" si="425"/>
        <v>783.16495711531593</v>
      </c>
      <c r="GI41" s="59">
        <f t="shared" si="426"/>
        <v>812.40833661400177</v>
      </c>
      <c r="GJ41" s="59">
        <f t="shared" si="427"/>
        <v>842.74366390316857</v>
      </c>
      <c r="GK41" s="59">
        <f t="shared" si="428"/>
        <v>874.21171231331277</v>
      </c>
      <c r="GL41" s="59">
        <f t="shared" si="429"/>
        <v>906.85477765109181</v>
      </c>
      <c r="GM41" s="59">
        <f t="shared" si="430"/>
        <v>940.71673504858347</v>
      </c>
      <c r="GN41" s="59">
        <f t="shared" si="431"/>
        <v>975.84309793529746</v>
      </c>
      <c r="GO41" s="59">
        <f t="shared" si="432"/>
        <v>1012.2810792122013</v>
      </c>
      <c r="GP41" s="59">
        <f t="shared" si="433"/>
        <v>1050.0796547099849</v>
      </c>
      <c r="GQ41" s="59">
        <f t="shared" si="434"/>
        <v>1089.2896290168555</v>
      </c>
      <c r="GR41" s="59">
        <f t="shared" si="435"/>
        <v>1129.9637037643449</v>
      </c>
      <c r="GS41" s="59">
        <f t="shared" si="436"/>
        <v>1172.1565484629054</v>
      </c>
      <c r="GT41" s="59">
        <f t="shared" si="437"/>
        <v>1215.9248739825102</v>
      </c>
      <c r="GU41" s="59">
        <f t="shared" si="438"/>
        <v>1261.3275087770171</v>
      </c>
      <c r="GV41" s="59">
        <f t="shared" si="439"/>
        <v>1308.4254779547509</v>
      </c>
      <c r="GW41" s="59">
        <f t="shared" si="440"/>
        <v>1357.2820853015812</v>
      </c>
      <c r="GX41" s="59">
        <f t="shared" si="441"/>
        <v>1407.9629983667421</v>
      </c>
      <c r="GY41" s="59">
        <f t="shared" si="442"/>
        <v>1460.5363367257562</v>
      </c>
      <c r="GZ41" s="59">
        <f t="shared" si="443"/>
        <v>1515.0727635390958</v>
      </c>
      <c r="HA41" s="59">
        <f t="shared" si="444"/>
        <v>1571.6455805296455</v>
      </c>
      <c r="HB41" s="59">
        <f t="shared" si="445"/>
        <v>1630.3308265066223</v>
      </c>
      <c r="HC41" s="59">
        <f t="shared" si="446"/>
        <v>1691.2073795683796</v>
      </c>
    </row>
    <row r="42" spans="1:211" x14ac:dyDescent="0.3">
      <c r="A42" s="60" t="s">
        <v>47</v>
      </c>
      <c r="B42" s="61"/>
      <c r="C42" s="21"/>
      <c r="D42" s="21"/>
      <c r="E42" s="22">
        <f t="shared" ref="E42:I42" si="455">AVERAGE(E38:E41)</f>
        <v>4.8891666666666667E-2</v>
      </c>
      <c r="F42" s="22">
        <f t="shared" si="455"/>
        <v>4.5041111111111108E-2</v>
      </c>
      <c r="G42" s="22">
        <f t="shared" si="455"/>
        <v>4.119055555555555E-2</v>
      </c>
      <c r="H42" s="22">
        <f t="shared" si="455"/>
        <v>3.7339999999999998E-2</v>
      </c>
      <c r="I42" s="22">
        <f t="shared" si="455"/>
        <v>9.5468617975711836E-2</v>
      </c>
    </row>
    <row r="43" spans="1:211" x14ac:dyDescent="0.3">
      <c r="A43" s="14" t="s">
        <v>279</v>
      </c>
      <c r="B43" s="62"/>
      <c r="C43" s="16"/>
      <c r="D43" s="16"/>
      <c r="E43" s="17" t="s">
        <v>49</v>
      </c>
      <c r="F43" s="17" t="s">
        <v>49</v>
      </c>
      <c r="G43" s="17" t="s">
        <v>49</v>
      </c>
      <c r="H43" s="17" t="s">
        <v>49</v>
      </c>
      <c r="I43" s="25">
        <v>5.0000000000000001E-3</v>
      </c>
    </row>
    <row r="44" spans="1:211" x14ac:dyDescent="0.3">
      <c r="B44" s="62"/>
      <c r="C44" s="16"/>
      <c r="D44" s="16"/>
      <c r="E44" s="17"/>
      <c r="F44" s="17"/>
      <c r="G44" s="17"/>
      <c r="H44" s="17"/>
      <c r="I44" s="17">
        <f>I42+I43</f>
        <v>0.10046861797571184</v>
      </c>
    </row>
    <row r="45" spans="1:211" x14ac:dyDescent="0.3">
      <c r="B45" s="62"/>
      <c r="C45" s="16"/>
      <c r="D45" s="16"/>
      <c r="E45" s="17"/>
      <c r="F45" s="17"/>
      <c r="G45" s="17"/>
      <c r="H45" s="17"/>
      <c r="I45" s="17"/>
    </row>
    <row r="46" spans="1:211" x14ac:dyDescent="0.3">
      <c r="A46" s="28" t="s">
        <v>50</v>
      </c>
    </row>
    <row r="47" spans="1:211" x14ac:dyDescent="0.3">
      <c r="A47" s="63" t="s">
        <v>51</v>
      </c>
    </row>
    <row r="48" spans="1:211" x14ac:dyDescent="0.3">
      <c r="A48" s="63" t="s">
        <v>52</v>
      </c>
    </row>
    <row r="49" spans="1:211" x14ac:dyDescent="0.3">
      <c r="A49" s="40" t="s">
        <v>280</v>
      </c>
    </row>
    <row r="50" spans="1:211" x14ac:dyDescent="0.3">
      <c r="A50" s="14" t="s">
        <v>281</v>
      </c>
    </row>
    <row r="51" spans="1:211" x14ac:dyDescent="0.3">
      <c r="A51" s="14" t="s">
        <v>282</v>
      </c>
    </row>
    <row r="52" spans="1:211" x14ac:dyDescent="0.3">
      <c r="A52" s="14" t="s">
        <v>283</v>
      </c>
    </row>
    <row r="53" spans="1:211" x14ac:dyDescent="0.3">
      <c r="A53" s="14" t="s">
        <v>284</v>
      </c>
    </row>
    <row r="54" spans="1:211" x14ac:dyDescent="0.3">
      <c r="A54" s="14" t="s">
        <v>285</v>
      </c>
    </row>
    <row r="55" spans="1:211" x14ac:dyDescent="0.3">
      <c r="A55" s="40" t="s">
        <v>290</v>
      </c>
      <c r="B55" s="64"/>
      <c r="C55" s="64"/>
      <c r="D55" s="64"/>
    </row>
    <row r="56" spans="1:211" x14ac:dyDescent="0.3">
      <c r="A56" s="14" t="s">
        <v>287</v>
      </c>
    </row>
    <row r="57" spans="1:211" x14ac:dyDescent="0.3">
      <c r="A57" s="24" t="s">
        <v>288</v>
      </c>
    </row>
    <row r="59" spans="1:211" s="50" customFormat="1" ht="18" x14ac:dyDescent="0.25">
      <c r="A59" s="47" t="s">
        <v>291</v>
      </c>
      <c r="B59" s="65"/>
      <c r="C59" s="65"/>
      <c r="D59" s="65"/>
      <c r="E59" s="65"/>
      <c r="F59" s="65"/>
      <c r="G59" s="65"/>
      <c r="H59" s="65"/>
      <c r="I59" s="65"/>
    </row>
    <row r="60" spans="1:211" x14ac:dyDescent="0.3">
      <c r="A60" s="51"/>
      <c r="B60" s="66"/>
      <c r="C60" s="66"/>
      <c r="D60" s="66"/>
      <c r="E60" s="66"/>
      <c r="F60" s="66"/>
      <c r="G60" s="66"/>
      <c r="H60" s="66"/>
      <c r="I60" s="66"/>
    </row>
    <row r="61" spans="1:211" ht="17.25" thickBot="1" x14ac:dyDescent="0.35">
      <c r="C61" s="62" t="s">
        <v>1</v>
      </c>
      <c r="D61" s="62" t="s">
        <v>2</v>
      </c>
      <c r="E61" s="62" t="s">
        <v>3</v>
      </c>
      <c r="F61" s="62" t="s">
        <v>4</v>
      </c>
      <c r="G61" s="62" t="s">
        <v>5</v>
      </c>
      <c r="H61" s="67" t="s">
        <v>9</v>
      </c>
      <c r="I61" s="62" t="s">
        <v>10</v>
      </c>
    </row>
    <row r="62" spans="1:211" ht="16.5" customHeight="1" x14ac:dyDescent="0.3">
      <c r="A62" s="81" t="s">
        <v>13</v>
      </c>
      <c r="B62" s="81" t="s">
        <v>14</v>
      </c>
      <c r="C62" s="83" t="s">
        <v>15</v>
      </c>
      <c r="D62" s="79" t="s">
        <v>16</v>
      </c>
      <c r="E62" s="85" t="s">
        <v>303</v>
      </c>
      <c r="F62" s="85" t="s">
        <v>86</v>
      </c>
      <c r="G62" s="85" t="s">
        <v>87</v>
      </c>
      <c r="H62" s="79" t="s">
        <v>82</v>
      </c>
      <c r="I62" s="79" t="s">
        <v>83</v>
      </c>
      <c r="K62" s="54" t="s">
        <v>16</v>
      </c>
      <c r="L62" s="15" t="s">
        <v>84</v>
      </c>
      <c r="M62" s="15" t="s">
        <v>85</v>
      </c>
      <c r="N62" s="15" t="s">
        <v>86</v>
      </c>
      <c r="O62" s="15" t="s">
        <v>87</v>
      </c>
      <c r="P62" s="15" t="s">
        <v>88</v>
      </c>
      <c r="Q62" s="15" t="s">
        <v>77</v>
      </c>
      <c r="R62" s="15" t="s">
        <v>78</v>
      </c>
      <c r="S62" s="15" t="s">
        <v>79</v>
      </c>
      <c r="T62" s="15" t="s">
        <v>80</v>
      </c>
      <c r="U62" s="15" t="s">
        <v>81</v>
      </c>
      <c r="V62" s="15" t="s">
        <v>89</v>
      </c>
      <c r="W62" s="15" t="s">
        <v>90</v>
      </c>
      <c r="X62" s="15" t="s">
        <v>91</v>
      </c>
      <c r="Y62" s="15" t="s">
        <v>92</v>
      </c>
      <c r="Z62" s="15" t="s">
        <v>93</v>
      </c>
      <c r="AA62" s="15" t="s">
        <v>94</v>
      </c>
      <c r="AB62" s="15" t="s">
        <v>95</v>
      </c>
      <c r="AC62" s="15" t="s">
        <v>96</v>
      </c>
      <c r="AD62" s="15" t="s">
        <v>97</v>
      </c>
      <c r="AE62" s="15" t="s">
        <v>98</v>
      </c>
      <c r="AF62" s="15" t="s">
        <v>99</v>
      </c>
      <c r="AG62" s="15" t="s">
        <v>100</v>
      </c>
      <c r="AH62" s="15" t="s">
        <v>101</v>
      </c>
      <c r="AI62" s="15" t="s">
        <v>102</v>
      </c>
      <c r="AJ62" s="15" t="s">
        <v>103</v>
      </c>
      <c r="AK62" s="15" t="s">
        <v>104</v>
      </c>
      <c r="AL62" s="15" t="s">
        <v>105</v>
      </c>
      <c r="AM62" s="15" t="s">
        <v>106</v>
      </c>
      <c r="AN62" s="15" t="s">
        <v>107</v>
      </c>
      <c r="AO62" s="15" t="s">
        <v>108</v>
      </c>
      <c r="AP62" s="15" t="s">
        <v>109</v>
      </c>
      <c r="AQ62" s="15" t="s">
        <v>110</v>
      </c>
      <c r="AR62" s="15" t="s">
        <v>111</v>
      </c>
      <c r="AS62" s="15" t="s">
        <v>112</v>
      </c>
      <c r="AT62" s="15" t="s">
        <v>113</v>
      </c>
      <c r="AU62" s="15" t="s">
        <v>114</v>
      </c>
      <c r="AV62" s="15" t="s">
        <v>115</v>
      </c>
      <c r="AW62" s="15" t="s">
        <v>116</v>
      </c>
      <c r="AX62" s="15" t="s">
        <v>117</v>
      </c>
      <c r="AY62" s="15" t="s">
        <v>118</v>
      </c>
      <c r="AZ62" s="15" t="s">
        <v>119</v>
      </c>
      <c r="BA62" s="15" t="s">
        <v>120</v>
      </c>
      <c r="BB62" s="15" t="s">
        <v>121</v>
      </c>
      <c r="BC62" s="15" t="s">
        <v>122</v>
      </c>
      <c r="BD62" s="15" t="s">
        <v>123</v>
      </c>
      <c r="BE62" s="15" t="s">
        <v>124</v>
      </c>
      <c r="BF62" s="15" t="s">
        <v>125</v>
      </c>
      <c r="BG62" s="15" t="s">
        <v>126</v>
      </c>
      <c r="BH62" s="15" t="s">
        <v>127</v>
      </c>
      <c r="BI62" s="15" t="s">
        <v>128</v>
      </c>
      <c r="BJ62" s="15" t="s">
        <v>129</v>
      </c>
      <c r="BK62" s="15" t="s">
        <v>130</v>
      </c>
      <c r="BL62" s="15" t="s">
        <v>131</v>
      </c>
      <c r="BM62" s="15" t="s">
        <v>132</v>
      </c>
      <c r="BN62" s="15" t="s">
        <v>133</v>
      </c>
      <c r="BO62" s="15" t="s">
        <v>134</v>
      </c>
      <c r="BP62" s="15" t="s">
        <v>135</v>
      </c>
      <c r="BQ62" s="15" t="s">
        <v>136</v>
      </c>
      <c r="BR62" s="15" t="s">
        <v>137</v>
      </c>
      <c r="BS62" s="15" t="s">
        <v>138</v>
      </c>
      <c r="BT62" s="15" t="s">
        <v>139</v>
      </c>
      <c r="BU62" s="15" t="s">
        <v>140</v>
      </c>
      <c r="BV62" s="15" t="s">
        <v>141</v>
      </c>
      <c r="BW62" s="15" t="s">
        <v>142</v>
      </c>
      <c r="BX62" s="15" t="s">
        <v>143</v>
      </c>
      <c r="BY62" s="15" t="s">
        <v>144</v>
      </c>
      <c r="BZ62" s="15" t="s">
        <v>145</v>
      </c>
      <c r="CA62" s="15" t="s">
        <v>146</v>
      </c>
      <c r="CB62" s="15" t="s">
        <v>147</v>
      </c>
      <c r="CC62" s="15" t="s">
        <v>148</v>
      </c>
      <c r="CD62" s="15" t="s">
        <v>149</v>
      </c>
      <c r="CE62" s="15" t="s">
        <v>150</v>
      </c>
      <c r="CF62" s="15" t="s">
        <v>151</v>
      </c>
      <c r="CG62" s="15" t="s">
        <v>152</v>
      </c>
      <c r="CH62" s="15" t="s">
        <v>153</v>
      </c>
      <c r="CI62" s="15" t="s">
        <v>154</v>
      </c>
      <c r="CJ62" s="15" t="s">
        <v>155</v>
      </c>
      <c r="CK62" s="15" t="s">
        <v>156</v>
      </c>
      <c r="CL62" s="15" t="s">
        <v>157</v>
      </c>
      <c r="CM62" s="15" t="s">
        <v>158</v>
      </c>
      <c r="CN62" s="15" t="s">
        <v>159</v>
      </c>
      <c r="CO62" s="15" t="s">
        <v>160</v>
      </c>
      <c r="CP62" s="15" t="s">
        <v>161</v>
      </c>
      <c r="CQ62" s="15" t="s">
        <v>162</v>
      </c>
      <c r="CR62" s="15" t="s">
        <v>163</v>
      </c>
      <c r="CS62" s="15" t="s">
        <v>164</v>
      </c>
      <c r="CT62" s="15" t="s">
        <v>165</v>
      </c>
      <c r="CU62" s="15" t="s">
        <v>166</v>
      </c>
      <c r="CV62" s="15" t="s">
        <v>167</v>
      </c>
      <c r="CW62" s="15" t="s">
        <v>168</v>
      </c>
      <c r="CX62" s="15" t="s">
        <v>169</v>
      </c>
      <c r="CY62" s="15" t="s">
        <v>170</v>
      </c>
      <c r="CZ62" s="15" t="s">
        <v>171</v>
      </c>
      <c r="DA62" s="15" t="s">
        <v>172</v>
      </c>
      <c r="DB62" s="15" t="s">
        <v>173</v>
      </c>
      <c r="DC62" s="15" t="s">
        <v>174</v>
      </c>
      <c r="DD62" s="15" t="s">
        <v>175</v>
      </c>
      <c r="DE62" s="15" t="s">
        <v>176</v>
      </c>
      <c r="DF62" s="15" t="s">
        <v>177</v>
      </c>
      <c r="DG62" s="15" t="s">
        <v>178</v>
      </c>
      <c r="DH62" s="15" t="s">
        <v>179</v>
      </c>
      <c r="DI62" s="15" t="s">
        <v>180</v>
      </c>
      <c r="DJ62" s="15" t="s">
        <v>181</v>
      </c>
      <c r="DK62" s="15" t="s">
        <v>182</v>
      </c>
      <c r="DL62" s="15" t="s">
        <v>183</v>
      </c>
      <c r="DM62" s="15" t="s">
        <v>184</v>
      </c>
      <c r="DN62" s="15" t="s">
        <v>185</v>
      </c>
      <c r="DO62" s="15" t="s">
        <v>186</v>
      </c>
      <c r="DP62" s="15" t="s">
        <v>187</v>
      </c>
      <c r="DQ62" s="15" t="s">
        <v>188</v>
      </c>
      <c r="DR62" s="15" t="s">
        <v>189</v>
      </c>
      <c r="DS62" s="15" t="s">
        <v>190</v>
      </c>
      <c r="DT62" s="15" t="s">
        <v>191</v>
      </c>
      <c r="DU62" s="15" t="s">
        <v>192</v>
      </c>
      <c r="DV62" s="15" t="s">
        <v>193</v>
      </c>
      <c r="DW62" s="15" t="s">
        <v>194</v>
      </c>
      <c r="DX62" s="15" t="s">
        <v>195</v>
      </c>
      <c r="DY62" s="15" t="s">
        <v>196</v>
      </c>
      <c r="DZ62" s="15" t="s">
        <v>197</v>
      </c>
      <c r="EA62" s="15" t="s">
        <v>198</v>
      </c>
      <c r="EB62" s="15" t="s">
        <v>199</v>
      </c>
      <c r="EC62" s="15" t="s">
        <v>200</v>
      </c>
      <c r="ED62" s="15" t="s">
        <v>201</v>
      </c>
      <c r="EE62" s="15" t="s">
        <v>202</v>
      </c>
      <c r="EF62" s="15" t="s">
        <v>203</v>
      </c>
      <c r="EG62" s="15" t="s">
        <v>204</v>
      </c>
      <c r="EH62" s="15" t="s">
        <v>205</v>
      </c>
      <c r="EI62" s="15" t="s">
        <v>206</v>
      </c>
      <c r="EJ62" s="15" t="s">
        <v>207</v>
      </c>
      <c r="EK62" s="15" t="s">
        <v>208</v>
      </c>
      <c r="EL62" s="15" t="s">
        <v>209</v>
      </c>
      <c r="EM62" s="15" t="s">
        <v>210</v>
      </c>
      <c r="EN62" s="15" t="s">
        <v>211</v>
      </c>
      <c r="EO62" s="15" t="s">
        <v>212</v>
      </c>
      <c r="EP62" s="15" t="s">
        <v>213</v>
      </c>
      <c r="EQ62" s="15" t="s">
        <v>214</v>
      </c>
      <c r="ER62" s="15" t="s">
        <v>215</v>
      </c>
      <c r="ES62" s="15" t="s">
        <v>216</v>
      </c>
      <c r="ET62" s="15" t="s">
        <v>217</v>
      </c>
      <c r="EU62" s="15" t="s">
        <v>218</v>
      </c>
      <c r="EV62" s="15" t="s">
        <v>219</v>
      </c>
      <c r="EW62" s="15" t="s">
        <v>220</v>
      </c>
      <c r="EX62" s="15" t="s">
        <v>221</v>
      </c>
      <c r="EY62" s="15" t="s">
        <v>222</v>
      </c>
      <c r="EZ62" s="15" t="s">
        <v>223</v>
      </c>
      <c r="FA62" s="15" t="s">
        <v>224</v>
      </c>
      <c r="FB62" s="15" t="s">
        <v>225</v>
      </c>
      <c r="FC62" s="15" t="s">
        <v>226</v>
      </c>
      <c r="FD62" s="15" t="s">
        <v>227</v>
      </c>
      <c r="FE62" s="15" t="s">
        <v>228</v>
      </c>
      <c r="FF62" s="15" t="s">
        <v>229</v>
      </c>
      <c r="FG62" s="15" t="s">
        <v>230</v>
      </c>
      <c r="FH62" s="15" t="s">
        <v>231</v>
      </c>
      <c r="FI62" s="15" t="s">
        <v>232</v>
      </c>
      <c r="FJ62" s="15" t="s">
        <v>233</v>
      </c>
      <c r="FK62" s="15" t="s">
        <v>234</v>
      </c>
      <c r="FL62" s="15" t="s">
        <v>235</v>
      </c>
      <c r="FM62" s="15" t="s">
        <v>236</v>
      </c>
      <c r="FN62" s="15" t="s">
        <v>237</v>
      </c>
      <c r="FO62" s="15" t="s">
        <v>238</v>
      </c>
      <c r="FP62" s="15" t="s">
        <v>239</v>
      </c>
      <c r="FQ62" s="15" t="s">
        <v>240</v>
      </c>
      <c r="FR62" s="15" t="s">
        <v>241</v>
      </c>
      <c r="FS62" s="15" t="s">
        <v>242</v>
      </c>
      <c r="FT62" s="15" t="s">
        <v>243</v>
      </c>
      <c r="FU62" s="15" t="s">
        <v>244</v>
      </c>
      <c r="FV62" s="15" t="s">
        <v>245</v>
      </c>
      <c r="FW62" s="15" t="s">
        <v>246</v>
      </c>
      <c r="FX62" s="15" t="s">
        <v>247</v>
      </c>
      <c r="FY62" s="15" t="s">
        <v>248</v>
      </c>
      <c r="FZ62" s="15" t="s">
        <v>249</v>
      </c>
      <c r="GA62" s="15" t="s">
        <v>250</v>
      </c>
      <c r="GB62" s="15" t="s">
        <v>251</v>
      </c>
      <c r="GC62" s="15" t="s">
        <v>252</v>
      </c>
      <c r="GD62" s="15" t="s">
        <v>253</v>
      </c>
      <c r="GE62" s="15" t="s">
        <v>254</v>
      </c>
      <c r="GF62" s="15" t="s">
        <v>255</v>
      </c>
      <c r="GG62" s="15" t="s">
        <v>256</v>
      </c>
      <c r="GH62" s="15" t="s">
        <v>257</v>
      </c>
      <c r="GI62" s="15" t="s">
        <v>258</v>
      </c>
      <c r="GJ62" s="15" t="s">
        <v>259</v>
      </c>
      <c r="GK62" s="15" t="s">
        <v>260</v>
      </c>
      <c r="GL62" s="15" t="s">
        <v>261</v>
      </c>
      <c r="GM62" s="15" t="s">
        <v>262</v>
      </c>
      <c r="GN62" s="15" t="s">
        <v>263</v>
      </c>
      <c r="GO62" s="15" t="s">
        <v>264</v>
      </c>
      <c r="GP62" s="15" t="s">
        <v>265</v>
      </c>
      <c r="GQ62" s="15" t="s">
        <v>266</v>
      </c>
      <c r="GR62" s="15" t="s">
        <v>267</v>
      </c>
      <c r="GS62" s="15" t="s">
        <v>268</v>
      </c>
      <c r="GT62" s="15" t="s">
        <v>269</v>
      </c>
      <c r="GU62" s="15" t="s">
        <v>270</v>
      </c>
      <c r="GV62" s="15" t="s">
        <v>271</v>
      </c>
      <c r="GW62" s="15" t="s">
        <v>272</v>
      </c>
      <c r="GX62" s="15" t="s">
        <v>273</v>
      </c>
      <c r="GY62" s="15" t="s">
        <v>274</v>
      </c>
      <c r="GZ62" s="15" t="s">
        <v>275</v>
      </c>
      <c r="HA62" s="15" t="s">
        <v>276</v>
      </c>
      <c r="HB62" s="15" t="s">
        <v>277</v>
      </c>
      <c r="HC62" s="15" t="s">
        <v>278</v>
      </c>
    </row>
    <row r="63" spans="1:211" x14ac:dyDescent="0.3">
      <c r="A63" s="82"/>
      <c r="B63" s="82"/>
      <c r="C63" s="84"/>
      <c r="D63" s="80"/>
      <c r="E63" s="86"/>
      <c r="F63" s="86"/>
      <c r="G63" s="86"/>
      <c r="H63" s="80"/>
      <c r="I63" s="80"/>
      <c r="K63" s="55">
        <f>K5</f>
        <v>42978</v>
      </c>
      <c r="L63" s="56">
        <f>DATE(YEAR(K63),MONTH(K63)+6,DAY(EOMONTH(K63,6)))</f>
        <v>43159</v>
      </c>
      <c r="M63" s="56">
        <f t="shared" ref="M63:BX63" si="456">DATE(YEAR(L63)+1,MONTH(L63),DAY(L63))</f>
        <v>43524</v>
      </c>
      <c r="N63" s="56">
        <f t="shared" si="456"/>
        <v>43889</v>
      </c>
      <c r="O63" s="56">
        <f t="shared" si="456"/>
        <v>44255</v>
      </c>
      <c r="P63" s="56">
        <f t="shared" si="456"/>
        <v>44620</v>
      </c>
      <c r="Q63" s="56">
        <f t="shared" si="456"/>
        <v>44985</v>
      </c>
      <c r="R63" s="56">
        <f t="shared" si="456"/>
        <v>45350</v>
      </c>
      <c r="S63" s="56">
        <f t="shared" si="456"/>
        <v>45716</v>
      </c>
      <c r="T63" s="56">
        <f t="shared" si="456"/>
        <v>46081</v>
      </c>
      <c r="U63" s="56">
        <f t="shared" si="456"/>
        <v>46446</v>
      </c>
      <c r="V63" s="56">
        <f t="shared" si="456"/>
        <v>46811</v>
      </c>
      <c r="W63" s="56">
        <f t="shared" si="456"/>
        <v>47177</v>
      </c>
      <c r="X63" s="56">
        <f t="shared" si="456"/>
        <v>47542</v>
      </c>
      <c r="Y63" s="56">
        <f t="shared" si="456"/>
        <v>47907</v>
      </c>
      <c r="Z63" s="56">
        <f t="shared" si="456"/>
        <v>48272</v>
      </c>
      <c r="AA63" s="56">
        <f t="shared" si="456"/>
        <v>48638</v>
      </c>
      <c r="AB63" s="56">
        <f t="shared" si="456"/>
        <v>49003</v>
      </c>
      <c r="AC63" s="56">
        <f t="shared" si="456"/>
        <v>49368</v>
      </c>
      <c r="AD63" s="56">
        <f t="shared" si="456"/>
        <v>49733</v>
      </c>
      <c r="AE63" s="56">
        <f t="shared" si="456"/>
        <v>50099</v>
      </c>
      <c r="AF63" s="56">
        <f t="shared" si="456"/>
        <v>50464</v>
      </c>
      <c r="AG63" s="56">
        <f t="shared" si="456"/>
        <v>50829</v>
      </c>
      <c r="AH63" s="56">
        <f t="shared" si="456"/>
        <v>51194</v>
      </c>
      <c r="AI63" s="56">
        <f t="shared" si="456"/>
        <v>51560</v>
      </c>
      <c r="AJ63" s="56">
        <f t="shared" si="456"/>
        <v>51925</v>
      </c>
      <c r="AK63" s="56">
        <f t="shared" si="456"/>
        <v>52290</v>
      </c>
      <c r="AL63" s="56">
        <f t="shared" si="456"/>
        <v>52655</v>
      </c>
      <c r="AM63" s="56">
        <f t="shared" si="456"/>
        <v>53021</v>
      </c>
      <c r="AN63" s="56">
        <f t="shared" si="456"/>
        <v>53386</v>
      </c>
      <c r="AO63" s="56">
        <f t="shared" si="456"/>
        <v>53751</v>
      </c>
      <c r="AP63" s="56">
        <f t="shared" si="456"/>
        <v>54116</v>
      </c>
      <c r="AQ63" s="56">
        <f t="shared" si="456"/>
        <v>54482</v>
      </c>
      <c r="AR63" s="56">
        <f t="shared" si="456"/>
        <v>54847</v>
      </c>
      <c r="AS63" s="56">
        <f t="shared" si="456"/>
        <v>55212</v>
      </c>
      <c r="AT63" s="56">
        <f t="shared" si="456"/>
        <v>55577</v>
      </c>
      <c r="AU63" s="56">
        <f t="shared" si="456"/>
        <v>55943</v>
      </c>
      <c r="AV63" s="56">
        <f t="shared" si="456"/>
        <v>56308</v>
      </c>
      <c r="AW63" s="56">
        <f t="shared" si="456"/>
        <v>56673</v>
      </c>
      <c r="AX63" s="56">
        <f t="shared" si="456"/>
        <v>57038</v>
      </c>
      <c r="AY63" s="56">
        <f t="shared" si="456"/>
        <v>57404</v>
      </c>
      <c r="AZ63" s="56">
        <f t="shared" si="456"/>
        <v>57769</v>
      </c>
      <c r="BA63" s="56">
        <f t="shared" si="456"/>
        <v>58134</v>
      </c>
      <c r="BB63" s="56">
        <f t="shared" si="456"/>
        <v>58499</v>
      </c>
      <c r="BC63" s="56">
        <f t="shared" si="456"/>
        <v>58865</v>
      </c>
      <c r="BD63" s="56">
        <f t="shared" si="456"/>
        <v>59230</v>
      </c>
      <c r="BE63" s="56">
        <f t="shared" si="456"/>
        <v>59595</v>
      </c>
      <c r="BF63" s="56">
        <f t="shared" si="456"/>
        <v>59960</v>
      </c>
      <c r="BG63" s="56">
        <f t="shared" si="456"/>
        <v>60326</v>
      </c>
      <c r="BH63" s="56">
        <f t="shared" si="456"/>
        <v>60691</v>
      </c>
      <c r="BI63" s="56">
        <f t="shared" si="456"/>
        <v>61056</v>
      </c>
      <c r="BJ63" s="56">
        <f t="shared" si="456"/>
        <v>61421</v>
      </c>
      <c r="BK63" s="56">
        <f t="shared" si="456"/>
        <v>61787</v>
      </c>
      <c r="BL63" s="56">
        <f t="shared" si="456"/>
        <v>62152</v>
      </c>
      <c r="BM63" s="56">
        <f t="shared" si="456"/>
        <v>62517</v>
      </c>
      <c r="BN63" s="56">
        <f t="shared" si="456"/>
        <v>62882</v>
      </c>
      <c r="BO63" s="56">
        <f t="shared" si="456"/>
        <v>63248</v>
      </c>
      <c r="BP63" s="56">
        <f t="shared" si="456"/>
        <v>63613</v>
      </c>
      <c r="BQ63" s="56">
        <f t="shared" si="456"/>
        <v>63978</v>
      </c>
      <c r="BR63" s="56">
        <f t="shared" si="456"/>
        <v>64343</v>
      </c>
      <c r="BS63" s="56">
        <f t="shared" si="456"/>
        <v>64709</v>
      </c>
      <c r="BT63" s="56">
        <f t="shared" si="456"/>
        <v>65074</v>
      </c>
      <c r="BU63" s="56">
        <f t="shared" si="456"/>
        <v>65439</v>
      </c>
      <c r="BV63" s="56">
        <f t="shared" si="456"/>
        <v>65804</v>
      </c>
      <c r="BW63" s="56">
        <f t="shared" si="456"/>
        <v>66170</v>
      </c>
      <c r="BX63" s="56">
        <f t="shared" si="456"/>
        <v>66535</v>
      </c>
      <c r="BY63" s="56">
        <f t="shared" ref="BY63:EJ63" si="457">DATE(YEAR(BX63)+1,MONTH(BX63),DAY(BX63))</f>
        <v>66900</v>
      </c>
      <c r="BZ63" s="56">
        <f t="shared" si="457"/>
        <v>67265</v>
      </c>
      <c r="CA63" s="56">
        <f t="shared" si="457"/>
        <v>67631</v>
      </c>
      <c r="CB63" s="56">
        <f t="shared" si="457"/>
        <v>67996</v>
      </c>
      <c r="CC63" s="56">
        <f t="shared" si="457"/>
        <v>68361</v>
      </c>
      <c r="CD63" s="56">
        <f t="shared" si="457"/>
        <v>68726</v>
      </c>
      <c r="CE63" s="56">
        <f t="shared" si="457"/>
        <v>69092</v>
      </c>
      <c r="CF63" s="56">
        <f t="shared" si="457"/>
        <v>69457</v>
      </c>
      <c r="CG63" s="56">
        <f t="shared" si="457"/>
        <v>69822</v>
      </c>
      <c r="CH63" s="56">
        <f t="shared" si="457"/>
        <v>70187</v>
      </c>
      <c r="CI63" s="56">
        <f t="shared" si="457"/>
        <v>70553</v>
      </c>
      <c r="CJ63" s="56">
        <f t="shared" si="457"/>
        <v>70918</v>
      </c>
      <c r="CK63" s="56">
        <f t="shared" si="457"/>
        <v>71283</v>
      </c>
      <c r="CL63" s="56">
        <f t="shared" si="457"/>
        <v>71648</v>
      </c>
      <c r="CM63" s="56">
        <f t="shared" si="457"/>
        <v>72014</v>
      </c>
      <c r="CN63" s="56">
        <f t="shared" si="457"/>
        <v>72379</v>
      </c>
      <c r="CO63" s="56">
        <f t="shared" si="457"/>
        <v>72744</v>
      </c>
      <c r="CP63" s="56">
        <f t="shared" si="457"/>
        <v>73109</v>
      </c>
      <c r="CQ63" s="56">
        <f t="shared" si="457"/>
        <v>73474</v>
      </c>
      <c r="CR63" s="56">
        <f t="shared" si="457"/>
        <v>73839</v>
      </c>
      <c r="CS63" s="56">
        <f t="shared" si="457"/>
        <v>74204</v>
      </c>
      <c r="CT63" s="56">
        <f t="shared" si="457"/>
        <v>74569</v>
      </c>
      <c r="CU63" s="56">
        <f t="shared" si="457"/>
        <v>74935</v>
      </c>
      <c r="CV63" s="56">
        <f t="shared" si="457"/>
        <v>75300</v>
      </c>
      <c r="CW63" s="56">
        <f t="shared" si="457"/>
        <v>75665</v>
      </c>
      <c r="CX63" s="56">
        <f t="shared" si="457"/>
        <v>76030</v>
      </c>
      <c r="CY63" s="56">
        <f t="shared" si="457"/>
        <v>76396</v>
      </c>
      <c r="CZ63" s="56">
        <f t="shared" si="457"/>
        <v>76761</v>
      </c>
      <c r="DA63" s="56">
        <f t="shared" si="457"/>
        <v>77126</v>
      </c>
      <c r="DB63" s="56">
        <f t="shared" si="457"/>
        <v>77491</v>
      </c>
      <c r="DC63" s="56">
        <f t="shared" si="457"/>
        <v>77857</v>
      </c>
      <c r="DD63" s="56">
        <f t="shared" si="457"/>
        <v>78222</v>
      </c>
      <c r="DE63" s="56">
        <f t="shared" si="457"/>
        <v>78587</v>
      </c>
      <c r="DF63" s="56">
        <f t="shared" si="457"/>
        <v>78952</v>
      </c>
      <c r="DG63" s="56">
        <f t="shared" si="457"/>
        <v>79318</v>
      </c>
      <c r="DH63" s="56">
        <f t="shared" si="457"/>
        <v>79683</v>
      </c>
      <c r="DI63" s="56">
        <f t="shared" si="457"/>
        <v>80048</v>
      </c>
      <c r="DJ63" s="56">
        <f t="shared" si="457"/>
        <v>80413</v>
      </c>
      <c r="DK63" s="56">
        <f t="shared" si="457"/>
        <v>80779</v>
      </c>
      <c r="DL63" s="56">
        <f t="shared" si="457"/>
        <v>81144</v>
      </c>
      <c r="DM63" s="56">
        <f t="shared" si="457"/>
        <v>81509</v>
      </c>
      <c r="DN63" s="56">
        <f t="shared" si="457"/>
        <v>81874</v>
      </c>
      <c r="DO63" s="56">
        <f t="shared" si="457"/>
        <v>82240</v>
      </c>
      <c r="DP63" s="56">
        <f t="shared" si="457"/>
        <v>82605</v>
      </c>
      <c r="DQ63" s="56">
        <f t="shared" si="457"/>
        <v>82970</v>
      </c>
      <c r="DR63" s="56">
        <f t="shared" si="457"/>
        <v>83335</v>
      </c>
      <c r="DS63" s="56">
        <f t="shared" si="457"/>
        <v>83701</v>
      </c>
      <c r="DT63" s="56">
        <f t="shared" si="457"/>
        <v>84066</v>
      </c>
      <c r="DU63" s="56">
        <f t="shared" si="457"/>
        <v>84431</v>
      </c>
      <c r="DV63" s="56">
        <f t="shared" si="457"/>
        <v>84796</v>
      </c>
      <c r="DW63" s="56">
        <f t="shared" si="457"/>
        <v>85162</v>
      </c>
      <c r="DX63" s="56">
        <f t="shared" si="457"/>
        <v>85527</v>
      </c>
      <c r="DY63" s="56">
        <f t="shared" si="457"/>
        <v>85892</v>
      </c>
      <c r="DZ63" s="56">
        <f t="shared" si="457"/>
        <v>86257</v>
      </c>
      <c r="EA63" s="56">
        <f t="shared" si="457"/>
        <v>86623</v>
      </c>
      <c r="EB63" s="56">
        <f t="shared" si="457"/>
        <v>86988</v>
      </c>
      <c r="EC63" s="56">
        <f t="shared" si="457"/>
        <v>87353</v>
      </c>
      <c r="ED63" s="56">
        <f t="shared" si="457"/>
        <v>87718</v>
      </c>
      <c r="EE63" s="56">
        <f t="shared" si="457"/>
        <v>88084</v>
      </c>
      <c r="EF63" s="56">
        <f t="shared" si="457"/>
        <v>88449</v>
      </c>
      <c r="EG63" s="56">
        <f t="shared" si="457"/>
        <v>88814</v>
      </c>
      <c r="EH63" s="56">
        <f t="shared" si="457"/>
        <v>89179</v>
      </c>
      <c r="EI63" s="56">
        <f t="shared" si="457"/>
        <v>89545</v>
      </c>
      <c r="EJ63" s="56">
        <f t="shared" si="457"/>
        <v>89910</v>
      </c>
      <c r="EK63" s="56">
        <f t="shared" ref="EK63:GV63" si="458">DATE(YEAR(EJ63)+1,MONTH(EJ63),DAY(EJ63))</f>
        <v>90275</v>
      </c>
      <c r="EL63" s="56">
        <f t="shared" si="458"/>
        <v>90640</v>
      </c>
      <c r="EM63" s="56">
        <f t="shared" si="458"/>
        <v>91006</v>
      </c>
      <c r="EN63" s="56">
        <f t="shared" si="458"/>
        <v>91371</v>
      </c>
      <c r="EO63" s="56">
        <f t="shared" si="458"/>
        <v>91736</v>
      </c>
      <c r="EP63" s="56">
        <f t="shared" si="458"/>
        <v>92101</v>
      </c>
      <c r="EQ63" s="56">
        <f t="shared" si="458"/>
        <v>92467</v>
      </c>
      <c r="ER63" s="56">
        <f t="shared" si="458"/>
        <v>92832</v>
      </c>
      <c r="ES63" s="56">
        <f t="shared" si="458"/>
        <v>93197</v>
      </c>
      <c r="ET63" s="56">
        <f t="shared" si="458"/>
        <v>93562</v>
      </c>
      <c r="EU63" s="56">
        <f t="shared" si="458"/>
        <v>93928</v>
      </c>
      <c r="EV63" s="56">
        <f t="shared" si="458"/>
        <v>94293</v>
      </c>
      <c r="EW63" s="56">
        <f t="shared" si="458"/>
        <v>94658</v>
      </c>
      <c r="EX63" s="56">
        <f t="shared" si="458"/>
        <v>95023</v>
      </c>
      <c r="EY63" s="56">
        <f t="shared" si="458"/>
        <v>95389</v>
      </c>
      <c r="EZ63" s="56">
        <f t="shared" si="458"/>
        <v>95754</v>
      </c>
      <c r="FA63" s="56">
        <f t="shared" si="458"/>
        <v>96119</v>
      </c>
      <c r="FB63" s="56">
        <f t="shared" si="458"/>
        <v>96484</v>
      </c>
      <c r="FC63" s="56">
        <f t="shared" si="458"/>
        <v>96850</v>
      </c>
      <c r="FD63" s="56">
        <f t="shared" si="458"/>
        <v>97215</v>
      </c>
      <c r="FE63" s="56">
        <f t="shared" si="458"/>
        <v>97580</v>
      </c>
      <c r="FF63" s="56">
        <f t="shared" si="458"/>
        <v>97945</v>
      </c>
      <c r="FG63" s="56">
        <f t="shared" si="458"/>
        <v>98311</v>
      </c>
      <c r="FH63" s="56">
        <f t="shared" si="458"/>
        <v>98676</v>
      </c>
      <c r="FI63" s="56">
        <f t="shared" si="458"/>
        <v>99041</v>
      </c>
      <c r="FJ63" s="56">
        <f t="shared" si="458"/>
        <v>99406</v>
      </c>
      <c r="FK63" s="56">
        <f t="shared" si="458"/>
        <v>99772</v>
      </c>
      <c r="FL63" s="56">
        <f t="shared" si="458"/>
        <v>100137</v>
      </c>
      <c r="FM63" s="56">
        <f t="shared" si="458"/>
        <v>100502</v>
      </c>
      <c r="FN63" s="56">
        <f t="shared" si="458"/>
        <v>100867</v>
      </c>
      <c r="FO63" s="56">
        <f t="shared" si="458"/>
        <v>101233</v>
      </c>
      <c r="FP63" s="56">
        <f t="shared" si="458"/>
        <v>101598</v>
      </c>
      <c r="FQ63" s="56">
        <f t="shared" si="458"/>
        <v>101963</v>
      </c>
      <c r="FR63" s="56">
        <f t="shared" si="458"/>
        <v>102328</v>
      </c>
      <c r="FS63" s="56">
        <f t="shared" si="458"/>
        <v>102694</v>
      </c>
      <c r="FT63" s="56">
        <f t="shared" si="458"/>
        <v>103059</v>
      </c>
      <c r="FU63" s="56">
        <f t="shared" si="458"/>
        <v>103424</v>
      </c>
      <c r="FV63" s="56">
        <f t="shared" si="458"/>
        <v>103789</v>
      </c>
      <c r="FW63" s="56">
        <f t="shared" si="458"/>
        <v>104155</v>
      </c>
      <c r="FX63" s="56">
        <f t="shared" si="458"/>
        <v>104520</v>
      </c>
      <c r="FY63" s="56">
        <f t="shared" si="458"/>
        <v>104885</v>
      </c>
      <c r="FZ63" s="56">
        <f t="shared" si="458"/>
        <v>105250</v>
      </c>
      <c r="GA63" s="56">
        <f t="shared" si="458"/>
        <v>105616</v>
      </c>
      <c r="GB63" s="56">
        <f t="shared" si="458"/>
        <v>105981</v>
      </c>
      <c r="GC63" s="56">
        <f t="shared" si="458"/>
        <v>106346</v>
      </c>
      <c r="GD63" s="56">
        <f t="shared" si="458"/>
        <v>106711</v>
      </c>
      <c r="GE63" s="56">
        <f t="shared" si="458"/>
        <v>107077</v>
      </c>
      <c r="GF63" s="56">
        <f t="shared" si="458"/>
        <v>107442</v>
      </c>
      <c r="GG63" s="56">
        <f t="shared" si="458"/>
        <v>107807</v>
      </c>
      <c r="GH63" s="56">
        <f t="shared" si="458"/>
        <v>108172</v>
      </c>
      <c r="GI63" s="56">
        <f t="shared" si="458"/>
        <v>108538</v>
      </c>
      <c r="GJ63" s="56">
        <f t="shared" si="458"/>
        <v>108903</v>
      </c>
      <c r="GK63" s="56">
        <f t="shared" si="458"/>
        <v>109268</v>
      </c>
      <c r="GL63" s="56">
        <f t="shared" si="458"/>
        <v>109633</v>
      </c>
      <c r="GM63" s="56">
        <f t="shared" si="458"/>
        <v>109998</v>
      </c>
      <c r="GN63" s="56">
        <f t="shared" si="458"/>
        <v>110363</v>
      </c>
      <c r="GO63" s="56">
        <f t="shared" si="458"/>
        <v>110728</v>
      </c>
      <c r="GP63" s="56">
        <f t="shared" si="458"/>
        <v>111093</v>
      </c>
      <c r="GQ63" s="56">
        <f t="shared" si="458"/>
        <v>111459</v>
      </c>
      <c r="GR63" s="56">
        <f t="shared" si="458"/>
        <v>111824</v>
      </c>
      <c r="GS63" s="56">
        <f t="shared" si="458"/>
        <v>112189</v>
      </c>
      <c r="GT63" s="56">
        <f t="shared" si="458"/>
        <v>112554</v>
      </c>
      <c r="GU63" s="56">
        <f t="shared" si="458"/>
        <v>112920</v>
      </c>
      <c r="GV63" s="56">
        <f t="shared" si="458"/>
        <v>113285</v>
      </c>
      <c r="GW63" s="56">
        <f t="shared" ref="GW63:HC63" si="459">DATE(YEAR(GV63)+1,MONTH(GV63),DAY(GV63))</f>
        <v>113650</v>
      </c>
      <c r="GX63" s="56">
        <f t="shared" si="459"/>
        <v>114015</v>
      </c>
      <c r="GY63" s="56">
        <f t="shared" si="459"/>
        <v>114381</v>
      </c>
      <c r="GZ63" s="56">
        <f t="shared" si="459"/>
        <v>114746</v>
      </c>
      <c r="HA63" s="56">
        <f t="shared" si="459"/>
        <v>115111</v>
      </c>
      <c r="HB63" s="56">
        <f t="shared" si="459"/>
        <v>115476</v>
      </c>
      <c r="HC63" s="56">
        <f t="shared" si="459"/>
        <v>115842</v>
      </c>
    </row>
    <row r="64" spans="1:211" x14ac:dyDescent="0.3">
      <c r="A64" s="69" t="str">
        <f t="shared" ref="A64:H73" si="460">A6</f>
        <v>ALLETE, Inc.</v>
      </c>
      <c r="B64" s="16" t="str">
        <f t="shared" si="460"/>
        <v>ALE</v>
      </c>
      <c r="C64" s="16">
        <f t="shared" si="460"/>
        <v>2.2400000000000002</v>
      </c>
      <c r="D64" s="16">
        <f t="shared" si="460"/>
        <v>72.786111111111111</v>
      </c>
      <c r="E64" s="18">
        <f t="shared" si="460"/>
        <v>5.7749999999999996E-2</v>
      </c>
      <c r="F64" s="18">
        <f t="shared" si="460"/>
        <v>5.2987333333333331E-2</v>
      </c>
      <c r="G64" s="18">
        <f t="shared" si="460"/>
        <v>4.8224666666666666E-2</v>
      </c>
      <c r="H64" s="18">
        <f t="shared" si="460"/>
        <v>4.3462000000000001E-2</v>
      </c>
      <c r="I64" s="22">
        <f>IFERROR(XIRR($K64:$HC64,$K$37:$HC$37),"")</f>
        <v>7.8198996186256434E-2</v>
      </c>
      <c r="K64" s="59">
        <f t="shared" ref="K64:K75" si="461">-D64</f>
        <v>-72.786111111111111</v>
      </c>
      <c r="L64" s="58">
        <f t="shared" ref="L64:L75" si="462">$C64*(1+$E64)</f>
        <v>2.3693600000000004</v>
      </c>
      <c r="M64" s="58">
        <f t="shared" ref="M64:M75" si="463">L64*(1+$E64)</f>
        <v>2.5061905400000004</v>
      </c>
      <c r="N64" s="59">
        <f t="shared" ref="N64:O64" si="464">M64*(1+$F64)</f>
        <v>2.6389868935398271</v>
      </c>
      <c r="O64" s="59">
        <f t="shared" si="464"/>
        <v>2.7788197717301197</v>
      </c>
      <c r="P64" s="59">
        <f t="shared" ref="P64:P75" si="465">O64*(1+$H64)</f>
        <v>2.8995928366490538</v>
      </c>
      <c r="Q64" s="59">
        <f t="shared" ref="Q64:Q75" si="466">P64*(1+$H64)</f>
        <v>3.0256149405154944</v>
      </c>
      <c r="R64" s="59">
        <f t="shared" ref="R64:R75" si="467">Q64*(1+$H64)</f>
        <v>3.1571142170601787</v>
      </c>
      <c r="S64" s="59">
        <f t="shared" ref="S64:S75" si="468">R64*(1+$H64)</f>
        <v>3.2943287151620479</v>
      </c>
      <c r="T64" s="59">
        <f t="shared" ref="T64:T75" si="469">S64*(1+$H64)</f>
        <v>3.4375068297804203</v>
      </c>
      <c r="U64" s="59">
        <f t="shared" ref="U64:U75" si="470">T64*(1+$H64)</f>
        <v>3.5869077516163368</v>
      </c>
      <c r="V64" s="59">
        <f t="shared" ref="V64:V75" si="471">U64*(1+$H64)</f>
        <v>3.7428019363170857</v>
      </c>
      <c r="W64" s="59">
        <f t="shared" ref="W64:W75" si="472">V64*(1+$H64)</f>
        <v>3.9054715940732985</v>
      </c>
      <c r="X64" s="59">
        <f t="shared" ref="X64:X75" si="473">W64*(1+$H64)</f>
        <v>4.0752112004949117</v>
      </c>
      <c r="Y64" s="59">
        <f t="shared" ref="Y64:Y75" si="474">X64*(1+$H64)</f>
        <v>4.2523280296908208</v>
      </c>
      <c r="Z64" s="59">
        <f t="shared" ref="Z64:Z75" si="475">Y64*(1+$H64)</f>
        <v>4.437142710517243</v>
      </c>
      <c r="AA64" s="59">
        <f t="shared" ref="AA64:AA75" si="476">Z64*(1+$H64)</f>
        <v>4.6299898070017429</v>
      </c>
      <c r="AB64" s="59">
        <f t="shared" ref="AB64:AB75" si="477">AA64*(1+$H64)</f>
        <v>4.8312184239936524</v>
      </c>
      <c r="AC64" s="59">
        <f t="shared" ref="AC64:AC75" si="478">AB64*(1+$H64)</f>
        <v>5.0411928391372642</v>
      </c>
      <c r="AD64" s="59">
        <f t="shared" ref="AD64:AD75" si="479">AC64*(1+$H64)</f>
        <v>5.2602931623118474</v>
      </c>
      <c r="AE64" s="59">
        <f t="shared" ref="AE64:AE75" si="480">AD64*(1+$H64)</f>
        <v>5.4889160237322443</v>
      </c>
      <c r="AF64" s="59">
        <f t="shared" ref="AF64:AF75" si="481">AE64*(1+$H64)</f>
        <v>5.7274752919556944</v>
      </c>
      <c r="AG64" s="59">
        <f t="shared" ref="AG64:AG75" si="482">AF64*(1+$H64)</f>
        <v>5.9764028230946717</v>
      </c>
      <c r="AH64" s="59">
        <f t="shared" ref="AH64:AH75" si="483">AG64*(1+$H64)</f>
        <v>6.2361492425920115</v>
      </c>
      <c r="AI64" s="59">
        <f t="shared" ref="AI64:AI75" si="484">AH64*(1+$H64)</f>
        <v>6.5071847609735451</v>
      </c>
      <c r="AJ64" s="59">
        <f t="shared" ref="AJ64:AJ75" si="485">AI64*(1+$H64)</f>
        <v>6.7900000250549768</v>
      </c>
      <c r="AK64" s="59">
        <f t="shared" ref="AK64:AK75" si="486">AJ64*(1+$H64)</f>
        <v>7.0851070061439154</v>
      </c>
      <c r="AL64" s="59">
        <f t="shared" ref="AL64:AL75" si="487">AK64*(1+$H64)</f>
        <v>7.3930399268449412</v>
      </c>
      <c r="AM64" s="59">
        <f t="shared" ref="AM64:AM75" si="488">AL64*(1+$H64)</f>
        <v>7.7143562281454754</v>
      </c>
      <c r="AN64" s="59">
        <f t="shared" ref="AN64:AN75" si="489">AM64*(1+$H64)</f>
        <v>8.0496375785331331</v>
      </c>
      <c r="AO64" s="59">
        <f t="shared" ref="AO64:AO75" si="490">AN64*(1+$H64)</f>
        <v>8.3994909269713389</v>
      </c>
      <c r="AP64" s="59">
        <f t="shared" ref="AP64:AP75" si="491">AO64*(1+$H64)</f>
        <v>8.7645496016393665</v>
      </c>
      <c r="AQ64" s="59">
        <f t="shared" ref="AQ64:AQ75" si="492">AP64*(1+$H64)</f>
        <v>9.1454744564258164</v>
      </c>
      <c r="AR64" s="59">
        <f t="shared" ref="AR64:AR75" si="493">AQ64*(1+$H64)</f>
        <v>9.5429550672509933</v>
      </c>
      <c r="AS64" s="59">
        <f t="shared" ref="AS64:AS75" si="494">AR64*(1+$H64)</f>
        <v>9.9577109803838546</v>
      </c>
      <c r="AT64" s="59">
        <f t="shared" ref="AT64:AT75" si="495">AS64*(1+$H64)</f>
        <v>10.390493015013297</v>
      </c>
      <c r="AU64" s="59">
        <f t="shared" ref="AU64:AU75" si="496">AT64*(1+$H64)</f>
        <v>10.842084622431804</v>
      </c>
      <c r="AV64" s="59">
        <f t="shared" ref="AV64:AV75" si="497">AU64*(1+$H64)</f>
        <v>11.313303304291933</v>
      </c>
      <c r="AW64" s="59">
        <f t="shared" ref="AW64:AW75" si="498">AV64*(1+$H64)</f>
        <v>11.805002092503068</v>
      </c>
      <c r="AX64" s="59">
        <f t="shared" ref="AX64:AX75" si="499">AW64*(1+$H64)</f>
        <v>12.318071093447436</v>
      </c>
      <c r="AY64" s="59">
        <f t="shared" ref="AY64:AY75" si="500">AX64*(1+$H64)</f>
        <v>12.853439099310847</v>
      </c>
      <c r="AZ64" s="59">
        <f t="shared" ref="AZ64:AZ75" si="501">AY64*(1+$H64)</f>
        <v>13.412075269445094</v>
      </c>
      <c r="BA64" s="59">
        <f t="shared" ref="BA64:BA75" si="502">AZ64*(1+$H64)</f>
        <v>13.994990884805715</v>
      </c>
      <c r="BB64" s="59">
        <f t="shared" ref="BB64:BB75" si="503">BA64*(1+$H64)</f>
        <v>14.60324117864114</v>
      </c>
      <c r="BC64" s="59">
        <f t="shared" ref="BC64:BC75" si="504">BB64*(1+$H64)</f>
        <v>15.237927246747239</v>
      </c>
      <c r="BD64" s="59">
        <f t="shared" ref="BD64:BD75" si="505">BC64*(1+$H64)</f>
        <v>15.900198040745366</v>
      </c>
      <c r="BE64" s="59">
        <f t="shared" ref="BE64:BE75" si="506">BD64*(1+$H64)</f>
        <v>16.59125244799224</v>
      </c>
      <c r="BF64" s="59">
        <f t="shared" ref="BF64:BF75" si="507">BE64*(1+$H64)</f>
        <v>17.312341461886877</v>
      </c>
      <c r="BG64" s="59">
        <f t="shared" ref="BG64:BG75" si="508">BF64*(1+$H64)</f>
        <v>18.064770446503402</v>
      </c>
      <c r="BH64" s="59">
        <f t="shared" ref="BH64:BH75" si="509">BG64*(1+$H64)</f>
        <v>18.849901499649331</v>
      </c>
      <c r="BI64" s="59">
        <f t="shared" ref="BI64:BI75" si="510">BH64*(1+$H64)</f>
        <v>19.669155918627087</v>
      </c>
      <c r="BJ64" s="59">
        <f t="shared" ref="BJ64:BJ75" si="511">BI64*(1+$H64)</f>
        <v>20.524016773162455</v>
      </c>
      <c r="BK64" s="59">
        <f t="shared" ref="BK64:BK75" si="512">BJ64*(1+$H64)</f>
        <v>21.41603159015764</v>
      </c>
      <c r="BL64" s="59">
        <f t="shared" ref="BL64:BL75" si="513">BK64*(1+$H64)</f>
        <v>22.346815155129068</v>
      </c>
      <c r="BM64" s="59">
        <f t="shared" ref="BM64:BM75" si="514">BL64*(1+$H64)</f>
        <v>23.318052435401285</v>
      </c>
      <c r="BN64" s="59">
        <f t="shared" ref="BN64:BN75" si="515">BM64*(1+$H64)</f>
        <v>24.331501630348694</v>
      </c>
      <c r="BO64" s="59">
        <f t="shared" ref="BO64:BO75" si="516">BN64*(1+$H64)</f>
        <v>25.388997354206907</v>
      </c>
      <c r="BP64" s="59">
        <f t="shared" ref="BP64:BP75" si="517">BO64*(1+$H64)</f>
        <v>26.492453957215446</v>
      </c>
      <c r="BQ64" s="59">
        <f t="shared" ref="BQ64:BQ75" si="518">BP64*(1+$H64)</f>
        <v>27.64386899110394</v>
      </c>
      <c r="BR64" s="59">
        <f t="shared" ref="BR64:BR75" si="519">BQ64*(1+$H64)</f>
        <v>28.845326825195297</v>
      </c>
      <c r="BS64" s="59">
        <f t="shared" ref="BS64:BS75" si="520">BR64*(1+$H64)</f>
        <v>30.099002419671933</v>
      </c>
      <c r="BT64" s="59">
        <f t="shared" ref="BT64:BT75" si="521">BS64*(1+$H64)</f>
        <v>31.407165262835711</v>
      </c>
      <c r="BU64" s="59">
        <f t="shared" ref="BU64:BU75" si="522">BT64*(1+$H64)</f>
        <v>32.772183479489073</v>
      </c>
      <c r="BV64" s="59">
        <f t="shared" ref="BV64:BV75" si="523">BU64*(1+$H64)</f>
        <v>34.196528117874621</v>
      </c>
      <c r="BW64" s="59">
        <f t="shared" ref="BW64:BW75" si="524">BV64*(1+$H64)</f>
        <v>35.682777622933685</v>
      </c>
      <c r="BX64" s="59">
        <f t="shared" ref="BX64:BX75" si="525">BW64*(1+$H64)</f>
        <v>37.233622503981621</v>
      </c>
      <c r="BY64" s="59">
        <f t="shared" ref="BY64:BY75" si="526">BX64*(1+$H64)</f>
        <v>38.851870205249668</v>
      </c>
      <c r="BZ64" s="59">
        <f t="shared" ref="BZ64:BZ75" si="527">BY64*(1+$H64)</f>
        <v>40.540450188110228</v>
      </c>
      <c r="CA64" s="59">
        <f t="shared" ref="CA64:CA75" si="528">BZ64*(1+$H64)</f>
        <v>42.302419234185869</v>
      </c>
      <c r="CB64" s="59">
        <f t="shared" ref="CB64:CB75" si="529">CA64*(1+$H64)</f>
        <v>44.140966978942053</v>
      </c>
      <c r="CC64" s="59">
        <f t="shared" ref="CC64:CC75" si="530">CB64*(1+$H64)</f>
        <v>46.059421685780826</v>
      </c>
      <c r="CD64" s="59">
        <f t="shared" ref="CD64:CD75" si="531">CC64*(1+$H64)</f>
        <v>48.061256271088226</v>
      </c>
      <c r="CE64" s="59">
        <f t="shared" ref="CE64:CE75" si="532">CD64*(1+$H64)</f>
        <v>50.150094591142256</v>
      </c>
      <c r="CF64" s="59">
        <f t="shared" ref="CF64:CF75" si="533">CE64*(1+$H64)</f>
        <v>52.329718002262474</v>
      </c>
      <c r="CG64" s="59">
        <f t="shared" ref="CG64:CG75" si="534">CF64*(1+$H64)</f>
        <v>54.6040722060768</v>
      </c>
      <c r="CH64" s="59">
        <f t="shared" ref="CH64:CH75" si="535">CG64*(1+$H64)</f>
        <v>56.977274392297304</v>
      </c>
      <c r="CI64" s="59">
        <f t="shared" ref="CI64:CI75" si="536">CH64*(1+$H64)</f>
        <v>59.453620691935321</v>
      </c>
      <c r="CJ64" s="59">
        <f t="shared" ref="CJ64:CJ75" si="537">CI64*(1+$H64)</f>
        <v>62.037593954448205</v>
      </c>
      <c r="CK64" s="59">
        <f t="shared" ref="CK64:CK75" si="538">CJ64*(1+$H64)</f>
        <v>64.733871862896422</v>
      </c>
      <c r="CL64" s="59">
        <f t="shared" ref="CL64:CL75" si="539">CK64*(1+$H64)</f>
        <v>67.547335401801618</v>
      </c>
      <c r="CM64" s="59">
        <f t="shared" ref="CM64:CM75" si="540">CL64*(1+$H64)</f>
        <v>70.483077693034716</v>
      </c>
      <c r="CN64" s="59">
        <f t="shared" ref="CN64:CN75" si="541">CM64*(1+$H64)</f>
        <v>73.546413215729388</v>
      </c>
      <c r="CO64" s="59">
        <f t="shared" ref="CO64:CO75" si="542">CN64*(1+$H64)</f>
        <v>76.742887426911409</v>
      </c>
      <c r="CP64" s="59">
        <f t="shared" ref="CP64:CP75" si="543">CO64*(1+$H64)</f>
        <v>80.078286800259818</v>
      </c>
      <c r="CQ64" s="59">
        <f t="shared" ref="CQ64:CQ75" si="544">CP64*(1+$H64)</f>
        <v>83.558649301172707</v>
      </c>
      <c r="CR64" s="59">
        <f t="shared" ref="CR64:CR75" si="545">CQ64*(1+$H64)</f>
        <v>87.190275317100273</v>
      </c>
      <c r="CS64" s="59">
        <f t="shared" ref="CS64:CS75" si="546">CR64*(1+$H64)</f>
        <v>90.979739062932069</v>
      </c>
      <c r="CT64" s="59">
        <f t="shared" ref="CT64:CT75" si="547">CS64*(1+$H64)</f>
        <v>94.933900482085207</v>
      </c>
      <c r="CU64" s="59">
        <f t="shared" ref="CU64:CU75" si="548">CT64*(1+$H64)</f>
        <v>99.059917664837585</v>
      </c>
      <c r="CV64" s="59">
        <f t="shared" ref="CV64:CV75" si="549">CU64*(1+$H64)</f>
        <v>103.36525980638675</v>
      </c>
      <c r="CW64" s="59">
        <f t="shared" ref="CW64:CW75" si="550">CV64*(1+$H64)</f>
        <v>107.85772072809192</v>
      </c>
      <c r="CX64" s="59">
        <f t="shared" ref="CX64:CX75" si="551">CW64*(1+$H64)</f>
        <v>112.54543298637624</v>
      </c>
      <c r="CY64" s="59">
        <f t="shared" ref="CY64:CY75" si="552">CX64*(1+$H64)</f>
        <v>117.43688259483011</v>
      </c>
      <c r="CZ64" s="59">
        <f t="shared" ref="CZ64:CZ75" si="553">CY64*(1+$H64)</f>
        <v>122.54092438616661</v>
      </c>
      <c r="DA64" s="59">
        <f t="shared" ref="DA64:DA75" si="554">CZ64*(1+$H64)</f>
        <v>127.86679804183817</v>
      </c>
      <c r="DB64" s="59">
        <f t="shared" ref="DB64:DB75" si="555">DA64*(1+$H64)</f>
        <v>133.42414481833254</v>
      </c>
      <c r="DC64" s="59">
        <f t="shared" ref="DC64:DC75" si="556">DB64*(1+$H64)</f>
        <v>139.2230250004269</v>
      </c>
      <c r="DD64" s="59">
        <f t="shared" ref="DD64:DD75" si="557">DC64*(1+$H64)</f>
        <v>145.27393611299544</v>
      </c>
      <c r="DE64" s="59">
        <f t="shared" ref="DE64:DE75" si="558">DD64*(1+$H64)</f>
        <v>151.58783192433845</v>
      </c>
      <c r="DF64" s="59">
        <f t="shared" ref="DF64:DF75" si="559">DE64*(1+$H64)</f>
        <v>158.17614227543402</v>
      </c>
      <c r="DG64" s="59">
        <f t="shared" ref="DG64:DG75" si="560">DF64*(1+$H64)</f>
        <v>165.05079377100893</v>
      </c>
      <c r="DH64" s="59">
        <f t="shared" ref="DH64:DH75" si="561">DG64*(1+$H64)</f>
        <v>172.22423136988451</v>
      </c>
      <c r="DI64" s="59">
        <f t="shared" ref="DI64:DI75" si="562">DH64*(1+$H64)</f>
        <v>179.70944091368241</v>
      </c>
      <c r="DJ64" s="59">
        <f t="shared" ref="DJ64:DJ75" si="563">DI64*(1+$H64)</f>
        <v>187.51997263467285</v>
      </c>
      <c r="DK64" s="59">
        <f t="shared" ref="DK64:DK75" si="564">DJ64*(1+$H64)</f>
        <v>195.66996568532099</v>
      </c>
      <c r="DL64" s="59">
        <f t="shared" ref="DL64:DL75" si="565">DK64*(1+$H64)</f>
        <v>204.17417373393639</v>
      </c>
      <c r="DM64" s="59">
        <f t="shared" ref="DM64:DM75" si="566">DL64*(1+$H64)</f>
        <v>213.0479916727607</v>
      </c>
      <c r="DN64" s="59">
        <f t="shared" ref="DN64:DN75" si="567">DM64*(1+$H64)</f>
        <v>222.30748348684222</v>
      </c>
      <c r="DO64" s="59">
        <f t="shared" ref="DO64:DO75" si="568">DN64*(1+$H64)</f>
        <v>231.96941133414734</v>
      </c>
      <c r="DP64" s="59">
        <f t="shared" ref="DP64:DP75" si="569">DO64*(1+$H64)</f>
        <v>242.05126588955201</v>
      </c>
      <c r="DQ64" s="59">
        <f t="shared" ref="DQ64:DQ75" si="570">DP64*(1+$H64)</f>
        <v>252.57129800764369</v>
      </c>
      <c r="DR64" s="59">
        <f t="shared" ref="DR64:DR75" si="571">DQ64*(1+$H64)</f>
        <v>263.54855176165188</v>
      </c>
      <c r="DS64" s="59">
        <f t="shared" ref="DS64:DS75" si="572">DR64*(1+$H64)</f>
        <v>275.00289891831676</v>
      </c>
      <c r="DT64" s="59">
        <f t="shared" ref="DT64:DT75" si="573">DS64*(1+$H64)</f>
        <v>286.95507491110459</v>
      </c>
      <c r="DU64" s="59">
        <f t="shared" ref="DU64:DU75" si="574">DT64*(1+$H64)</f>
        <v>299.42671637689097</v>
      </c>
      <c r="DV64" s="59">
        <f t="shared" ref="DV64:DV75" si="575">DU64*(1+$H64)</f>
        <v>312.44040032406338</v>
      </c>
      <c r="DW64" s="59">
        <f t="shared" ref="DW64:DW75" si="576">DV64*(1+$H64)</f>
        <v>326.01968500294777</v>
      </c>
      <c r="DX64" s="59">
        <f t="shared" ref="DX64:DX75" si="577">DW64*(1+$H64)</f>
        <v>340.18915255254586</v>
      </c>
      <c r="DY64" s="59">
        <f t="shared" ref="DY64:DY75" si="578">DX64*(1+$H64)</f>
        <v>354.97445350078459</v>
      </c>
      <c r="DZ64" s="59">
        <f t="shared" ref="DZ64:DZ75" si="579">DY64*(1+$H64)</f>
        <v>370.40235319883567</v>
      </c>
      <c r="EA64" s="59">
        <f t="shared" ref="EA64:EA75" si="580">DZ64*(1+$H64)</f>
        <v>386.50078027356341</v>
      </c>
      <c r="EB64" s="59">
        <f t="shared" ref="EB64:EB75" si="581">EA64*(1+$H64)</f>
        <v>403.29887718581296</v>
      </c>
      <c r="EC64" s="59">
        <f t="shared" ref="EC64:EC75" si="582">EB64*(1+$H64)</f>
        <v>420.82705298606271</v>
      </c>
      <c r="ED64" s="59">
        <f t="shared" ref="ED64:ED75" si="583">EC64*(1+$H64)</f>
        <v>439.11703836294294</v>
      </c>
      <c r="EE64" s="59">
        <f t="shared" ref="EE64:EE75" si="584">ED64*(1+$H64)</f>
        <v>458.20194308427313</v>
      </c>
      <c r="EF64" s="59">
        <f t="shared" ref="EF64:EF75" si="585">EE64*(1+$H64)</f>
        <v>478.11631593460174</v>
      </c>
      <c r="EG64" s="59">
        <f t="shared" ref="EG64:EG75" si="586">EF64*(1+$H64)</f>
        <v>498.89620725775137</v>
      </c>
      <c r="EH64" s="59">
        <f t="shared" ref="EH64:EH75" si="587">EG64*(1+$H64)</f>
        <v>520.57923421758767</v>
      </c>
      <c r="EI64" s="59">
        <f t="shared" ref="EI64:EI75" si="588">EH64*(1+$H64)</f>
        <v>543.20464889515245</v>
      </c>
      <c r="EJ64" s="59">
        <f t="shared" ref="EJ64:EJ75" si="589">EI64*(1+$H64)</f>
        <v>566.81340934543346</v>
      </c>
      <c r="EK64" s="59">
        <f t="shared" ref="EK64:EK75" si="590">EJ64*(1+$H64)</f>
        <v>591.44825374240463</v>
      </c>
      <c r="EL64" s="59">
        <f t="shared" ref="EL64:EL75" si="591">EK64*(1+$H64)</f>
        <v>617.15377774655701</v>
      </c>
      <c r="EM64" s="59">
        <f t="shared" ref="EM64:EM75" si="592">EL64*(1+$H64)</f>
        <v>643.9765152349778</v>
      </c>
      <c r="EN64" s="59">
        <f t="shared" ref="EN64:EN75" si="593">EM64*(1+$H64)</f>
        <v>671.96502254012034</v>
      </c>
      <c r="EO64" s="59">
        <f t="shared" ref="EO64:EO75" si="594">EN64*(1+$H64)</f>
        <v>701.16996634975897</v>
      </c>
      <c r="EP64" s="59">
        <f t="shared" ref="EP64:EP75" si="595">EO64*(1+$H64)</f>
        <v>731.64421542725211</v>
      </c>
      <c r="EQ64" s="59">
        <f t="shared" ref="EQ64:EQ75" si="596">EP64*(1+$H64)</f>
        <v>763.44293631815128</v>
      </c>
      <c r="ER64" s="59">
        <f t="shared" ref="ER64:ER75" si="597">EQ64*(1+$H64)</f>
        <v>796.62369321641074</v>
      </c>
      <c r="ES64" s="59">
        <f t="shared" ref="ES64:ES75" si="598">ER64*(1+$H64)</f>
        <v>831.24655217098234</v>
      </c>
      <c r="ET64" s="59">
        <f t="shared" ref="ET64:ET75" si="599">ES64*(1+$H64)</f>
        <v>867.37418982143754</v>
      </c>
      <c r="EU64" s="59">
        <f t="shared" ref="EU64:EU75" si="600">ET64*(1+$H64)</f>
        <v>905.07200685945679</v>
      </c>
      <c r="EV64" s="59">
        <f t="shared" ref="EV64:EV75" si="601">EU64*(1+$H64)</f>
        <v>944.40824642158236</v>
      </c>
      <c r="EW64" s="59">
        <f t="shared" ref="EW64:EW75" si="602">EV64*(1+$H64)</f>
        <v>985.45411762755703</v>
      </c>
      <c r="EX64" s="59">
        <f t="shared" ref="EX64:EX75" si="603">EW64*(1+$H64)</f>
        <v>1028.2839244878858</v>
      </c>
      <c r="EY64" s="59">
        <f t="shared" ref="EY64:EY75" si="604">EX64*(1+$H64)</f>
        <v>1072.9752004139782</v>
      </c>
      <c r="EZ64" s="59">
        <f t="shared" ref="EZ64:EZ75" si="605">EY64*(1+$H64)</f>
        <v>1119.6088485743703</v>
      </c>
      <c r="FA64" s="59">
        <f t="shared" ref="FA64:FA75" si="606">EZ64*(1+$H64)</f>
        <v>1168.2692883511095</v>
      </c>
      <c r="FB64" s="59">
        <f t="shared" ref="FB64:FB75" si="607">FA64*(1+$H64)</f>
        <v>1219.0446081614252</v>
      </c>
      <c r="FC64" s="59">
        <f t="shared" ref="FC64:FC75" si="608">FB64*(1+$H64)</f>
        <v>1272.0267249213371</v>
      </c>
      <c r="FD64" s="59">
        <f t="shared" ref="FD64:FD75" si="609">FC64*(1+$H64)</f>
        <v>1327.3115504398681</v>
      </c>
      <c r="FE64" s="59">
        <f t="shared" ref="FE64:FE75" si="610">FD64*(1+$H64)</f>
        <v>1384.9991650450856</v>
      </c>
      <c r="FF64" s="59">
        <f t="shared" ref="FF64:FF75" si="611">FE64*(1+$H64)</f>
        <v>1445.1939987562751</v>
      </c>
      <c r="FG64" s="59">
        <f t="shared" ref="FG64:FG75" si="612">FF64*(1+$H64)</f>
        <v>1508.0050203302201</v>
      </c>
      <c r="FH64" s="59">
        <f t="shared" ref="FH64:FH75" si="613">FG64*(1+$H64)</f>
        <v>1573.5459345238119</v>
      </c>
      <c r="FI64" s="59">
        <f t="shared" ref="FI64:FI75" si="614">FH64*(1+$H64)</f>
        <v>1641.9353879300857</v>
      </c>
      <c r="FJ64" s="59">
        <f t="shared" ref="FJ64:FJ75" si="615">FI64*(1+$H64)</f>
        <v>1713.2971837603029</v>
      </c>
      <c r="FK64" s="59">
        <f t="shared" ref="FK64:FK75" si="616">FJ64*(1+$H64)</f>
        <v>1787.7605059608929</v>
      </c>
      <c r="FL64" s="59">
        <f t="shared" ref="FL64:FL75" si="617">FK64*(1+$H64)</f>
        <v>1865.4601530709651</v>
      </c>
      <c r="FM64" s="59">
        <f t="shared" ref="FM64:FM75" si="618">FL64*(1+$H64)</f>
        <v>1946.5367822437352</v>
      </c>
      <c r="FN64" s="59">
        <f t="shared" ref="FN64:FN75" si="619">FM64*(1+$H64)</f>
        <v>2031.1371638736121</v>
      </c>
      <c r="FO64" s="59">
        <f t="shared" ref="FO64:FO75" si="620">FN64*(1+$H64)</f>
        <v>2119.4144472898865</v>
      </c>
      <c r="FP64" s="59">
        <f t="shared" ref="FP64:FP75" si="621">FO64*(1+$H64)</f>
        <v>2211.5284379979994</v>
      </c>
      <c r="FQ64" s="59">
        <f t="shared" ref="FQ64:FQ75" si="622">FP64*(1+$H64)</f>
        <v>2307.6458869702683</v>
      </c>
      <c r="FR64" s="59">
        <f t="shared" ref="FR64:FR75" si="623">FQ64*(1+$H64)</f>
        <v>2407.9407925097698</v>
      </c>
      <c r="FS64" s="59">
        <f t="shared" ref="FS64:FS75" si="624">FR64*(1+$H64)</f>
        <v>2512.594715233829</v>
      </c>
      <c r="FT64" s="59">
        <f t="shared" ref="FT64:FT75" si="625">FS64*(1+$H64)</f>
        <v>2621.7971067473213</v>
      </c>
      <c r="FU64" s="59">
        <f t="shared" ref="FU64:FU75" si="626">FT64*(1+$H64)</f>
        <v>2735.7456526007732</v>
      </c>
      <c r="FV64" s="59">
        <f t="shared" ref="FV64:FV75" si="627">FU64*(1+$H64)</f>
        <v>2854.6466301541077</v>
      </c>
      <c r="FW64" s="59">
        <f t="shared" ref="FW64:FW75" si="628">FV64*(1+$H64)</f>
        <v>2978.7152819938651</v>
      </c>
      <c r="FX64" s="59">
        <f t="shared" ref="FX64:FX75" si="629">FW64*(1+$H64)</f>
        <v>3108.1762055798822</v>
      </c>
      <c r="FY64" s="59">
        <f t="shared" ref="FY64:FY75" si="630">FX64*(1+$H64)</f>
        <v>3243.2637598267947</v>
      </c>
      <c r="FZ64" s="59">
        <f t="shared" ref="FZ64:FZ75" si="631">FY64*(1+$H64)</f>
        <v>3384.2224893563866</v>
      </c>
      <c r="GA64" s="59">
        <f t="shared" ref="GA64:GA75" si="632">FZ64*(1+$H64)</f>
        <v>3531.3075671887937</v>
      </c>
      <c r="GB64" s="59">
        <f t="shared" ref="GB64:GB75" si="633">GA64*(1+$H64)</f>
        <v>3684.7852566739525</v>
      </c>
      <c r="GC64" s="59">
        <f t="shared" ref="GC64:GC75" si="634">GB64*(1+$H64)</f>
        <v>3844.9333934995157</v>
      </c>
      <c r="GD64" s="59">
        <f t="shared" ref="GD64:GD75" si="635">GC64*(1+$H64)</f>
        <v>4012.041888647791</v>
      </c>
      <c r="GE64" s="59">
        <f t="shared" ref="GE64:GE75" si="636">GD64*(1+$H64)</f>
        <v>4186.4132532122012</v>
      </c>
      <c r="GF64" s="59">
        <f t="shared" ref="GF64:GF75" si="637">GE64*(1+$H64)</f>
        <v>4368.3631460233091</v>
      </c>
      <c r="GG64" s="59">
        <f t="shared" ref="GG64:GG75" si="638">GF64*(1+$H64)</f>
        <v>4558.2209450757737</v>
      </c>
      <c r="GH64" s="59">
        <f t="shared" ref="GH64:GH75" si="639">GG64*(1+$H64)</f>
        <v>4756.3303437906561</v>
      </c>
      <c r="GI64" s="59">
        <f t="shared" ref="GI64:GI75" si="640">GH64*(1+$H64)</f>
        <v>4963.0499731924847</v>
      </c>
      <c r="GJ64" s="59">
        <f t="shared" ref="GJ64:GJ75" si="641">GI64*(1+$H64)</f>
        <v>5178.7540511273755</v>
      </c>
      <c r="GK64" s="59">
        <f t="shared" ref="GK64:GK75" si="642">GJ64*(1+$H64)</f>
        <v>5403.8330596974729</v>
      </c>
      <c r="GL64" s="59">
        <f t="shared" ref="GL64:GL75" si="643">GK64*(1+$H64)</f>
        <v>5638.6944521380437</v>
      </c>
      <c r="GM64" s="59">
        <f t="shared" ref="GM64:GM75" si="644">GL64*(1+$H64)</f>
        <v>5883.763390416867</v>
      </c>
      <c r="GN64" s="59">
        <f t="shared" ref="GN64:GN75" si="645">GM64*(1+$H64)</f>
        <v>6139.4835148911643</v>
      </c>
      <c r="GO64" s="59">
        <f t="shared" ref="GO64:GO75" si="646">GN64*(1+$H64)</f>
        <v>6406.3177474153636</v>
      </c>
      <c r="GP64" s="59">
        <f t="shared" ref="GP64:GP75" si="647">GO64*(1+$H64)</f>
        <v>6684.7491293535295</v>
      </c>
      <c r="GQ64" s="59">
        <f t="shared" ref="GQ64:GQ75" si="648">GP64*(1+$H64)</f>
        <v>6975.2816960134915</v>
      </c>
      <c r="GR64" s="59">
        <f t="shared" ref="GR64:GR75" si="649">GQ64*(1+$H64)</f>
        <v>7278.4413890856295</v>
      </c>
      <c r="GS64" s="59">
        <f t="shared" ref="GS64:GS75" si="650">GR64*(1+$H64)</f>
        <v>7594.7770087380686</v>
      </c>
      <c r="GT64" s="59">
        <f t="shared" ref="GT64:GT75" si="651">GS64*(1+$H64)</f>
        <v>7924.8612070918416</v>
      </c>
      <c r="GU64" s="59">
        <f t="shared" ref="GU64:GU75" si="652">GT64*(1+$H64)</f>
        <v>8269.2915248744666</v>
      </c>
      <c r="GV64" s="59">
        <f t="shared" ref="GV64:GV75" si="653">GU64*(1+$H64)</f>
        <v>8628.6914731285597</v>
      </c>
      <c r="GW64" s="59">
        <f t="shared" ref="GW64:GW75" si="654">GV64*(1+$H64)</f>
        <v>9003.7116619336721</v>
      </c>
      <c r="GX64" s="59">
        <f t="shared" ref="GX64:GX75" si="655">GW64*(1+$H64)</f>
        <v>9395.0309781846317</v>
      </c>
      <c r="GY64" s="59">
        <f t="shared" ref="GY64:GY75" si="656">GX64*(1+$H64)</f>
        <v>9803.3578145584906</v>
      </c>
      <c r="GZ64" s="59">
        <f t="shared" ref="GZ64:GZ75" si="657">GY64*(1+$H64)</f>
        <v>10229.431351894831</v>
      </c>
      <c r="HA64" s="59">
        <f t="shared" ref="HA64:HA75" si="658">GZ64*(1+$H64)</f>
        <v>10674.022897310882</v>
      </c>
      <c r="HB64" s="59">
        <f t="shared" ref="HB64:HB75" si="659">HA64*(1+$H64)</f>
        <v>11137.937280473807</v>
      </c>
      <c r="HC64" s="59">
        <f t="shared" ref="HC64:HC75" si="660">HB64*(1+$H64)</f>
        <v>11622.014310557759</v>
      </c>
    </row>
    <row r="65" spans="1:211" x14ac:dyDescent="0.3">
      <c r="A65" s="69" t="str">
        <f t="shared" si="460"/>
        <v>Alliant Energy Corporation</v>
      </c>
      <c r="B65" s="16" t="str">
        <f t="shared" si="460"/>
        <v>LNT</v>
      </c>
      <c r="C65" s="16">
        <f t="shared" si="460"/>
        <v>1.34</v>
      </c>
      <c r="D65" s="16">
        <f t="shared" si="460"/>
        <v>40.89233333333334</v>
      </c>
      <c r="E65" s="18">
        <f t="shared" si="460"/>
        <v>5.8124999999999996E-2</v>
      </c>
      <c r="F65" s="18">
        <f t="shared" si="460"/>
        <v>5.3237333333333331E-2</v>
      </c>
      <c r="G65" s="18">
        <f t="shared" si="460"/>
        <v>4.8349666666666666E-2</v>
      </c>
      <c r="H65" s="18">
        <f t="shared" si="460"/>
        <v>4.3462000000000001E-2</v>
      </c>
      <c r="I65" s="17">
        <f t="shared" ref="I65:I75" si="661">IFERROR(XIRR($K65:$HC65,$K$37:$HC$37),"")</f>
        <v>8.0548396706581121E-2</v>
      </c>
      <c r="K65" s="59">
        <f t="shared" si="461"/>
        <v>-40.89233333333334</v>
      </c>
      <c r="L65" s="58">
        <f t="shared" si="462"/>
        <v>1.4178875</v>
      </c>
      <c r="M65" s="58">
        <f t="shared" si="463"/>
        <v>1.5003022109374999</v>
      </c>
      <c r="N65" s="59">
        <f t="shared" ref="N65:O65" si="662">M65*(1+$F65)</f>
        <v>1.5801742998419166</v>
      </c>
      <c r="O65" s="59">
        <f t="shared" si="662"/>
        <v>1.6642985657673675</v>
      </c>
      <c r="P65" s="59">
        <f t="shared" si="465"/>
        <v>1.7366323100327485</v>
      </c>
      <c r="Q65" s="59">
        <f t="shared" si="466"/>
        <v>1.8121098234913917</v>
      </c>
      <c r="R65" s="59">
        <f t="shared" si="467"/>
        <v>1.8908677406399743</v>
      </c>
      <c r="S65" s="59">
        <f t="shared" si="468"/>
        <v>1.9730486343836686</v>
      </c>
      <c r="T65" s="59">
        <f t="shared" si="469"/>
        <v>2.0588012741312514</v>
      </c>
      <c r="U65" s="59">
        <f t="shared" si="470"/>
        <v>2.1482808951075434</v>
      </c>
      <c r="V65" s="59">
        <f t="shared" si="471"/>
        <v>2.2416494793707074</v>
      </c>
      <c r="W65" s="59">
        <f t="shared" si="472"/>
        <v>2.3390760490431166</v>
      </c>
      <c r="X65" s="59">
        <f t="shared" si="473"/>
        <v>2.4407369722866283</v>
      </c>
      <c r="Y65" s="59">
        <f t="shared" si="474"/>
        <v>2.5468162825761493</v>
      </c>
      <c r="Z65" s="59">
        <f t="shared" si="475"/>
        <v>2.6575060118494735</v>
      </c>
      <c r="AA65" s="59">
        <f t="shared" si="476"/>
        <v>2.773006538136475</v>
      </c>
      <c r="AB65" s="59">
        <f t="shared" si="477"/>
        <v>2.8935269482969623</v>
      </c>
      <c r="AC65" s="59">
        <f t="shared" si="478"/>
        <v>3.0192854165238447</v>
      </c>
      <c r="AD65" s="59">
        <f t="shared" si="479"/>
        <v>3.1505095992968037</v>
      </c>
      <c r="AE65" s="59">
        <f t="shared" si="480"/>
        <v>3.2874370475014412</v>
      </c>
      <c r="AF65" s="59">
        <f t="shared" si="481"/>
        <v>3.4303156364599485</v>
      </c>
      <c r="AG65" s="59">
        <f t="shared" si="482"/>
        <v>3.5794040146517703</v>
      </c>
      <c r="AH65" s="59">
        <f t="shared" si="483"/>
        <v>3.7349720719365651</v>
      </c>
      <c r="AI65" s="59">
        <f t="shared" si="484"/>
        <v>3.8973014281270717</v>
      </c>
      <c r="AJ65" s="59">
        <f t="shared" si="485"/>
        <v>4.0666859427963304</v>
      </c>
      <c r="AK65" s="59">
        <f t="shared" si="486"/>
        <v>4.2434322472421444</v>
      </c>
      <c r="AL65" s="59">
        <f t="shared" si="487"/>
        <v>4.4278602995717824</v>
      </c>
      <c r="AM65" s="59">
        <f t="shared" si="488"/>
        <v>4.6203039639117707</v>
      </c>
      <c r="AN65" s="59">
        <f t="shared" si="489"/>
        <v>4.8211116147913033</v>
      </c>
      <c r="AO65" s="59">
        <f t="shared" si="490"/>
        <v>5.0306467677933622</v>
      </c>
      <c r="AP65" s="59">
        <f t="shared" si="491"/>
        <v>5.2492887376151964</v>
      </c>
      <c r="AQ65" s="59">
        <f t="shared" si="492"/>
        <v>5.4774333247294278</v>
      </c>
      <c r="AR65" s="59">
        <f t="shared" si="493"/>
        <v>5.7154935318888178</v>
      </c>
      <c r="AS65" s="59">
        <f t="shared" si="494"/>
        <v>5.963900311771769</v>
      </c>
      <c r="AT65" s="59">
        <f t="shared" si="495"/>
        <v>6.2231033471219934</v>
      </c>
      <c r="AU65" s="59">
        <f t="shared" si="496"/>
        <v>6.4935718647946086</v>
      </c>
      <c r="AV65" s="59">
        <f t="shared" si="497"/>
        <v>6.7757954851823108</v>
      </c>
      <c r="AW65" s="59">
        <f t="shared" si="498"/>
        <v>7.0702851085593039</v>
      </c>
      <c r="AX65" s="59">
        <f t="shared" si="499"/>
        <v>7.3775738399475079</v>
      </c>
      <c r="AY65" s="59">
        <f t="shared" si="500"/>
        <v>7.6982179541793059</v>
      </c>
      <c r="AZ65" s="59">
        <f t="shared" si="501"/>
        <v>8.0327979029038463</v>
      </c>
      <c r="BA65" s="59">
        <f t="shared" si="502"/>
        <v>8.3819193653598525</v>
      </c>
      <c r="BB65" s="59">
        <f t="shared" si="503"/>
        <v>8.7462143448171208</v>
      </c>
      <c r="BC65" s="59">
        <f t="shared" si="504"/>
        <v>9.1263423126715608</v>
      </c>
      <c r="BD65" s="59">
        <f t="shared" si="505"/>
        <v>9.5229914022648909</v>
      </c>
      <c r="BE65" s="59">
        <f t="shared" si="506"/>
        <v>9.9368796545901272</v>
      </c>
      <c r="BF65" s="59">
        <f t="shared" si="507"/>
        <v>10.368756318137923</v>
      </c>
      <c r="BG65" s="59">
        <f t="shared" si="508"/>
        <v>10.819403205236831</v>
      </c>
      <c r="BH65" s="59">
        <f t="shared" si="509"/>
        <v>11.289636107342833</v>
      </c>
      <c r="BI65" s="59">
        <f t="shared" si="510"/>
        <v>11.780306271840166</v>
      </c>
      <c r="BJ65" s="59">
        <f t="shared" si="511"/>
        <v>12.292301943026882</v>
      </c>
      <c r="BK65" s="59">
        <f t="shared" si="512"/>
        <v>12.826549970074714</v>
      </c>
      <c r="BL65" s="59">
        <f t="shared" si="513"/>
        <v>13.3840174848741</v>
      </c>
      <c r="BM65" s="59">
        <f t="shared" si="514"/>
        <v>13.965713652801696</v>
      </c>
      <c r="BN65" s="59">
        <f t="shared" si="515"/>
        <v>14.572691499579761</v>
      </c>
      <c r="BO65" s="59">
        <f t="shared" si="516"/>
        <v>15.206049817534495</v>
      </c>
      <c r="BP65" s="59">
        <f t="shared" si="517"/>
        <v>15.866935154704178</v>
      </c>
      <c r="BQ65" s="59">
        <f t="shared" si="518"/>
        <v>16.556543890397929</v>
      </c>
      <c r="BR65" s="59">
        <f t="shared" si="519"/>
        <v>17.276124400962402</v>
      </c>
      <c r="BS65" s="59">
        <f t="shared" si="520"/>
        <v>18.026979319677029</v>
      </c>
      <c r="BT65" s="59">
        <f t="shared" si="521"/>
        <v>18.810467894868829</v>
      </c>
      <c r="BU65" s="59">
        <f t="shared" si="522"/>
        <v>19.628008450515615</v>
      </c>
      <c r="BV65" s="59">
        <f t="shared" si="523"/>
        <v>20.481080953791924</v>
      </c>
      <c r="BW65" s="59">
        <f t="shared" si="524"/>
        <v>21.371229694205628</v>
      </c>
      <c r="BX65" s="59">
        <f t="shared" si="525"/>
        <v>22.300066079175192</v>
      </c>
      <c r="BY65" s="59">
        <f t="shared" si="526"/>
        <v>23.2692715511083</v>
      </c>
      <c r="BZ65" s="59">
        <f t="shared" si="527"/>
        <v>24.280600631262566</v>
      </c>
      <c r="CA65" s="59">
        <f t="shared" si="528"/>
        <v>25.335884095898496</v>
      </c>
      <c r="CB65" s="59">
        <f t="shared" si="529"/>
        <v>26.437032290474434</v>
      </c>
      <c r="CC65" s="59">
        <f t="shared" si="530"/>
        <v>27.586038587883031</v>
      </c>
      <c r="CD65" s="59">
        <f t="shared" si="531"/>
        <v>28.784982996989601</v>
      </c>
      <c r="CE65" s="59">
        <f t="shared" si="532"/>
        <v>30.036035928004761</v>
      </c>
      <c r="CF65" s="59">
        <f t="shared" si="533"/>
        <v>31.3414621215077</v>
      </c>
      <c r="CG65" s="59">
        <f t="shared" si="534"/>
        <v>32.703624748232663</v>
      </c>
      <c r="CH65" s="59">
        <f t="shared" si="535"/>
        <v>34.124989687040348</v>
      </c>
      <c r="CI65" s="59">
        <f t="shared" si="536"/>
        <v>35.60812998881849</v>
      </c>
      <c r="CJ65" s="59">
        <f t="shared" si="537"/>
        <v>37.155730534392518</v>
      </c>
      <c r="CK65" s="59">
        <f t="shared" si="538"/>
        <v>38.770592894878284</v>
      </c>
      <c r="CL65" s="59">
        <f t="shared" si="539"/>
        <v>40.455640403275481</v>
      </c>
      <c r="CM65" s="59">
        <f t="shared" si="540"/>
        <v>42.213923446482639</v>
      </c>
      <c r="CN65" s="59">
        <f t="shared" si="541"/>
        <v>44.048624987313666</v>
      </c>
      <c r="CO65" s="59">
        <f t="shared" si="542"/>
        <v>45.963066326512291</v>
      </c>
      <c r="CP65" s="59">
        <f t="shared" si="543"/>
        <v>47.960713115195162</v>
      </c>
      <c r="CQ65" s="59">
        <f t="shared" si="544"/>
        <v>50.045181628607772</v>
      </c>
      <c r="CR65" s="59">
        <f t="shared" si="545"/>
        <v>52.220245312550318</v>
      </c>
      <c r="CS65" s="59">
        <f t="shared" si="546"/>
        <v>54.489841614324376</v>
      </c>
      <c r="CT65" s="59">
        <f t="shared" si="547"/>
        <v>56.858079110566138</v>
      </c>
      <c r="CU65" s="59">
        <f t="shared" si="548"/>
        <v>59.329244944869558</v>
      </c>
      <c r="CV65" s="59">
        <f t="shared" si="549"/>
        <v>61.907812588663475</v>
      </c>
      <c r="CW65" s="59">
        <f t="shared" si="550"/>
        <v>64.598449939391955</v>
      </c>
      <c r="CX65" s="59">
        <f t="shared" si="551"/>
        <v>67.406027770657801</v>
      </c>
      <c r="CY65" s="59">
        <f t="shared" si="552"/>
        <v>70.335628549626122</v>
      </c>
      <c r="CZ65" s="59">
        <f t="shared" si="553"/>
        <v>73.392555637649963</v>
      </c>
      <c r="DA65" s="59">
        <f t="shared" si="554"/>
        <v>76.582342890773504</v>
      </c>
      <c r="DB65" s="59">
        <f t="shared" si="555"/>
        <v>79.910764677492296</v>
      </c>
      <c r="DC65" s="59">
        <f t="shared" si="556"/>
        <v>83.38384633190546</v>
      </c>
      <c r="DD65" s="59">
        <f t="shared" si="557"/>
        <v>87.00787506118273</v>
      </c>
      <c r="DE65" s="59">
        <f t="shared" si="558"/>
        <v>90.789411327091841</v>
      </c>
      <c r="DF65" s="59">
        <f t="shared" si="559"/>
        <v>94.735300722189891</v>
      </c>
      <c r="DG65" s="59">
        <f t="shared" si="560"/>
        <v>98.852686362177693</v>
      </c>
      <c r="DH65" s="59">
        <f t="shared" si="561"/>
        <v>103.14902181685065</v>
      </c>
      <c r="DI65" s="59">
        <f t="shared" si="562"/>
        <v>107.63208460305459</v>
      </c>
      <c r="DJ65" s="59">
        <f t="shared" si="563"/>
        <v>112.30999026407254</v>
      </c>
      <c r="DK65" s="59">
        <f t="shared" si="564"/>
        <v>117.19120706092964</v>
      </c>
      <c r="DL65" s="59">
        <f t="shared" si="565"/>
        <v>122.28457130221176</v>
      </c>
      <c r="DM65" s="59">
        <f t="shared" si="566"/>
        <v>127.59930334014847</v>
      </c>
      <c r="DN65" s="59">
        <f t="shared" si="567"/>
        <v>133.145024261918</v>
      </c>
      <c r="DO65" s="59">
        <f t="shared" si="568"/>
        <v>138.93177330638946</v>
      </c>
      <c r="DP65" s="59">
        <f t="shared" si="569"/>
        <v>144.97002603783173</v>
      </c>
      <c r="DQ65" s="59">
        <f t="shared" si="570"/>
        <v>151.27071330948795</v>
      </c>
      <c r="DR65" s="59">
        <f t="shared" si="571"/>
        <v>157.84524105134489</v>
      </c>
      <c r="DS65" s="59">
        <f t="shared" si="572"/>
        <v>164.70551091791842</v>
      </c>
      <c r="DT65" s="59">
        <f t="shared" si="573"/>
        <v>171.86394183343296</v>
      </c>
      <c r="DU65" s="59">
        <f t="shared" si="574"/>
        <v>179.3334924733976</v>
      </c>
      <c r="DV65" s="59">
        <f t="shared" si="575"/>
        <v>187.12768472327639</v>
      </c>
      <c r="DW65" s="59">
        <f t="shared" si="576"/>
        <v>195.26062815671941</v>
      </c>
      <c r="DX65" s="59">
        <f t="shared" si="577"/>
        <v>203.74704557766671</v>
      </c>
      <c r="DY65" s="59">
        <f t="shared" si="578"/>
        <v>212.60229967256325</v>
      </c>
      <c r="DZ65" s="59">
        <f t="shared" si="579"/>
        <v>221.84242082093218</v>
      </c>
      <c r="EA65" s="59">
        <f t="shared" si="580"/>
        <v>231.48413611465151</v>
      </c>
      <c r="EB65" s="59">
        <f t="shared" si="581"/>
        <v>241.54489963846646</v>
      </c>
      <c r="EC65" s="59">
        <f t="shared" si="582"/>
        <v>252.04292406655347</v>
      </c>
      <c r="ED65" s="59">
        <f t="shared" si="583"/>
        <v>262.99721363233397</v>
      </c>
      <c r="EE65" s="59">
        <f t="shared" si="584"/>
        <v>274.42759853122243</v>
      </c>
      <c r="EF65" s="59">
        <f t="shared" si="585"/>
        <v>286.35477081858636</v>
      </c>
      <c r="EG65" s="59">
        <f t="shared" si="586"/>
        <v>298.80032186790373</v>
      </c>
      <c r="EH65" s="59">
        <f t="shared" si="587"/>
        <v>311.78678145692652</v>
      </c>
      <c r="EI65" s="59">
        <f t="shared" si="588"/>
        <v>325.33765855260742</v>
      </c>
      <c r="EJ65" s="59">
        <f t="shared" si="589"/>
        <v>339.47748386862082</v>
      </c>
      <c r="EK65" s="59">
        <f t="shared" si="590"/>
        <v>354.23185427251877</v>
      </c>
      <c r="EL65" s="59">
        <f t="shared" si="591"/>
        <v>369.62747912291093</v>
      </c>
      <c r="EM65" s="59">
        <f t="shared" si="592"/>
        <v>385.69222862055085</v>
      </c>
      <c r="EN65" s="59">
        <f t="shared" si="593"/>
        <v>402.45518426085721</v>
      </c>
      <c r="EO65" s="59">
        <f t="shared" si="594"/>
        <v>419.94669147920251</v>
      </c>
      <c r="EP65" s="59">
        <f t="shared" si="595"/>
        <v>438.19841458427157</v>
      </c>
      <c r="EQ65" s="59">
        <f t="shared" si="596"/>
        <v>457.24339407893314</v>
      </c>
      <c r="ER65" s="59">
        <f t="shared" si="597"/>
        <v>477.11610647239166</v>
      </c>
      <c r="ES65" s="59">
        <f t="shared" si="598"/>
        <v>497.8525266918947</v>
      </c>
      <c r="ET65" s="59">
        <f t="shared" si="599"/>
        <v>519.49019320697778</v>
      </c>
      <c r="EU65" s="59">
        <f t="shared" si="600"/>
        <v>542.0682759841394</v>
      </c>
      <c r="EV65" s="59">
        <f t="shared" si="601"/>
        <v>565.62764739496197</v>
      </c>
      <c r="EW65" s="59">
        <f t="shared" si="602"/>
        <v>590.21095620604171</v>
      </c>
      <c r="EX65" s="59">
        <f t="shared" si="603"/>
        <v>615.86270478466861</v>
      </c>
      <c r="EY65" s="59">
        <f t="shared" si="604"/>
        <v>642.62932966001983</v>
      </c>
      <c r="EZ65" s="59">
        <f t="shared" si="605"/>
        <v>670.55928558570349</v>
      </c>
      <c r="FA65" s="59">
        <f t="shared" si="606"/>
        <v>699.70313325582924</v>
      </c>
      <c r="FB65" s="59">
        <f t="shared" si="607"/>
        <v>730.11363083339404</v>
      </c>
      <c r="FC65" s="59">
        <f t="shared" si="608"/>
        <v>761.84582945667489</v>
      </c>
      <c r="FD65" s="59">
        <f t="shared" si="609"/>
        <v>794.95717289652077</v>
      </c>
      <c r="FE65" s="59">
        <f t="shared" si="610"/>
        <v>829.50760154494924</v>
      </c>
      <c r="FF65" s="59">
        <f t="shared" si="611"/>
        <v>865.55966092329572</v>
      </c>
      <c r="FG65" s="59">
        <f t="shared" si="612"/>
        <v>903.17861490634391</v>
      </c>
      <c r="FH65" s="59">
        <f t="shared" si="613"/>
        <v>942.43256386740336</v>
      </c>
      <c r="FI65" s="59">
        <f t="shared" si="614"/>
        <v>983.39256795820836</v>
      </c>
      <c r="FJ65" s="59">
        <f t="shared" si="615"/>
        <v>1026.132775746808</v>
      </c>
      <c r="FK65" s="59">
        <f t="shared" si="616"/>
        <v>1070.7305584463156</v>
      </c>
      <c r="FL65" s="59">
        <f t="shared" si="617"/>
        <v>1117.2666499775094</v>
      </c>
      <c r="FM65" s="59">
        <f t="shared" si="618"/>
        <v>1165.8252931188317</v>
      </c>
      <c r="FN65" s="59">
        <f t="shared" si="619"/>
        <v>1216.4943920083622</v>
      </c>
      <c r="FO65" s="59">
        <f t="shared" si="620"/>
        <v>1269.3656712738295</v>
      </c>
      <c r="FP65" s="59">
        <f t="shared" si="621"/>
        <v>1324.5348420787325</v>
      </c>
      <c r="FQ65" s="59">
        <f t="shared" si="622"/>
        <v>1382.1017753851581</v>
      </c>
      <c r="FR65" s="59">
        <f t="shared" si="623"/>
        <v>1442.1706827469477</v>
      </c>
      <c r="FS65" s="59">
        <f t="shared" si="624"/>
        <v>1504.8503049604954</v>
      </c>
      <c r="FT65" s="59">
        <f t="shared" si="625"/>
        <v>1570.2541089146882</v>
      </c>
      <c r="FU65" s="59">
        <f t="shared" si="626"/>
        <v>1638.5004929963382</v>
      </c>
      <c r="FV65" s="59">
        <f t="shared" si="627"/>
        <v>1709.7130014229449</v>
      </c>
      <c r="FW65" s="59">
        <f t="shared" si="628"/>
        <v>1784.0205478907887</v>
      </c>
      <c r="FX65" s="59">
        <f t="shared" si="629"/>
        <v>1861.5576489432181</v>
      </c>
      <c r="FY65" s="59">
        <f t="shared" si="630"/>
        <v>1942.4646674815881</v>
      </c>
      <c r="FZ65" s="59">
        <f t="shared" si="631"/>
        <v>2026.8880668596726</v>
      </c>
      <c r="GA65" s="59">
        <f t="shared" si="632"/>
        <v>2114.9806760215274</v>
      </c>
      <c r="GB65" s="59">
        <f t="shared" si="633"/>
        <v>2206.9019661627749</v>
      </c>
      <c r="GC65" s="59">
        <f t="shared" si="634"/>
        <v>2302.818339416141</v>
      </c>
      <c r="GD65" s="59">
        <f t="shared" si="635"/>
        <v>2402.9034300838453</v>
      </c>
      <c r="GE65" s="59">
        <f t="shared" si="636"/>
        <v>2507.3384189621493</v>
      </c>
      <c r="GF65" s="59">
        <f t="shared" si="637"/>
        <v>2616.3123613270818</v>
      </c>
      <c r="GG65" s="59">
        <f t="shared" si="638"/>
        <v>2730.0225291750789</v>
      </c>
      <c r="GH65" s="59">
        <f t="shared" si="639"/>
        <v>2848.6747683380859</v>
      </c>
      <c r="GI65" s="59">
        <f t="shared" si="640"/>
        <v>2972.4838711195953</v>
      </c>
      <c r="GJ65" s="59">
        <f t="shared" si="641"/>
        <v>3101.6739651261946</v>
      </c>
      <c r="GK65" s="59">
        <f t="shared" si="642"/>
        <v>3236.478918998509</v>
      </c>
      <c r="GL65" s="59">
        <f t="shared" si="643"/>
        <v>3377.1427657760219</v>
      </c>
      <c r="GM65" s="59">
        <f t="shared" si="644"/>
        <v>3523.9201446621792</v>
      </c>
      <c r="GN65" s="59">
        <f t="shared" si="645"/>
        <v>3677.0767619894864</v>
      </c>
      <c r="GO65" s="59">
        <f t="shared" si="646"/>
        <v>3836.8898722190729</v>
      </c>
      <c r="GP65" s="59">
        <f t="shared" si="647"/>
        <v>4003.6487798454577</v>
      </c>
      <c r="GQ65" s="59">
        <f t="shared" si="648"/>
        <v>4177.655363115101</v>
      </c>
      <c r="GR65" s="59">
        <f t="shared" si="649"/>
        <v>4359.2246205068086</v>
      </c>
      <c r="GS65" s="59">
        <f t="shared" si="650"/>
        <v>4548.6852409632747</v>
      </c>
      <c r="GT65" s="59">
        <f t="shared" si="651"/>
        <v>4746.3801989060203</v>
      </c>
      <c r="GU65" s="59">
        <f t="shared" si="652"/>
        <v>4952.6673751108729</v>
      </c>
      <c r="GV65" s="59">
        <f t="shared" si="653"/>
        <v>5167.9202045679413</v>
      </c>
      <c r="GW65" s="59">
        <f t="shared" si="654"/>
        <v>5392.5283524988727</v>
      </c>
      <c r="GX65" s="59">
        <f t="shared" si="655"/>
        <v>5626.8984197551781</v>
      </c>
      <c r="GY65" s="59">
        <f t="shared" si="656"/>
        <v>5871.4546788745774</v>
      </c>
      <c r="GZ65" s="59">
        <f t="shared" si="657"/>
        <v>6126.6398421278236</v>
      </c>
      <c r="HA65" s="59">
        <f t="shared" si="658"/>
        <v>6392.9158629463827</v>
      </c>
      <c r="HB65" s="59">
        <f t="shared" si="659"/>
        <v>6670.7647721817575</v>
      </c>
      <c r="HC65" s="59">
        <f t="shared" si="660"/>
        <v>6960.68955071032</v>
      </c>
    </row>
    <row r="66" spans="1:211" x14ac:dyDescent="0.3">
      <c r="A66" s="69" t="str">
        <f t="shared" si="460"/>
        <v>American Electric Power Company, Inc.</v>
      </c>
      <c r="B66" s="16" t="str">
        <f t="shared" si="460"/>
        <v>AEP</v>
      </c>
      <c r="C66" s="16">
        <f t="shared" si="460"/>
        <v>2.48</v>
      </c>
      <c r="D66" s="16">
        <f t="shared" si="460"/>
        <v>70.079111111111132</v>
      </c>
      <c r="E66" s="18">
        <f t="shared" si="460"/>
        <v>5.3275000000000003E-2</v>
      </c>
      <c r="F66" s="18">
        <f t="shared" si="460"/>
        <v>5.0004E-2</v>
      </c>
      <c r="G66" s="18">
        <f t="shared" si="460"/>
        <v>4.6732999999999997E-2</v>
      </c>
      <c r="H66" s="18">
        <f t="shared" si="460"/>
        <v>4.3462000000000001E-2</v>
      </c>
      <c r="I66" s="17">
        <f t="shared" si="661"/>
        <v>8.2986274361610435E-2</v>
      </c>
      <c r="K66" s="59">
        <f t="shared" si="461"/>
        <v>-70.079111111111132</v>
      </c>
      <c r="L66" s="58">
        <f t="shared" si="462"/>
        <v>2.6121219999999998</v>
      </c>
      <c r="M66" s="58">
        <f t="shared" si="463"/>
        <v>2.7512827995499998</v>
      </c>
      <c r="N66" s="59">
        <f t="shared" ref="N66:O66" si="663">M66*(1+$F66)</f>
        <v>2.8888579446586977</v>
      </c>
      <c r="O66" s="59">
        <f t="shared" si="663"/>
        <v>3.0333123973234111</v>
      </c>
      <c r="P66" s="59">
        <f t="shared" si="465"/>
        <v>3.1651462207358807</v>
      </c>
      <c r="Q66" s="59">
        <f t="shared" si="466"/>
        <v>3.3027098057815034</v>
      </c>
      <c r="R66" s="59">
        <f t="shared" si="467"/>
        <v>3.4462521793603789</v>
      </c>
      <c r="S66" s="59">
        <f t="shared" si="468"/>
        <v>3.5960331915797394</v>
      </c>
      <c r="T66" s="59">
        <f t="shared" si="469"/>
        <v>3.7523239861521778</v>
      </c>
      <c r="U66" s="59">
        <f t="shared" si="470"/>
        <v>3.9154074912383234</v>
      </c>
      <c r="V66" s="59">
        <f t="shared" si="471"/>
        <v>4.0855789316225231</v>
      </c>
      <c r="W66" s="59">
        <f t="shared" si="472"/>
        <v>4.2631463631487003</v>
      </c>
      <c r="X66" s="59">
        <f t="shared" si="473"/>
        <v>4.4484312303838687</v>
      </c>
      <c r="Y66" s="59">
        <f t="shared" si="474"/>
        <v>4.6417689485188118</v>
      </c>
      <c r="Z66" s="59">
        <f t="shared" si="475"/>
        <v>4.8435095105593362</v>
      </c>
      <c r="AA66" s="59">
        <f t="shared" si="476"/>
        <v>5.0540181209072657</v>
      </c>
      <c r="AB66" s="59">
        <f t="shared" si="477"/>
        <v>5.2736758564781363</v>
      </c>
      <c r="AC66" s="59">
        <f t="shared" si="478"/>
        <v>5.5028803565523887</v>
      </c>
      <c r="AD66" s="59">
        <f t="shared" si="479"/>
        <v>5.7420465426088683</v>
      </c>
      <c r="AE66" s="59">
        <f t="shared" si="480"/>
        <v>5.9916073694437344</v>
      </c>
      <c r="AF66" s="59">
        <f t="shared" si="481"/>
        <v>6.2520146089344975</v>
      </c>
      <c r="AG66" s="59">
        <f t="shared" si="482"/>
        <v>6.523739667868008</v>
      </c>
      <c r="AH66" s="59">
        <f t="shared" si="483"/>
        <v>6.8072744413128863</v>
      </c>
      <c r="AI66" s="59">
        <f t="shared" si="484"/>
        <v>7.1031322030812261</v>
      </c>
      <c r="AJ66" s="59">
        <f t="shared" si="485"/>
        <v>7.4118485348915417</v>
      </c>
      <c r="AK66" s="59">
        <f t="shared" si="486"/>
        <v>7.7339822959149975</v>
      </c>
      <c r="AL66" s="59">
        <f t="shared" si="487"/>
        <v>8.0701166344600548</v>
      </c>
      <c r="AM66" s="59">
        <f t="shared" si="488"/>
        <v>8.4208600436269574</v>
      </c>
      <c r="AN66" s="59">
        <f t="shared" si="489"/>
        <v>8.7868474628430722</v>
      </c>
      <c r="AO66" s="59">
        <f t="shared" si="490"/>
        <v>9.1687414272731562</v>
      </c>
      <c r="AP66" s="59">
        <f t="shared" si="491"/>
        <v>9.5672332671853013</v>
      </c>
      <c r="AQ66" s="59">
        <f t="shared" si="492"/>
        <v>9.9830443594437082</v>
      </c>
      <c r="AR66" s="59">
        <f t="shared" si="493"/>
        <v>10.41692743339385</v>
      </c>
      <c r="AS66" s="59">
        <f t="shared" si="494"/>
        <v>10.869667933504012</v>
      </c>
      <c r="AT66" s="59">
        <f t="shared" si="495"/>
        <v>11.342085441229962</v>
      </c>
      <c r="AU66" s="59">
        <f t="shared" si="496"/>
        <v>11.835035158676698</v>
      </c>
      <c r="AV66" s="59">
        <f t="shared" si="497"/>
        <v>12.349409456743103</v>
      </c>
      <c r="AW66" s="59">
        <f t="shared" si="498"/>
        <v>12.88613949055207</v>
      </c>
      <c r="AX66" s="59">
        <f t="shared" si="499"/>
        <v>13.446196885090442</v>
      </c>
      <c r="AY66" s="59">
        <f t="shared" si="500"/>
        <v>14.030595494110242</v>
      </c>
      <c r="AZ66" s="59">
        <f t="shared" si="501"/>
        <v>14.64039323547526</v>
      </c>
      <c r="BA66" s="59">
        <f t="shared" si="502"/>
        <v>15.276694006275484</v>
      </c>
      <c r="BB66" s="59">
        <f t="shared" si="503"/>
        <v>15.940649681176227</v>
      </c>
      <c r="BC66" s="59">
        <f t="shared" si="504"/>
        <v>16.633462197619508</v>
      </c>
      <c r="BD66" s="59">
        <f t="shared" si="505"/>
        <v>17.356385731652445</v>
      </c>
      <c r="BE66" s="59">
        <f t="shared" si="506"/>
        <v>18.110728968321521</v>
      </c>
      <c r="BF66" s="59">
        <f t="shared" si="507"/>
        <v>18.897857470742707</v>
      </c>
      <c r="BG66" s="59">
        <f t="shared" si="508"/>
        <v>19.719196152136124</v>
      </c>
      <c r="BH66" s="59">
        <f t="shared" si="509"/>
        <v>20.576231855300261</v>
      </c>
      <c r="BI66" s="59">
        <f t="shared" si="510"/>
        <v>21.470516044195318</v>
      </c>
      <c r="BJ66" s="59">
        <f t="shared" si="511"/>
        <v>22.403667612508134</v>
      </c>
      <c r="BK66" s="59">
        <f t="shared" si="512"/>
        <v>23.37737581428296</v>
      </c>
      <c r="BL66" s="59">
        <f t="shared" si="513"/>
        <v>24.393403321923323</v>
      </c>
      <c r="BM66" s="59">
        <f t="shared" si="514"/>
        <v>25.453589417100751</v>
      </c>
      <c r="BN66" s="59">
        <f t="shared" si="515"/>
        <v>26.559853320346782</v>
      </c>
      <c r="BO66" s="59">
        <f t="shared" si="516"/>
        <v>27.714197665355691</v>
      </c>
      <c r="BP66" s="59">
        <f t="shared" si="517"/>
        <v>28.918712124287378</v>
      </c>
      <c r="BQ66" s="59">
        <f t="shared" si="518"/>
        <v>30.175577190633152</v>
      </c>
      <c r="BR66" s="59">
        <f t="shared" si="519"/>
        <v>31.487068126492446</v>
      </c>
      <c r="BS66" s="59">
        <f t="shared" si="520"/>
        <v>32.855559081406057</v>
      </c>
      <c r="BT66" s="59">
        <f t="shared" si="521"/>
        <v>34.283527390202124</v>
      </c>
      <c r="BU66" s="59">
        <f t="shared" si="522"/>
        <v>35.773558057635086</v>
      </c>
      <c r="BV66" s="59">
        <f t="shared" si="523"/>
        <v>37.328348437936015</v>
      </c>
      <c r="BW66" s="59">
        <f t="shared" si="524"/>
        <v>38.950713117745586</v>
      </c>
      <c r="BX66" s="59">
        <f t="shared" si="525"/>
        <v>40.643589011269043</v>
      </c>
      <c r="BY66" s="59">
        <f t="shared" si="526"/>
        <v>42.410040676876811</v>
      </c>
      <c r="BZ66" s="59">
        <f t="shared" si="527"/>
        <v>44.253265864775223</v>
      </c>
      <c r="CA66" s="59">
        <f t="shared" si="528"/>
        <v>46.176601305790079</v>
      </c>
      <c r="CB66" s="59">
        <f t="shared" si="529"/>
        <v>48.183528751742323</v>
      </c>
      <c r="CC66" s="59">
        <f t="shared" si="530"/>
        <v>50.277681278350542</v>
      </c>
      <c r="CD66" s="59">
        <f t="shared" si="531"/>
        <v>52.462849862070208</v>
      </c>
      <c r="CE66" s="59">
        <f t="shared" si="532"/>
        <v>54.742990242775498</v>
      </c>
      <c r="CF66" s="59">
        <f t="shared" si="533"/>
        <v>57.122230084706999</v>
      </c>
      <c r="CG66" s="59">
        <f t="shared" si="534"/>
        <v>59.604876448648525</v>
      </c>
      <c r="CH66" s="59">
        <f t="shared" si="535"/>
        <v>62.195423588859683</v>
      </c>
      <c r="CI66" s="59">
        <f t="shared" si="536"/>
        <v>64.898561088878694</v>
      </c>
      <c r="CJ66" s="59">
        <f t="shared" si="537"/>
        <v>67.719182350923532</v>
      </c>
      <c r="CK66" s="59">
        <f t="shared" si="538"/>
        <v>70.662393454259359</v>
      </c>
      <c r="CL66" s="59">
        <f t="shared" si="539"/>
        <v>73.733522398568368</v>
      </c>
      <c r="CM66" s="59">
        <f t="shared" si="540"/>
        <v>76.93812874905494</v>
      </c>
      <c r="CN66" s="59">
        <f t="shared" si="541"/>
        <v>80.282013700746361</v>
      </c>
      <c r="CO66" s="59">
        <f t="shared" si="542"/>
        <v>83.771230580208197</v>
      </c>
      <c r="CP66" s="59">
        <f t="shared" si="543"/>
        <v>87.41209580368519</v>
      </c>
      <c r="CQ66" s="59">
        <f t="shared" si="544"/>
        <v>91.211200311504953</v>
      </c>
      <c r="CR66" s="59">
        <f t="shared" si="545"/>
        <v>95.175421499443573</v>
      </c>
      <c r="CS66" s="59">
        <f t="shared" si="546"/>
        <v>99.311935668652382</v>
      </c>
      <c r="CT66" s="59">
        <f t="shared" si="547"/>
        <v>103.62823101668334</v>
      </c>
      <c r="CU66" s="59">
        <f t="shared" si="548"/>
        <v>108.13212119313043</v>
      </c>
      <c r="CV66" s="59">
        <f t="shared" si="549"/>
        <v>112.83175944442625</v>
      </c>
      <c r="CW66" s="59">
        <f t="shared" si="550"/>
        <v>117.7356533733999</v>
      </c>
      <c r="CX66" s="59">
        <f t="shared" si="551"/>
        <v>122.85268034031459</v>
      </c>
      <c r="CY66" s="59">
        <f t="shared" si="552"/>
        <v>128.19210353326534</v>
      </c>
      <c r="CZ66" s="59">
        <f t="shared" si="553"/>
        <v>133.7635887370281</v>
      </c>
      <c r="DA66" s="59">
        <f t="shared" si="554"/>
        <v>139.57722183071681</v>
      </c>
      <c r="DB66" s="59">
        <f t="shared" si="555"/>
        <v>145.64352704592341</v>
      </c>
      <c r="DC66" s="59">
        <f t="shared" si="556"/>
        <v>151.97348601839332</v>
      </c>
      <c r="DD66" s="59">
        <f t="shared" si="557"/>
        <v>158.57855766772471</v>
      </c>
      <c r="DE66" s="59">
        <f t="shared" si="558"/>
        <v>165.47069894107935</v>
      </c>
      <c r="DF66" s="59">
        <f t="shared" si="559"/>
        <v>172.66238645845652</v>
      </c>
      <c r="DG66" s="59">
        <f t="shared" si="560"/>
        <v>180.16663909871394</v>
      </c>
      <c r="DH66" s="59">
        <f t="shared" si="561"/>
        <v>187.99704156722223</v>
      </c>
      <c r="DI66" s="59">
        <f t="shared" si="562"/>
        <v>196.16776898781683</v>
      </c>
      <c r="DJ66" s="59">
        <f t="shared" si="563"/>
        <v>204.6936125635653</v>
      </c>
      <c r="DK66" s="59">
        <f t="shared" si="564"/>
        <v>213.59000635280296</v>
      </c>
      <c r="DL66" s="59">
        <f t="shared" si="565"/>
        <v>222.87305520890845</v>
      </c>
      <c r="DM66" s="59">
        <f t="shared" si="566"/>
        <v>232.559563934398</v>
      </c>
      <c r="DN66" s="59">
        <f t="shared" si="567"/>
        <v>242.66706770211479</v>
      </c>
      <c r="DO66" s="59">
        <f t="shared" si="568"/>
        <v>253.21386379858407</v>
      </c>
      <c r="DP66" s="59">
        <f t="shared" si="569"/>
        <v>264.21904474699812</v>
      </c>
      <c r="DQ66" s="59">
        <f t="shared" si="570"/>
        <v>275.70253286979215</v>
      </c>
      <c r="DR66" s="59">
        <f t="shared" si="571"/>
        <v>287.68511635337904</v>
      </c>
      <c r="DS66" s="59">
        <f t="shared" si="572"/>
        <v>300.18848688032955</v>
      </c>
      <c r="DT66" s="59">
        <f t="shared" si="573"/>
        <v>313.23527889712238</v>
      </c>
      <c r="DU66" s="59">
        <f t="shared" si="574"/>
        <v>326.84911058854908</v>
      </c>
      <c r="DV66" s="59">
        <f t="shared" si="575"/>
        <v>341.05462663294855</v>
      </c>
      <c r="DW66" s="59">
        <f t="shared" si="576"/>
        <v>355.8775428156697</v>
      </c>
      <c r="DX66" s="59">
        <f t="shared" si="577"/>
        <v>371.34469258152427</v>
      </c>
      <c r="DY66" s="59">
        <f t="shared" si="578"/>
        <v>387.48407561050243</v>
      </c>
      <c r="DZ66" s="59">
        <f t="shared" si="579"/>
        <v>404.32490850468605</v>
      </c>
      <c r="EA66" s="59">
        <f t="shared" si="580"/>
        <v>421.89767767811668</v>
      </c>
      <c r="EB66" s="59">
        <f t="shared" si="581"/>
        <v>440.23419454536293</v>
      </c>
      <c r="EC66" s="59">
        <f t="shared" si="582"/>
        <v>459.36765310869345</v>
      </c>
      <c r="ED66" s="59">
        <f t="shared" si="583"/>
        <v>479.33269004810342</v>
      </c>
      <c r="EE66" s="59">
        <f t="shared" si="584"/>
        <v>500.16544742297401</v>
      </c>
      <c r="EF66" s="59">
        <f t="shared" si="585"/>
        <v>521.90363809887128</v>
      </c>
      <c r="EG66" s="59">
        <f t="shared" si="586"/>
        <v>544.58661401792438</v>
      </c>
      <c r="EH66" s="59">
        <f t="shared" si="587"/>
        <v>568.25543743637138</v>
      </c>
      <c r="EI66" s="59">
        <f t="shared" si="588"/>
        <v>592.95295525823087</v>
      </c>
      <c r="EJ66" s="59">
        <f t="shared" si="589"/>
        <v>618.72387659966398</v>
      </c>
      <c r="EK66" s="59">
        <f t="shared" si="590"/>
        <v>645.61485372443849</v>
      </c>
      <c r="EL66" s="59">
        <f t="shared" si="591"/>
        <v>673.67456649701001</v>
      </c>
      <c r="EM66" s="59">
        <f t="shared" si="592"/>
        <v>702.95381050610297</v>
      </c>
      <c r="EN66" s="59">
        <f t="shared" si="593"/>
        <v>733.50558901831914</v>
      </c>
      <c r="EO66" s="59">
        <f t="shared" si="594"/>
        <v>765.38520892823328</v>
      </c>
      <c r="EP66" s="59">
        <f t="shared" si="595"/>
        <v>798.65038087867208</v>
      </c>
      <c r="EQ66" s="59">
        <f t="shared" si="596"/>
        <v>833.36132373242083</v>
      </c>
      <c r="ER66" s="59">
        <f t="shared" si="597"/>
        <v>869.58087358447926</v>
      </c>
      <c r="ES66" s="59">
        <f t="shared" si="598"/>
        <v>907.37459751220786</v>
      </c>
      <c r="ET66" s="59">
        <f t="shared" si="599"/>
        <v>946.81091226928334</v>
      </c>
      <c r="EU66" s="59">
        <f t="shared" si="600"/>
        <v>987.96120813833079</v>
      </c>
      <c r="EV66" s="59">
        <f t="shared" si="601"/>
        <v>1030.8999781664388</v>
      </c>
      <c r="EW66" s="59">
        <f t="shared" si="602"/>
        <v>1075.7049530175084</v>
      </c>
      <c r="EX66" s="59">
        <f t="shared" si="603"/>
        <v>1122.4572416855551</v>
      </c>
      <c r="EY66" s="59">
        <f t="shared" si="604"/>
        <v>1171.2414783236925</v>
      </c>
      <c r="EZ66" s="59">
        <f t="shared" si="605"/>
        <v>1222.1459754545967</v>
      </c>
      <c r="FA66" s="59">
        <f t="shared" si="606"/>
        <v>1275.2628838398043</v>
      </c>
      <c r="FB66" s="59">
        <f t="shared" si="607"/>
        <v>1330.6883592972497</v>
      </c>
      <c r="FC66" s="59">
        <f t="shared" si="608"/>
        <v>1388.5227367690266</v>
      </c>
      <c r="FD66" s="59">
        <f t="shared" si="609"/>
        <v>1448.8707119544817</v>
      </c>
      <c r="FE66" s="59">
        <f t="shared" si="610"/>
        <v>1511.8415308374472</v>
      </c>
      <c r="FF66" s="59">
        <f t="shared" si="611"/>
        <v>1577.549187450704</v>
      </c>
      <c r="FG66" s="59">
        <f t="shared" si="612"/>
        <v>1646.1126302356863</v>
      </c>
      <c r="FH66" s="59">
        <f t="shared" si="613"/>
        <v>1717.6559773709896</v>
      </c>
      <c r="FI66" s="59">
        <f t="shared" si="614"/>
        <v>1792.3087414594875</v>
      </c>
      <c r="FJ66" s="59">
        <f t="shared" si="615"/>
        <v>1870.2060639807994</v>
      </c>
      <c r="FK66" s="59">
        <f t="shared" si="616"/>
        <v>1951.4889599335327</v>
      </c>
      <c r="FL66" s="59">
        <f t="shared" si="617"/>
        <v>2036.3045731101636</v>
      </c>
      <c r="FM66" s="59">
        <f t="shared" si="618"/>
        <v>2124.8064424666773</v>
      </c>
      <c r="FN66" s="59">
        <f t="shared" si="619"/>
        <v>2217.1547800691637</v>
      </c>
      <c r="FO66" s="59">
        <f t="shared" si="620"/>
        <v>2313.5167611205293</v>
      </c>
      <c r="FP66" s="59">
        <f t="shared" si="621"/>
        <v>2414.0668265923496</v>
      </c>
      <c r="FQ66" s="59">
        <f t="shared" si="622"/>
        <v>2518.9869990097059</v>
      </c>
      <c r="FR66" s="59">
        <f t="shared" si="623"/>
        <v>2628.4672119606653</v>
      </c>
      <c r="FS66" s="59">
        <f t="shared" si="624"/>
        <v>2742.7056539268992</v>
      </c>
      <c r="FT66" s="59">
        <f t="shared" si="625"/>
        <v>2861.9091270578697</v>
      </c>
      <c r="FU66" s="59">
        <f t="shared" si="626"/>
        <v>2986.2934215380583</v>
      </c>
      <c r="FV66" s="59">
        <f t="shared" si="627"/>
        <v>3116.0837062249452</v>
      </c>
      <c r="FW66" s="59">
        <f t="shared" si="628"/>
        <v>3251.5149362648935</v>
      </c>
      <c r="FX66" s="59">
        <f t="shared" si="629"/>
        <v>3392.832278424838</v>
      </c>
      <c r="FY66" s="59">
        <f t="shared" si="630"/>
        <v>3540.2915549097379</v>
      </c>
      <c r="FZ66" s="59">
        <f t="shared" si="631"/>
        <v>3694.1597064692246</v>
      </c>
      <c r="GA66" s="59">
        <f t="shared" si="632"/>
        <v>3854.7152756317896</v>
      </c>
      <c r="GB66" s="59">
        <f t="shared" si="633"/>
        <v>4022.2489109412982</v>
      </c>
      <c r="GC66" s="59">
        <f t="shared" si="634"/>
        <v>4197.0638931086287</v>
      </c>
      <c r="GD66" s="59">
        <f t="shared" si="635"/>
        <v>4379.4766840309157</v>
      </c>
      <c r="GE66" s="59">
        <f t="shared" si="636"/>
        <v>4569.8174996722673</v>
      </c>
      <c r="GF66" s="59">
        <f t="shared" si="637"/>
        <v>4768.4309078430233</v>
      </c>
      <c r="GG66" s="59">
        <f t="shared" si="638"/>
        <v>4975.6764519596964</v>
      </c>
      <c r="GH66" s="59">
        <f t="shared" si="639"/>
        <v>5191.9293019147681</v>
      </c>
      <c r="GI66" s="59">
        <f t="shared" si="640"/>
        <v>5417.5809332345871</v>
      </c>
      <c r="GJ66" s="59">
        <f t="shared" si="641"/>
        <v>5653.0398357548283</v>
      </c>
      <c r="GK66" s="59">
        <f t="shared" si="642"/>
        <v>5898.7322530964038</v>
      </c>
      <c r="GL66" s="59">
        <f t="shared" si="643"/>
        <v>6155.102954280479</v>
      </c>
      <c r="GM66" s="59">
        <f t="shared" si="644"/>
        <v>6422.6160388794169</v>
      </c>
      <c r="GN66" s="59">
        <f t="shared" si="645"/>
        <v>6701.7557771611937</v>
      </c>
      <c r="GO66" s="59">
        <f t="shared" si="646"/>
        <v>6993.027486748173</v>
      </c>
      <c r="GP66" s="59">
        <f t="shared" si="647"/>
        <v>7296.9584473772211</v>
      </c>
      <c r="GQ66" s="59">
        <f t="shared" si="648"/>
        <v>7614.098855417129</v>
      </c>
      <c r="GR66" s="59">
        <f t="shared" si="649"/>
        <v>7945.0228198712675</v>
      </c>
      <c r="GS66" s="59">
        <f t="shared" si="650"/>
        <v>8290.3294016685122</v>
      </c>
      <c r="GT66" s="59">
        <f t="shared" si="651"/>
        <v>8650.6436981238276</v>
      </c>
      <c r="GU66" s="59">
        <f t="shared" si="652"/>
        <v>9026.617974531684</v>
      </c>
      <c r="GV66" s="59">
        <f t="shared" si="653"/>
        <v>9418.9328449407785</v>
      </c>
      <c r="GW66" s="59">
        <f t="shared" si="654"/>
        <v>9828.2985042475939</v>
      </c>
      <c r="GX66" s="59">
        <f t="shared" si="655"/>
        <v>10255.456013839203</v>
      </c>
      <c r="GY66" s="59">
        <f t="shared" si="656"/>
        <v>10701.17864311268</v>
      </c>
      <c r="GZ66" s="59">
        <f t="shared" si="657"/>
        <v>11166.273269299641</v>
      </c>
      <c r="HA66" s="59">
        <f t="shared" si="658"/>
        <v>11651.581838129941</v>
      </c>
      <c r="HB66" s="59">
        <f t="shared" si="659"/>
        <v>12157.982887978744</v>
      </c>
      <c r="HC66" s="59">
        <f t="shared" si="660"/>
        <v>12686.393140256074</v>
      </c>
    </row>
    <row r="67" spans="1:211" x14ac:dyDescent="0.3">
      <c r="A67" s="69" t="str">
        <f t="shared" si="460"/>
        <v>Duke Energy Corporation</v>
      </c>
      <c r="B67" s="16" t="str">
        <f t="shared" si="460"/>
        <v>DUK</v>
      </c>
      <c r="C67" s="16">
        <f t="shared" si="460"/>
        <v>3.56</v>
      </c>
      <c r="D67" s="16">
        <f t="shared" si="460"/>
        <v>80.47722222222221</v>
      </c>
      <c r="E67" s="18">
        <f t="shared" si="460"/>
        <v>4.2224999999999999E-2</v>
      </c>
      <c r="F67" s="18">
        <f t="shared" si="460"/>
        <v>4.2637333333333333E-2</v>
      </c>
      <c r="G67" s="18">
        <f t="shared" si="460"/>
        <v>4.3049666666666667E-2</v>
      </c>
      <c r="H67" s="18">
        <f t="shared" si="460"/>
        <v>4.3462000000000001E-2</v>
      </c>
      <c r="I67" s="17">
        <f t="shared" si="661"/>
        <v>9.1456183791160592E-2</v>
      </c>
      <c r="K67" s="59">
        <f t="shared" si="461"/>
        <v>-80.47722222222221</v>
      </c>
      <c r="L67" s="58">
        <f t="shared" si="462"/>
        <v>3.710321</v>
      </c>
      <c r="M67" s="58">
        <f t="shared" si="463"/>
        <v>3.8669893042249996</v>
      </c>
      <c r="N67" s="59">
        <f t="shared" ref="N67:O67" si="664">M67*(1+$F67)</f>
        <v>4.0318674161856762</v>
      </c>
      <c r="O67" s="59">
        <f t="shared" si="664"/>
        <v>4.2037754911653904</v>
      </c>
      <c r="P67" s="59">
        <f t="shared" si="465"/>
        <v>4.3864799815624202</v>
      </c>
      <c r="Q67" s="59">
        <f t="shared" si="466"/>
        <v>4.5771251745210852</v>
      </c>
      <c r="R67" s="59">
        <f t="shared" si="467"/>
        <v>4.7760561888561197</v>
      </c>
      <c r="S67" s="59">
        <f t="shared" si="468"/>
        <v>4.983633142936184</v>
      </c>
      <c r="T67" s="59">
        <f t="shared" si="469"/>
        <v>5.2002318065944761</v>
      </c>
      <c r="U67" s="59">
        <f t="shared" si="470"/>
        <v>5.4262442813726848</v>
      </c>
      <c r="V67" s="59">
        <f t="shared" si="471"/>
        <v>5.6620797103297038</v>
      </c>
      <c r="W67" s="59">
        <f t="shared" si="472"/>
        <v>5.9081650187000525</v>
      </c>
      <c r="X67" s="59">
        <f t="shared" si="473"/>
        <v>6.1649456867427936</v>
      </c>
      <c r="Y67" s="59">
        <f t="shared" si="474"/>
        <v>6.4328865561800086</v>
      </c>
      <c r="Z67" s="59">
        <f t="shared" si="475"/>
        <v>6.7124726716847034</v>
      </c>
      <c r="AA67" s="59">
        <f t="shared" si="476"/>
        <v>7.0042101589414631</v>
      </c>
      <c r="AB67" s="59">
        <f t="shared" si="477"/>
        <v>7.3086271408693761</v>
      </c>
      <c r="AC67" s="59">
        <f t="shared" si="478"/>
        <v>7.6262746936658399</v>
      </c>
      <c r="AD67" s="59">
        <f t="shared" si="479"/>
        <v>7.9577278444019441</v>
      </c>
      <c r="AE67" s="59">
        <f t="shared" si="480"/>
        <v>8.3035866119753408</v>
      </c>
      <c r="AF67" s="59">
        <f t="shared" si="481"/>
        <v>8.6644770933050115</v>
      </c>
      <c r="AG67" s="59">
        <f t="shared" si="482"/>
        <v>9.0410525967342323</v>
      </c>
      <c r="AH67" s="59">
        <f t="shared" si="483"/>
        <v>9.4339948246934942</v>
      </c>
      <c r="AI67" s="59">
        <f t="shared" si="484"/>
        <v>9.8440151077643225</v>
      </c>
      <c r="AJ67" s="59">
        <f t="shared" si="485"/>
        <v>10.271855692377974</v>
      </c>
      <c r="AK67" s="59">
        <f t="shared" si="486"/>
        <v>10.718291084480104</v>
      </c>
      <c r="AL67" s="59">
        <f t="shared" si="487"/>
        <v>11.184129451593776</v>
      </c>
      <c r="AM67" s="59">
        <f t="shared" si="488"/>
        <v>11.670214085818944</v>
      </c>
      <c r="AN67" s="59">
        <f t="shared" si="489"/>
        <v>12.177424930416807</v>
      </c>
      <c r="AO67" s="59">
        <f t="shared" si="490"/>
        <v>12.706680172742582</v>
      </c>
      <c r="AP67" s="59">
        <f t="shared" si="491"/>
        <v>13.258937906410319</v>
      </c>
      <c r="AQ67" s="59">
        <f t="shared" si="492"/>
        <v>13.835197865698722</v>
      </c>
      <c r="AR67" s="59">
        <f t="shared" si="493"/>
        <v>14.436503235337719</v>
      </c>
      <c r="AS67" s="59">
        <f t="shared" si="494"/>
        <v>15.063942538951965</v>
      </c>
      <c r="AT67" s="59">
        <f t="shared" si="495"/>
        <v>15.718651609579894</v>
      </c>
      <c r="AU67" s="59">
        <f t="shared" si="496"/>
        <v>16.401815645835452</v>
      </c>
      <c r="AV67" s="59">
        <f t="shared" si="497"/>
        <v>17.114671357434752</v>
      </c>
      <c r="AW67" s="59">
        <f t="shared" si="498"/>
        <v>17.858509203971579</v>
      </c>
      <c r="AX67" s="59">
        <f t="shared" si="499"/>
        <v>18.634675730994591</v>
      </c>
      <c r="AY67" s="59">
        <f t="shared" si="500"/>
        <v>19.444576007615076</v>
      </c>
      <c r="AZ67" s="59">
        <f t="shared" si="501"/>
        <v>20.289676170058041</v>
      </c>
      <c r="BA67" s="59">
        <f t="shared" si="502"/>
        <v>21.171506075761101</v>
      </c>
      <c r="BB67" s="59">
        <f t="shared" si="503"/>
        <v>22.091662072825827</v>
      </c>
      <c r="BC67" s="59">
        <f t="shared" si="504"/>
        <v>23.051809889834981</v>
      </c>
      <c r="BD67" s="59">
        <f t="shared" si="505"/>
        <v>24.053687651266987</v>
      </c>
      <c r="BE67" s="59">
        <f t="shared" si="506"/>
        <v>25.099109023966349</v>
      </c>
      <c r="BF67" s="59">
        <f t="shared" si="507"/>
        <v>26.189966500365973</v>
      </c>
      <c r="BG67" s="59">
        <f t="shared" si="508"/>
        <v>27.328234824404877</v>
      </c>
      <c r="BH67" s="59">
        <f t="shared" si="509"/>
        <v>28.515974566343157</v>
      </c>
      <c r="BI67" s="59">
        <f t="shared" si="510"/>
        <v>29.75533585294556</v>
      </c>
      <c r="BJ67" s="59">
        <f t="shared" si="511"/>
        <v>31.048562259786276</v>
      </c>
      <c r="BK67" s="59">
        <f t="shared" si="512"/>
        <v>32.397994872721107</v>
      </c>
      <c r="BL67" s="59">
        <f t="shared" si="513"/>
        <v>33.806076525879305</v>
      </c>
      <c r="BM67" s="59">
        <f t="shared" si="514"/>
        <v>35.275356223847069</v>
      </c>
      <c r="BN67" s="59">
        <f t="shared" si="515"/>
        <v>36.808493756047909</v>
      </c>
      <c r="BO67" s="59">
        <f t="shared" si="516"/>
        <v>38.408264511673259</v>
      </c>
      <c r="BP67" s="59">
        <f t="shared" si="517"/>
        <v>40.0775645038796</v>
      </c>
      <c r="BQ67" s="59">
        <f t="shared" si="518"/>
        <v>41.819415612347214</v>
      </c>
      <c r="BR67" s="59">
        <f t="shared" si="519"/>
        <v>43.636971053691042</v>
      </c>
      <c r="BS67" s="59">
        <f t="shared" si="520"/>
        <v>45.533521089626554</v>
      </c>
      <c r="BT67" s="59">
        <f t="shared" si="521"/>
        <v>47.5124989832239</v>
      </c>
      <c r="BU67" s="59">
        <f t="shared" si="522"/>
        <v>49.577487214032772</v>
      </c>
      <c r="BV67" s="59">
        <f t="shared" si="523"/>
        <v>51.732223963329055</v>
      </c>
      <c r="BW67" s="59">
        <f t="shared" si="524"/>
        <v>53.980609881223259</v>
      </c>
      <c r="BX67" s="59">
        <f t="shared" si="525"/>
        <v>56.326715147880975</v>
      </c>
      <c r="BY67" s="59">
        <f t="shared" si="526"/>
        <v>58.774786841638175</v>
      </c>
      <c r="BZ67" s="59">
        <f t="shared" si="527"/>
        <v>61.329256627349444</v>
      </c>
      <c r="CA67" s="59">
        <f t="shared" si="528"/>
        <v>63.994748778887299</v>
      </c>
      <c r="CB67" s="59">
        <f t="shared" si="529"/>
        <v>66.776088550315293</v>
      </c>
      <c r="CC67" s="59">
        <f t="shared" si="530"/>
        <v>69.678310910889095</v>
      </c>
      <c r="CD67" s="59">
        <f t="shared" si="531"/>
        <v>72.70666965969815</v>
      </c>
      <c r="CE67" s="59">
        <f t="shared" si="532"/>
        <v>75.86664693644795</v>
      </c>
      <c r="CF67" s="59">
        <f t="shared" si="533"/>
        <v>79.163963145599837</v>
      </c>
      <c r="CG67" s="59">
        <f t="shared" si="534"/>
        <v>82.604587311833882</v>
      </c>
      <c r="CH67" s="59">
        <f t="shared" si="535"/>
        <v>86.194747885580796</v>
      </c>
      <c r="CI67" s="59">
        <f t="shared" si="536"/>
        <v>89.940944018183899</v>
      </c>
      <c r="CJ67" s="59">
        <f t="shared" si="537"/>
        <v>93.849957327102203</v>
      </c>
      <c r="CK67" s="59">
        <f t="shared" si="538"/>
        <v>97.928864172452705</v>
      </c>
      <c r="CL67" s="59">
        <f t="shared" si="539"/>
        <v>102.18504846711583</v>
      </c>
      <c r="CM67" s="59">
        <f t="shared" si="540"/>
        <v>106.62621504359362</v>
      </c>
      <c r="CN67" s="59">
        <f t="shared" si="541"/>
        <v>111.26040360181827</v>
      </c>
      <c r="CO67" s="59">
        <f t="shared" si="542"/>
        <v>116.09600326316048</v>
      </c>
      <c r="CP67" s="59">
        <f t="shared" si="543"/>
        <v>121.14176775698395</v>
      </c>
      <c r="CQ67" s="59">
        <f t="shared" si="544"/>
        <v>126.40683126723798</v>
      </c>
      <c r="CR67" s="59">
        <f t="shared" si="545"/>
        <v>131.90072496777466</v>
      </c>
      <c r="CS67" s="59">
        <f t="shared" si="546"/>
        <v>137.63339427632408</v>
      </c>
      <c r="CT67" s="59">
        <f t="shared" si="547"/>
        <v>143.61521685836166</v>
      </c>
      <c r="CU67" s="59">
        <f t="shared" si="548"/>
        <v>149.85702141345976</v>
      </c>
      <c r="CV67" s="59">
        <f t="shared" si="549"/>
        <v>156.37010727813154</v>
      </c>
      <c r="CW67" s="59">
        <f t="shared" si="550"/>
        <v>163.16626488065367</v>
      </c>
      <c r="CX67" s="59">
        <f t="shared" si="551"/>
        <v>170.25779708489662</v>
      </c>
      <c r="CY67" s="59">
        <f t="shared" si="552"/>
        <v>177.65754146180038</v>
      </c>
      <c r="CZ67" s="59">
        <f t="shared" si="553"/>
        <v>185.37889352881314</v>
      </c>
      <c r="DA67" s="59">
        <f t="shared" si="554"/>
        <v>193.43583099936239</v>
      </c>
      <c r="DB67" s="59">
        <f t="shared" si="555"/>
        <v>201.84293908625665</v>
      </c>
      <c r="DC67" s="59">
        <f t="shared" si="556"/>
        <v>210.61543690482353</v>
      </c>
      <c r="DD67" s="59">
        <f t="shared" si="557"/>
        <v>219.76920502358095</v>
      </c>
      <c r="DE67" s="59">
        <f t="shared" si="558"/>
        <v>229.32081421231581</v>
      </c>
      <c r="DF67" s="59">
        <f t="shared" si="559"/>
        <v>239.28755543961145</v>
      </c>
      <c r="DG67" s="59">
        <f t="shared" si="560"/>
        <v>249.68747117412781</v>
      </c>
      <c r="DH67" s="59">
        <f t="shared" si="561"/>
        <v>260.53938804629774</v>
      </c>
      <c r="DI67" s="59">
        <f t="shared" si="562"/>
        <v>271.8629509295659</v>
      </c>
      <c r="DJ67" s="59">
        <f t="shared" si="563"/>
        <v>283.67865850286665</v>
      </c>
      <c r="DK67" s="59">
        <f t="shared" si="564"/>
        <v>296.00790035871819</v>
      </c>
      <c r="DL67" s="59">
        <f t="shared" si="565"/>
        <v>308.87299572410876</v>
      </c>
      <c r="DM67" s="59">
        <f t="shared" si="566"/>
        <v>322.29723386426997</v>
      </c>
      <c r="DN67" s="59">
        <f t="shared" si="567"/>
        <v>336.30491624247884</v>
      </c>
      <c r="DO67" s="59">
        <f t="shared" si="568"/>
        <v>350.9214005122094</v>
      </c>
      <c r="DP67" s="59">
        <f t="shared" si="569"/>
        <v>366.17314642127099</v>
      </c>
      <c r="DQ67" s="59">
        <f t="shared" si="570"/>
        <v>382.08776371103221</v>
      </c>
      <c r="DR67" s="59">
        <f t="shared" si="571"/>
        <v>398.69406209744108</v>
      </c>
      <c r="DS67" s="59">
        <f t="shared" si="572"/>
        <v>416.02210342431999</v>
      </c>
      <c r="DT67" s="59">
        <f t="shared" si="573"/>
        <v>434.10325608334773</v>
      </c>
      <c r="DU67" s="59">
        <f t="shared" si="574"/>
        <v>452.97025179924213</v>
      </c>
      <c r="DV67" s="59">
        <f t="shared" si="575"/>
        <v>472.65724488294074</v>
      </c>
      <c r="DW67" s="59">
        <f t="shared" si="576"/>
        <v>493.19987406004304</v>
      </c>
      <c r="DX67" s="59">
        <f t="shared" si="577"/>
        <v>514.63532698644053</v>
      </c>
      <c r="DY67" s="59">
        <f t="shared" si="578"/>
        <v>537.00240756792516</v>
      </c>
      <c r="DZ67" s="59">
        <f t="shared" si="579"/>
        <v>560.34160620564228</v>
      </c>
      <c r="EA67" s="59">
        <f t="shared" si="580"/>
        <v>584.69517309455182</v>
      </c>
      <c r="EB67" s="59">
        <f t="shared" si="581"/>
        <v>610.10719470758715</v>
      </c>
      <c r="EC67" s="59">
        <f t="shared" si="582"/>
        <v>636.6236736039682</v>
      </c>
      <c r="ED67" s="59">
        <f t="shared" si="583"/>
        <v>664.29261170614382</v>
      </c>
      <c r="EE67" s="59">
        <f t="shared" si="584"/>
        <v>693.16409719611613</v>
      </c>
      <c r="EF67" s="59">
        <f t="shared" si="585"/>
        <v>723.29039518845366</v>
      </c>
      <c r="EG67" s="59">
        <f t="shared" si="586"/>
        <v>754.72604234413416</v>
      </c>
      <c r="EH67" s="59">
        <f t="shared" si="587"/>
        <v>787.52794559649487</v>
      </c>
      <c r="EI67" s="59">
        <f t="shared" si="588"/>
        <v>821.75548516800961</v>
      </c>
      <c r="EJ67" s="59">
        <f t="shared" si="589"/>
        <v>857.47062206438159</v>
      </c>
      <c r="EK67" s="59">
        <f t="shared" si="590"/>
        <v>894.73801024054364</v>
      </c>
      <c r="EL67" s="59">
        <f t="shared" si="591"/>
        <v>933.6251136416181</v>
      </c>
      <c r="EM67" s="59">
        <f t="shared" si="592"/>
        <v>974.20232833070997</v>
      </c>
      <c r="EN67" s="59">
        <f t="shared" si="593"/>
        <v>1016.5431099246192</v>
      </c>
      <c r="EO67" s="59">
        <f t="shared" si="594"/>
        <v>1060.7241065681628</v>
      </c>
      <c r="EP67" s="59">
        <f t="shared" si="595"/>
        <v>1106.8252976878282</v>
      </c>
      <c r="EQ67" s="59">
        <f t="shared" si="596"/>
        <v>1154.9301387759365</v>
      </c>
      <c r="ER67" s="59">
        <f t="shared" si="597"/>
        <v>1205.1257124674162</v>
      </c>
      <c r="ES67" s="59">
        <f t="shared" si="598"/>
        <v>1257.502886182675</v>
      </c>
      <c r="ET67" s="59">
        <f t="shared" si="599"/>
        <v>1312.1564766219462</v>
      </c>
      <c r="EU67" s="59">
        <f t="shared" si="600"/>
        <v>1369.1854214088892</v>
      </c>
      <c r="EV67" s="59">
        <f t="shared" si="601"/>
        <v>1428.6929581941622</v>
      </c>
      <c r="EW67" s="59">
        <f t="shared" si="602"/>
        <v>1490.7868115431968</v>
      </c>
      <c r="EX67" s="59">
        <f t="shared" si="603"/>
        <v>1555.579387946487</v>
      </c>
      <c r="EY67" s="59">
        <f t="shared" si="604"/>
        <v>1623.187979305417</v>
      </c>
      <c r="EZ67" s="59">
        <f t="shared" si="605"/>
        <v>1693.7349752619889</v>
      </c>
      <c r="FA67" s="59">
        <f t="shared" si="606"/>
        <v>1767.3480847568253</v>
      </c>
      <c r="FB67" s="59">
        <f t="shared" si="607"/>
        <v>1844.1605672165263</v>
      </c>
      <c r="FC67" s="59">
        <f t="shared" si="608"/>
        <v>1924.3114737888907</v>
      </c>
      <c r="FD67" s="59">
        <f t="shared" si="609"/>
        <v>2007.9458990627033</v>
      </c>
      <c r="FE67" s="59">
        <f t="shared" si="610"/>
        <v>2095.2152437277664</v>
      </c>
      <c r="FF67" s="59">
        <f t="shared" si="611"/>
        <v>2186.2774886506622</v>
      </c>
      <c r="FG67" s="59">
        <f t="shared" si="612"/>
        <v>2281.2974808623972</v>
      </c>
      <c r="FH67" s="59">
        <f t="shared" si="613"/>
        <v>2380.4472319756383</v>
      </c>
      <c r="FI67" s="59">
        <f t="shared" si="614"/>
        <v>2483.9062295717631</v>
      </c>
      <c r="FJ67" s="59">
        <f t="shared" si="615"/>
        <v>2591.8617621214107</v>
      </c>
      <c r="FK67" s="59">
        <f t="shared" si="616"/>
        <v>2704.509258026731</v>
      </c>
      <c r="FL67" s="59">
        <f t="shared" si="617"/>
        <v>2822.0526393990885</v>
      </c>
      <c r="FM67" s="59">
        <f t="shared" si="618"/>
        <v>2944.7046912126516</v>
      </c>
      <c r="FN67" s="59">
        <f t="shared" si="619"/>
        <v>3072.6874465021356</v>
      </c>
      <c r="FO67" s="59">
        <f t="shared" si="620"/>
        <v>3206.2325883020112</v>
      </c>
      <c r="FP67" s="59">
        <f t="shared" si="621"/>
        <v>3345.5818690547931</v>
      </c>
      <c r="FQ67" s="59">
        <f t="shared" si="622"/>
        <v>3490.9875482476523</v>
      </c>
      <c r="FR67" s="59">
        <f t="shared" si="623"/>
        <v>3642.7128490695914</v>
      </c>
      <c r="FS67" s="59">
        <f t="shared" si="624"/>
        <v>3801.0324349158536</v>
      </c>
      <c r="FT67" s="59">
        <f t="shared" si="625"/>
        <v>3966.2329066021662</v>
      </c>
      <c r="FU67" s="59">
        <f t="shared" si="626"/>
        <v>4138.6133211889091</v>
      </c>
      <c r="FV67" s="59">
        <f t="shared" si="627"/>
        <v>4318.4857333544214</v>
      </c>
      <c r="FW67" s="59">
        <f t="shared" si="628"/>
        <v>4506.1757602974712</v>
      </c>
      <c r="FX67" s="59">
        <f t="shared" si="629"/>
        <v>4702.0231711915194</v>
      </c>
      <c r="FY67" s="59">
        <f t="shared" si="630"/>
        <v>4906.3825022578449</v>
      </c>
      <c r="FZ67" s="59">
        <f t="shared" si="631"/>
        <v>5119.6236985709747</v>
      </c>
      <c r="GA67" s="59">
        <f t="shared" si="632"/>
        <v>5342.1327837582658</v>
      </c>
      <c r="GB67" s="59">
        <f t="shared" si="633"/>
        <v>5574.3125588059665</v>
      </c>
      <c r="GC67" s="59">
        <f t="shared" si="634"/>
        <v>5816.5833312367904</v>
      </c>
      <c r="GD67" s="59">
        <f t="shared" si="635"/>
        <v>6069.3836759790029</v>
      </c>
      <c r="GE67" s="59">
        <f t="shared" si="636"/>
        <v>6333.171229304402</v>
      </c>
      <c r="GF67" s="59">
        <f t="shared" si="637"/>
        <v>6608.4235172724293</v>
      </c>
      <c r="GG67" s="59">
        <f t="shared" si="638"/>
        <v>6895.6388201801228</v>
      </c>
      <c r="GH67" s="59">
        <f t="shared" si="639"/>
        <v>7195.3370745827906</v>
      </c>
      <c r="GI67" s="59">
        <f t="shared" si="640"/>
        <v>7508.0608145183069</v>
      </c>
      <c r="GJ67" s="59">
        <f t="shared" si="641"/>
        <v>7834.3761536389011</v>
      </c>
      <c r="GK67" s="59">
        <f t="shared" si="642"/>
        <v>8174.8738100283545</v>
      </c>
      <c r="GL67" s="59">
        <f t="shared" si="643"/>
        <v>8530.170175559806</v>
      </c>
      <c r="GM67" s="59">
        <f t="shared" si="644"/>
        <v>8900.9084317299858</v>
      </c>
      <c r="GN67" s="59">
        <f t="shared" si="645"/>
        <v>9287.7597139898335</v>
      </c>
      <c r="GO67" s="59">
        <f t="shared" si="646"/>
        <v>9691.4243266792582</v>
      </c>
      <c r="GP67" s="59">
        <f t="shared" si="647"/>
        <v>10112.63301076539</v>
      </c>
      <c r="GQ67" s="59">
        <f t="shared" si="648"/>
        <v>10552.148266679274</v>
      </c>
      <c r="GR67" s="59">
        <f t="shared" si="649"/>
        <v>11010.765734645687</v>
      </c>
      <c r="GS67" s="59">
        <f t="shared" si="650"/>
        <v>11489.315635004858</v>
      </c>
      <c r="GT67" s="59">
        <f t="shared" si="651"/>
        <v>11988.664271133437</v>
      </c>
      <c r="GU67" s="59">
        <f t="shared" si="652"/>
        <v>12509.715597685437</v>
      </c>
      <c r="GV67" s="59">
        <f t="shared" si="653"/>
        <v>13053.412856992041</v>
      </c>
      <c r="GW67" s="59">
        <f t="shared" si="654"/>
        <v>13620.740286582628</v>
      </c>
      <c r="GX67" s="59">
        <f t="shared" si="655"/>
        <v>14212.724900918081</v>
      </c>
      <c r="GY67" s="59">
        <f t="shared" si="656"/>
        <v>14830.438350561781</v>
      </c>
      <c r="GZ67" s="59">
        <f t="shared" si="657"/>
        <v>15474.998862153896</v>
      </c>
      <c r="HA67" s="59">
        <f t="shared" si="658"/>
        <v>16147.573262700827</v>
      </c>
      <c r="HB67" s="59">
        <f t="shared" si="659"/>
        <v>16849.37909184433</v>
      </c>
      <c r="HC67" s="59">
        <f t="shared" si="660"/>
        <v>17581.686805934067</v>
      </c>
    </row>
    <row r="68" spans="1:211" x14ac:dyDescent="0.3">
      <c r="A68" s="69" t="str">
        <f t="shared" si="460"/>
        <v>Edison International</v>
      </c>
      <c r="B68" s="16" t="str">
        <f t="shared" si="460"/>
        <v>EIX</v>
      </c>
      <c r="C68" s="16">
        <f t="shared" si="460"/>
        <v>2.42</v>
      </c>
      <c r="D68" s="16">
        <f t="shared" si="460"/>
        <v>65.228777777777793</v>
      </c>
      <c r="E68" s="18">
        <f t="shared" si="460"/>
        <v>4.0500000000000001E-2</v>
      </c>
      <c r="F68" s="18">
        <f t="shared" si="460"/>
        <v>4.1487333333333334E-2</v>
      </c>
      <c r="G68" s="18">
        <f t="shared" si="460"/>
        <v>4.2474666666666668E-2</v>
      </c>
      <c r="H68" s="18">
        <f t="shared" si="460"/>
        <v>4.3462000000000001E-2</v>
      </c>
      <c r="I68" s="17">
        <f t="shared" si="661"/>
        <v>8.3328697085380585E-2</v>
      </c>
      <c r="K68" s="59">
        <f t="shared" si="461"/>
        <v>-65.228777777777793</v>
      </c>
      <c r="L68" s="58">
        <f t="shared" si="462"/>
        <v>2.5180099999999999</v>
      </c>
      <c r="M68" s="58">
        <f t="shared" si="463"/>
        <v>2.6199894049999997</v>
      </c>
      <c r="N68" s="59">
        <f t="shared" ref="N68:O68" si="665">M68*(1+$F68)</f>
        <v>2.7286857787750365</v>
      </c>
      <c r="O68" s="59">
        <f t="shared" si="665"/>
        <v>2.8418916752410031</v>
      </c>
      <c r="P68" s="59">
        <f t="shared" si="465"/>
        <v>2.9654059712303273</v>
      </c>
      <c r="Q68" s="59">
        <f t="shared" si="466"/>
        <v>3.0942884455519395</v>
      </c>
      <c r="R68" s="59">
        <f t="shared" si="467"/>
        <v>3.2287724099725175</v>
      </c>
      <c r="S68" s="59">
        <f t="shared" si="468"/>
        <v>3.3691013164547425</v>
      </c>
      <c r="T68" s="59">
        <f t="shared" si="469"/>
        <v>3.5155291978704981</v>
      </c>
      <c r="U68" s="59">
        <f t="shared" si="470"/>
        <v>3.6683211278683454</v>
      </c>
      <c r="V68" s="59">
        <f t="shared" si="471"/>
        <v>3.8277537007277589</v>
      </c>
      <c r="W68" s="59">
        <f t="shared" si="472"/>
        <v>3.9941155320687884</v>
      </c>
      <c r="X68" s="59">
        <f t="shared" si="473"/>
        <v>4.1677077813235615</v>
      </c>
      <c r="Y68" s="59">
        <f t="shared" si="474"/>
        <v>4.348844696915446</v>
      </c>
      <c r="Z68" s="59">
        <f t="shared" si="475"/>
        <v>4.5378541851327849</v>
      </c>
      <c r="AA68" s="59">
        <f t="shared" si="476"/>
        <v>4.7350784037270257</v>
      </c>
      <c r="AB68" s="59">
        <f t="shared" si="477"/>
        <v>4.9408743813098095</v>
      </c>
      <c r="AC68" s="59">
        <f t="shared" si="478"/>
        <v>5.1556146636702955</v>
      </c>
      <c r="AD68" s="59">
        <f t="shared" si="479"/>
        <v>5.3796879881827335</v>
      </c>
      <c r="AE68" s="59">
        <f t="shared" si="480"/>
        <v>5.613499987525131</v>
      </c>
      <c r="AF68" s="59">
        <f t="shared" si="481"/>
        <v>5.8574739239829476</v>
      </c>
      <c r="AG68" s="59">
        <f t="shared" si="482"/>
        <v>6.1120514556670935</v>
      </c>
      <c r="AH68" s="59">
        <f t="shared" si="483"/>
        <v>6.3776934360332964</v>
      </c>
      <c r="AI68" s="59">
        <f t="shared" si="484"/>
        <v>6.6548807481501751</v>
      </c>
      <c r="AJ68" s="59">
        <f t="shared" si="485"/>
        <v>6.9441151752262771</v>
      </c>
      <c r="AK68" s="59">
        <f t="shared" si="486"/>
        <v>7.2459203089719608</v>
      </c>
      <c r="AL68" s="59">
        <f t="shared" si="487"/>
        <v>7.5608424974404995</v>
      </c>
      <c r="AM68" s="59">
        <f t="shared" si="488"/>
        <v>7.8894518340642579</v>
      </c>
      <c r="AN68" s="59">
        <f t="shared" si="489"/>
        <v>8.2323431896763584</v>
      </c>
      <c r="AO68" s="59">
        <f t="shared" si="490"/>
        <v>8.590137289386071</v>
      </c>
      <c r="AP68" s="59">
        <f t="shared" si="491"/>
        <v>8.9634818362573672</v>
      </c>
      <c r="AQ68" s="59">
        <f t="shared" si="492"/>
        <v>9.3530526838247834</v>
      </c>
      <c r="AR68" s="59">
        <f t="shared" si="493"/>
        <v>9.7595550595691751</v>
      </c>
      <c r="AS68" s="59">
        <f t="shared" si="494"/>
        <v>10.18372484156817</v>
      </c>
      <c r="AT68" s="59">
        <f t="shared" si="495"/>
        <v>10.626329890632404</v>
      </c>
      <c r="AU68" s="59">
        <f t="shared" si="496"/>
        <v>11.088171440339067</v>
      </c>
      <c r="AV68" s="59">
        <f t="shared" si="497"/>
        <v>11.570085547479083</v>
      </c>
      <c r="AW68" s="59">
        <f t="shared" si="498"/>
        <v>12.072944605543618</v>
      </c>
      <c r="AX68" s="59">
        <f t="shared" si="499"/>
        <v>12.597658923989753</v>
      </c>
      <c r="AY68" s="59">
        <f t="shared" si="500"/>
        <v>13.145178376144194</v>
      </c>
      <c r="AZ68" s="59">
        <f t="shared" si="501"/>
        <v>13.716494118728171</v>
      </c>
      <c r="BA68" s="59">
        <f t="shared" si="502"/>
        <v>14.312640386116334</v>
      </c>
      <c r="BB68" s="59">
        <f t="shared" si="503"/>
        <v>14.93469636257772</v>
      </c>
      <c r="BC68" s="59">
        <f t="shared" si="504"/>
        <v>15.583788135888071</v>
      </c>
      <c r="BD68" s="59">
        <f t="shared" si="505"/>
        <v>16.261090735850036</v>
      </c>
      <c r="BE68" s="59">
        <f t="shared" si="506"/>
        <v>16.967830261411549</v>
      </c>
      <c r="BF68" s="59">
        <f t="shared" si="507"/>
        <v>17.705286100233018</v>
      </c>
      <c r="BG68" s="59">
        <f t="shared" si="508"/>
        <v>18.474793244721344</v>
      </c>
      <c r="BH68" s="59">
        <f t="shared" si="509"/>
        <v>19.277744708723421</v>
      </c>
      <c r="BI68" s="59">
        <f t="shared" si="510"/>
        <v>20.115594049253957</v>
      </c>
      <c r="BJ68" s="59">
        <f t="shared" si="511"/>
        <v>20.989857997822629</v>
      </c>
      <c r="BK68" s="59">
        <f t="shared" si="512"/>
        <v>21.902119206123995</v>
      </c>
      <c r="BL68" s="59">
        <f t="shared" si="513"/>
        <v>22.854029111060555</v>
      </c>
      <c r="BM68" s="59">
        <f t="shared" si="514"/>
        <v>23.847310924285466</v>
      </c>
      <c r="BN68" s="59">
        <f t="shared" si="515"/>
        <v>24.883762751676759</v>
      </c>
      <c r="BO68" s="59">
        <f t="shared" si="516"/>
        <v>25.96526084839013</v>
      </c>
      <c r="BP68" s="59">
        <f t="shared" si="517"/>
        <v>27.093763015382859</v>
      </c>
      <c r="BQ68" s="59">
        <f t="shared" si="518"/>
        <v>28.271312143557424</v>
      </c>
      <c r="BR68" s="59">
        <f t="shared" si="519"/>
        <v>29.500039911940714</v>
      </c>
      <c r="BS68" s="59">
        <f t="shared" si="520"/>
        <v>30.782170646593478</v>
      </c>
      <c r="BT68" s="59">
        <f t="shared" si="521"/>
        <v>32.120025347235718</v>
      </c>
      <c r="BU68" s="59">
        <f t="shared" si="522"/>
        <v>33.516025888877273</v>
      </c>
      <c r="BV68" s="59">
        <f t="shared" si="523"/>
        <v>34.972699406059654</v>
      </c>
      <c r="BW68" s="59">
        <f t="shared" si="524"/>
        <v>36.492682867645811</v>
      </c>
      <c r="BX68" s="59">
        <f t="shared" si="525"/>
        <v>38.078727850439428</v>
      </c>
      <c r="BY68" s="59">
        <f t="shared" si="526"/>
        <v>39.733705520275223</v>
      </c>
      <c r="BZ68" s="59">
        <f t="shared" si="527"/>
        <v>41.460611829597418</v>
      </c>
      <c r="CA68" s="59">
        <f t="shared" si="528"/>
        <v>43.262572940935378</v>
      </c>
      <c r="CB68" s="59">
        <f t="shared" si="529"/>
        <v>45.142850886094308</v>
      </c>
      <c r="CC68" s="59">
        <f t="shared" si="530"/>
        <v>47.104849471305734</v>
      </c>
      <c r="CD68" s="59">
        <f t="shared" si="531"/>
        <v>49.15212043902762</v>
      </c>
      <c r="CE68" s="59">
        <f t="shared" si="532"/>
        <v>51.288369897548634</v>
      </c>
      <c r="CF68" s="59">
        <f t="shared" si="533"/>
        <v>53.517465030035886</v>
      </c>
      <c r="CG68" s="59">
        <f t="shared" si="534"/>
        <v>55.843441095171301</v>
      </c>
      <c r="CH68" s="59">
        <f t="shared" si="535"/>
        <v>58.270508732049628</v>
      </c>
      <c r="CI68" s="59">
        <f t="shared" si="536"/>
        <v>60.803061582561959</v>
      </c>
      <c r="CJ68" s="59">
        <f t="shared" si="537"/>
        <v>63.445684245063262</v>
      </c>
      <c r="CK68" s="59">
        <f t="shared" si="538"/>
        <v>66.203160573722201</v>
      </c>
      <c r="CL68" s="59">
        <f t="shared" si="539"/>
        <v>69.080482338577312</v>
      </c>
      <c r="CM68" s="59">
        <f t="shared" si="540"/>
        <v>72.082858261976554</v>
      </c>
      <c r="CN68" s="59">
        <f t="shared" si="541"/>
        <v>75.215723447758577</v>
      </c>
      <c r="CO68" s="59">
        <f t="shared" si="542"/>
        <v>78.48474922024505</v>
      </c>
      <c r="CP68" s="59">
        <f t="shared" si="543"/>
        <v>81.895853390855336</v>
      </c>
      <c r="CQ68" s="59">
        <f t="shared" si="544"/>
        <v>85.455210970928675</v>
      </c>
      <c r="CR68" s="59">
        <f t="shared" si="545"/>
        <v>89.169265350147171</v>
      </c>
      <c r="CS68" s="59">
        <f t="shared" si="546"/>
        <v>93.044739960795255</v>
      </c>
      <c r="CT68" s="59">
        <f t="shared" si="547"/>
        <v>97.088650448971322</v>
      </c>
      <c r="CU68" s="59">
        <f t="shared" si="548"/>
        <v>101.30831737478451</v>
      </c>
      <c r="CV68" s="59">
        <f t="shared" si="549"/>
        <v>105.71137946452738</v>
      </c>
      <c r="CW68" s="59">
        <f t="shared" si="550"/>
        <v>110.30580743881465</v>
      </c>
      <c r="CX68" s="59">
        <f t="shared" si="551"/>
        <v>115.0999184417204</v>
      </c>
      <c r="CY68" s="59">
        <f t="shared" si="552"/>
        <v>120.10239109703444</v>
      </c>
      <c r="CZ68" s="59">
        <f t="shared" si="553"/>
        <v>125.32228121889374</v>
      </c>
      <c r="DA68" s="59">
        <f t="shared" si="554"/>
        <v>130.76903820522929</v>
      </c>
      <c r="DB68" s="59">
        <f t="shared" si="555"/>
        <v>136.45252214370495</v>
      </c>
      <c r="DC68" s="59">
        <f t="shared" si="556"/>
        <v>142.38302166111464</v>
      </c>
      <c r="DD68" s="59">
        <f t="shared" si="557"/>
        <v>148.57127254854998</v>
      </c>
      <c r="DE68" s="59">
        <f t="shared" si="558"/>
        <v>155.02847719605504</v>
      </c>
      <c r="DF68" s="59">
        <f t="shared" si="559"/>
        <v>161.76632487194996</v>
      </c>
      <c r="DG68" s="59">
        <f t="shared" si="560"/>
        <v>168.79701288353462</v>
      </c>
      <c r="DH68" s="59">
        <f t="shared" si="561"/>
        <v>176.13326865747879</v>
      </c>
      <c r="DI68" s="59">
        <f t="shared" si="562"/>
        <v>183.78837277987012</v>
      </c>
      <c r="DJ68" s="59">
        <f t="shared" si="563"/>
        <v>191.77618303762881</v>
      </c>
      <c r="DK68" s="59">
        <f t="shared" si="564"/>
        <v>200.11115950481022</v>
      </c>
      <c r="DL68" s="59">
        <f t="shared" si="565"/>
        <v>208.80839071920826</v>
      </c>
      <c r="DM68" s="59">
        <f t="shared" si="566"/>
        <v>217.88362099664647</v>
      </c>
      <c r="DN68" s="59">
        <f t="shared" si="567"/>
        <v>227.3532789324027</v>
      </c>
      <c r="DO68" s="59">
        <f t="shared" si="568"/>
        <v>237.23450714136277</v>
      </c>
      <c r="DP68" s="59">
        <f t="shared" si="569"/>
        <v>247.54519329074066</v>
      </c>
      <c r="DQ68" s="59">
        <f t="shared" si="570"/>
        <v>258.3040024815428</v>
      </c>
      <c r="DR68" s="59">
        <f t="shared" si="571"/>
        <v>269.5304110373956</v>
      </c>
      <c r="DS68" s="59">
        <f t="shared" si="572"/>
        <v>281.24474176190284</v>
      </c>
      <c r="DT68" s="59">
        <f t="shared" si="573"/>
        <v>293.46820072835862</v>
      </c>
      <c r="DU68" s="59">
        <f t="shared" si="574"/>
        <v>306.22291566841449</v>
      </c>
      <c r="DV68" s="59">
        <f t="shared" si="575"/>
        <v>319.53197602919511</v>
      </c>
      <c r="DW68" s="59">
        <f t="shared" si="576"/>
        <v>333.41947477137597</v>
      </c>
      <c r="DX68" s="59">
        <f t="shared" si="577"/>
        <v>347.91055198388949</v>
      </c>
      <c r="DY68" s="59">
        <f t="shared" si="578"/>
        <v>363.03144039421323</v>
      </c>
      <c r="DZ68" s="59">
        <f t="shared" si="579"/>
        <v>378.8095128566265</v>
      </c>
      <c r="EA68" s="59">
        <f t="shared" si="580"/>
        <v>395.27333190440118</v>
      </c>
      <c r="EB68" s="59">
        <f t="shared" si="581"/>
        <v>412.45270145563023</v>
      </c>
      <c r="EC68" s="59">
        <f t="shared" si="582"/>
        <v>430.3787207662948</v>
      </c>
      <c r="ED68" s="59">
        <f t="shared" si="583"/>
        <v>449.08384072823947</v>
      </c>
      <c r="EE68" s="59">
        <f t="shared" si="584"/>
        <v>468.60192261397015</v>
      </c>
      <c r="EF68" s="59">
        <f t="shared" si="585"/>
        <v>488.96829937461848</v>
      </c>
      <c r="EG68" s="59">
        <f t="shared" si="586"/>
        <v>510.21983960203812</v>
      </c>
      <c r="EH68" s="59">
        <f t="shared" si="587"/>
        <v>532.39501427082189</v>
      </c>
      <c r="EI68" s="59">
        <f t="shared" si="588"/>
        <v>555.53396638106028</v>
      </c>
      <c r="EJ68" s="59">
        <f t="shared" si="589"/>
        <v>579.67858362791389</v>
      </c>
      <c r="EK68" s="59">
        <f t="shared" si="590"/>
        <v>604.8725742295502</v>
      </c>
      <c r="EL68" s="59">
        <f t="shared" si="591"/>
        <v>631.16154605071483</v>
      </c>
      <c r="EM68" s="59">
        <f t="shared" si="592"/>
        <v>658.59308916517091</v>
      </c>
      <c r="EN68" s="59">
        <f t="shared" si="593"/>
        <v>687.21686200646752</v>
      </c>
      <c r="EO68" s="59">
        <f t="shared" si="594"/>
        <v>717.08468126299249</v>
      </c>
      <c r="EP68" s="59">
        <f t="shared" si="595"/>
        <v>748.25061568004458</v>
      </c>
      <c r="EQ68" s="59">
        <f t="shared" si="596"/>
        <v>780.77108393873061</v>
      </c>
      <c r="ER68" s="59">
        <f t="shared" si="597"/>
        <v>814.70495678887562</v>
      </c>
      <c r="ES68" s="59">
        <f t="shared" si="598"/>
        <v>850.11366362083368</v>
      </c>
      <c r="ET68" s="59">
        <f t="shared" si="599"/>
        <v>887.06130366912225</v>
      </c>
      <c r="EU68" s="59">
        <f t="shared" si="600"/>
        <v>925.61476204918949</v>
      </c>
      <c r="EV68" s="59">
        <f t="shared" si="601"/>
        <v>965.84383083737123</v>
      </c>
      <c r="EW68" s="59">
        <f t="shared" si="602"/>
        <v>1007.8213354132249</v>
      </c>
      <c r="EX68" s="59">
        <f t="shared" si="603"/>
        <v>1051.6232662929544</v>
      </c>
      <c r="EY68" s="59">
        <f t="shared" si="604"/>
        <v>1097.3289166925788</v>
      </c>
      <c r="EZ68" s="59">
        <f t="shared" si="605"/>
        <v>1145.0210260698716</v>
      </c>
      <c r="FA68" s="59">
        <f t="shared" si="606"/>
        <v>1194.7859299049203</v>
      </c>
      <c r="FB68" s="59">
        <f t="shared" si="607"/>
        <v>1246.7137159904478</v>
      </c>
      <c r="FC68" s="59">
        <f t="shared" si="608"/>
        <v>1300.8983875148244</v>
      </c>
      <c r="FD68" s="59">
        <f t="shared" si="609"/>
        <v>1357.4380332329936</v>
      </c>
      <c r="FE68" s="59">
        <f t="shared" si="610"/>
        <v>1416.4350050333658</v>
      </c>
      <c r="FF68" s="59">
        <f t="shared" si="611"/>
        <v>1477.9961032221258</v>
      </c>
      <c r="FG68" s="59">
        <f t="shared" si="612"/>
        <v>1542.2327698603658</v>
      </c>
      <c r="FH68" s="59">
        <f t="shared" si="613"/>
        <v>1609.2612905040369</v>
      </c>
      <c r="FI68" s="59">
        <f t="shared" si="614"/>
        <v>1679.2030047119231</v>
      </c>
      <c r="FJ68" s="59">
        <f t="shared" si="615"/>
        <v>1752.1845257027126</v>
      </c>
      <c r="FK68" s="59">
        <f t="shared" si="616"/>
        <v>1828.3379695588037</v>
      </c>
      <c r="FL68" s="59">
        <f t="shared" si="617"/>
        <v>1907.8011943917681</v>
      </c>
      <c r="FM68" s="59">
        <f t="shared" si="618"/>
        <v>1990.718049902423</v>
      </c>
      <c r="FN68" s="59">
        <f t="shared" si="619"/>
        <v>2077.2386377872817</v>
      </c>
      <c r="FO68" s="59">
        <f t="shared" si="620"/>
        <v>2167.5195834627925</v>
      </c>
      <c r="FP68" s="59">
        <f t="shared" si="621"/>
        <v>2261.7243195992523</v>
      </c>
      <c r="FQ68" s="59">
        <f t="shared" si="622"/>
        <v>2360.0233819776749</v>
      </c>
      <c r="FR68" s="59">
        <f t="shared" si="623"/>
        <v>2462.5947182051882</v>
      </c>
      <c r="FS68" s="59">
        <f t="shared" si="624"/>
        <v>2569.624009847822</v>
      </c>
      <c r="FT68" s="59">
        <f t="shared" si="625"/>
        <v>2681.3050085638279</v>
      </c>
      <c r="FU68" s="59">
        <f t="shared" si="626"/>
        <v>2797.8398868460285</v>
      </c>
      <c r="FV68" s="59">
        <f t="shared" si="627"/>
        <v>2919.4396040081301</v>
      </c>
      <c r="FW68" s="59">
        <f t="shared" si="628"/>
        <v>3046.324288077531</v>
      </c>
      <c r="FX68" s="59">
        <f t="shared" si="629"/>
        <v>3178.7236342859565</v>
      </c>
      <c r="FY68" s="59">
        <f t="shared" si="630"/>
        <v>3316.8773208792923</v>
      </c>
      <c r="FZ68" s="59">
        <f t="shared" si="631"/>
        <v>3461.0354429993477</v>
      </c>
      <c r="GA68" s="59">
        <f t="shared" si="632"/>
        <v>3611.4589654229849</v>
      </c>
      <c r="GB68" s="59">
        <f t="shared" si="633"/>
        <v>3768.4201949781982</v>
      </c>
      <c r="GC68" s="59">
        <f t="shared" si="634"/>
        <v>3932.20327349234</v>
      </c>
      <c r="GD68" s="59">
        <f t="shared" si="635"/>
        <v>4103.104692164864</v>
      </c>
      <c r="GE68" s="59">
        <f t="shared" si="636"/>
        <v>4281.4338282957333</v>
      </c>
      <c r="GF68" s="59">
        <f t="shared" si="637"/>
        <v>4467.5135053411223</v>
      </c>
      <c r="GG68" s="59">
        <f t="shared" si="638"/>
        <v>4661.6805773102578</v>
      </c>
      <c r="GH68" s="59">
        <f t="shared" si="639"/>
        <v>4864.2865385613159</v>
      </c>
      <c r="GI68" s="59">
        <f t="shared" si="640"/>
        <v>5075.6981601002672</v>
      </c>
      <c r="GJ68" s="59">
        <f t="shared" si="641"/>
        <v>5296.2981535345443</v>
      </c>
      <c r="GK68" s="59">
        <f t="shared" si="642"/>
        <v>5526.4858638834621</v>
      </c>
      <c r="GL68" s="59">
        <f t="shared" si="643"/>
        <v>5766.6779924995644</v>
      </c>
      <c r="GM68" s="59">
        <f t="shared" si="644"/>
        <v>6017.3093514095799</v>
      </c>
      <c r="GN68" s="59">
        <f t="shared" si="645"/>
        <v>6278.8336504405424</v>
      </c>
      <c r="GO68" s="59">
        <f t="shared" si="646"/>
        <v>6551.7243185559882</v>
      </c>
      <c r="GP68" s="59">
        <f t="shared" si="647"/>
        <v>6836.4753608890678</v>
      </c>
      <c r="GQ68" s="59">
        <f t="shared" si="648"/>
        <v>7133.602253024028</v>
      </c>
      <c r="GR68" s="59">
        <f t="shared" si="649"/>
        <v>7443.6428741449572</v>
      </c>
      <c r="GS68" s="59">
        <f t="shared" si="650"/>
        <v>7767.1584807410445</v>
      </c>
      <c r="GT68" s="59">
        <f t="shared" si="651"/>
        <v>8104.7347226310112</v>
      </c>
      <c r="GU68" s="59">
        <f t="shared" si="652"/>
        <v>8456.982703145999</v>
      </c>
      <c r="GV68" s="59">
        <f t="shared" si="653"/>
        <v>8824.5400853901301</v>
      </c>
      <c r="GW68" s="59">
        <f t="shared" si="654"/>
        <v>9208.0722465813542</v>
      </c>
      <c r="GX68" s="59">
        <f t="shared" si="655"/>
        <v>9608.273482562272</v>
      </c>
      <c r="GY68" s="59">
        <f t="shared" si="656"/>
        <v>10025.868264661392</v>
      </c>
      <c r="GZ68" s="59">
        <f t="shared" si="657"/>
        <v>10461.612551180106</v>
      </c>
      <c r="HA68" s="59">
        <f t="shared" si="658"/>
        <v>10916.295155879494</v>
      </c>
      <c r="HB68" s="59">
        <f t="shared" si="659"/>
        <v>11390.739175944327</v>
      </c>
      <c r="HC68" s="59">
        <f t="shared" si="660"/>
        <v>11885.803482009218</v>
      </c>
    </row>
    <row r="69" spans="1:211" x14ac:dyDescent="0.3">
      <c r="A69" s="69" t="str">
        <f t="shared" si="460"/>
        <v>Eversource Energy</v>
      </c>
      <c r="B69" s="16" t="str">
        <f t="shared" si="460"/>
        <v>ES</v>
      </c>
      <c r="C69" s="16">
        <f t="shared" si="460"/>
        <v>2.02</v>
      </c>
      <c r="D69" s="16">
        <f t="shared" si="460"/>
        <v>60.742333333333335</v>
      </c>
      <c r="E69" s="18">
        <f t="shared" si="460"/>
        <v>5.8624999999999997E-2</v>
      </c>
      <c r="F69" s="18">
        <f t="shared" si="460"/>
        <v>5.3570666666666662E-2</v>
      </c>
      <c r="G69" s="18">
        <f t="shared" si="460"/>
        <v>4.8516333333333328E-2</v>
      </c>
      <c r="H69" s="18">
        <f t="shared" si="460"/>
        <v>4.3462000000000001E-2</v>
      </c>
      <c r="I69" s="17">
        <f t="shared" si="661"/>
        <v>8.1169536709785481E-2</v>
      </c>
      <c r="K69" s="59">
        <f t="shared" si="461"/>
        <v>-60.742333333333335</v>
      </c>
      <c r="L69" s="58">
        <f t="shared" si="462"/>
        <v>2.1384224999999999</v>
      </c>
      <c r="M69" s="58">
        <f t="shared" si="463"/>
        <v>2.2637875190624999</v>
      </c>
      <c r="N69" s="59">
        <f t="shared" ref="N69:O69" si="666">M69*(1+$F69)</f>
        <v>2.3850601256503574</v>
      </c>
      <c r="O69" s="59">
        <f t="shared" si="666"/>
        <v>2.5128293866215308</v>
      </c>
      <c r="P69" s="59">
        <f t="shared" si="465"/>
        <v>2.6220419774228754</v>
      </c>
      <c r="Q69" s="59">
        <f t="shared" si="466"/>
        <v>2.7360011658456282</v>
      </c>
      <c r="R69" s="59">
        <f t="shared" si="467"/>
        <v>2.8549132485156106</v>
      </c>
      <c r="S69" s="59">
        <f t="shared" si="468"/>
        <v>2.9789934881225957</v>
      </c>
      <c r="T69" s="59">
        <f t="shared" si="469"/>
        <v>3.1084665031033798</v>
      </c>
      <c r="U69" s="59">
        <f t="shared" si="470"/>
        <v>3.2435666742612583</v>
      </c>
      <c r="V69" s="59">
        <f t="shared" si="471"/>
        <v>3.3845385690580008</v>
      </c>
      <c r="W69" s="59">
        <f t="shared" si="472"/>
        <v>3.5316373843463991</v>
      </c>
      <c r="X69" s="59">
        <f t="shared" si="473"/>
        <v>3.6851294083448618</v>
      </c>
      <c r="Y69" s="59">
        <f t="shared" si="474"/>
        <v>3.8452925026903459</v>
      </c>
      <c r="Z69" s="59">
        <f t="shared" si="475"/>
        <v>4.0124166054422732</v>
      </c>
      <c r="AA69" s="59">
        <f t="shared" si="476"/>
        <v>4.1868042559480045</v>
      </c>
      <c r="AB69" s="59">
        <f t="shared" si="477"/>
        <v>4.368771142520016</v>
      </c>
      <c r="AC69" s="59">
        <f t="shared" si="478"/>
        <v>4.5586466739162201</v>
      </c>
      <c r="AD69" s="59">
        <f t="shared" si="479"/>
        <v>4.7567745756579667</v>
      </c>
      <c r="AE69" s="59">
        <f t="shared" si="480"/>
        <v>4.9635135122652123</v>
      </c>
      <c r="AF69" s="59">
        <f t="shared" si="481"/>
        <v>5.1792377365352822</v>
      </c>
      <c r="AG69" s="59">
        <f t="shared" si="482"/>
        <v>5.4043377670405777</v>
      </c>
      <c r="AH69" s="59">
        <f t="shared" si="483"/>
        <v>5.6392210950716946</v>
      </c>
      <c r="AI69" s="59">
        <f t="shared" si="484"/>
        <v>5.8843129223056998</v>
      </c>
      <c r="AJ69" s="59">
        <f t="shared" si="485"/>
        <v>6.1400569305349491</v>
      </c>
      <c r="AK69" s="59">
        <f t="shared" si="486"/>
        <v>6.4069160848498585</v>
      </c>
      <c r="AL69" s="59">
        <f t="shared" si="487"/>
        <v>6.6853734717296023</v>
      </c>
      <c r="AM69" s="59">
        <f t="shared" si="488"/>
        <v>6.9759331735579133</v>
      </c>
      <c r="AN69" s="59">
        <f t="shared" si="489"/>
        <v>7.2791211811470866</v>
      </c>
      <c r="AO69" s="59">
        <f t="shared" si="490"/>
        <v>7.5954863459221009</v>
      </c>
      <c r="AP69" s="59">
        <f t="shared" si="491"/>
        <v>7.9256013734885666</v>
      </c>
      <c r="AQ69" s="59">
        <f t="shared" si="492"/>
        <v>8.2700638603831251</v>
      </c>
      <c r="AR69" s="59">
        <f t="shared" si="493"/>
        <v>8.629497375883096</v>
      </c>
      <c r="AS69" s="59">
        <f t="shared" si="494"/>
        <v>9.0045525908337254</v>
      </c>
      <c r="AT69" s="59">
        <f t="shared" si="495"/>
        <v>9.3959084555365404</v>
      </c>
      <c r="AU69" s="59">
        <f t="shared" si="496"/>
        <v>9.8042734288310687</v>
      </c>
      <c r="AV69" s="59">
        <f t="shared" si="497"/>
        <v>10.230386760594923</v>
      </c>
      <c r="AW69" s="59">
        <f t="shared" si="498"/>
        <v>10.675019829983899</v>
      </c>
      <c r="AX69" s="59">
        <f t="shared" si="499"/>
        <v>11.138977541834658</v>
      </c>
      <c r="AY69" s="59">
        <f t="shared" si="500"/>
        <v>11.623099783757874</v>
      </c>
      <c r="AZ69" s="59">
        <f t="shared" si="501"/>
        <v>12.128262946559557</v>
      </c>
      <c r="BA69" s="59">
        <f t="shared" si="502"/>
        <v>12.655381510742927</v>
      </c>
      <c r="BB69" s="59">
        <f t="shared" si="503"/>
        <v>13.205409701962836</v>
      </c>
      <c r="BC69" s="59">
        <f t="shared" si="504"/>
        <v>13.779343218429544</v>
      </c>
      <c r="BD69" s="59">
        <f t="shared" si="505"/>
        <v>14.378221033388927</v>
      </c>
      <c r="BE69" s="59">
        <f t="shared" si="506"/>
        <v>15.003127275942076</v>
      </c>
      <c r="BF69" s="59">
        <f t="shared" si="507"/>
        <v>15.655193193609069</v>
      </c>
      <c r="BG69" s="59">
        <f t="shared" si="508"/>
        <v>16.335599200189705</v>
      </c>
      <c r="BH69" s="59">
        <f t="shared" si="509"/>
        <v>17.04557701262835</v>
      </c>
      <c r="BI69" s="59">
        <f t="shared" si="510"/>
        <v>17.786411880751203</v>
      </c>
      <c r="BJ69" s="59">
        <f t="shared" si="511"/>
        <v>18.559444913912408</v>
      </c>
      <c r="BK69" s="59">
        <f t="shared" si="512"/>
        <v>19.366075508760868</v>
      </c>
      <c r="BL69" s="59">
        <f t="shared" si="513"/>
        <v>20.207763882522631</v>
      </c>
      <c r="BM69" s="59">
        <f t="shared" si="514"/>
        <v>21.086033716384826</v>
      </c>
      <c r="BN69" s="59">
        <f t="shared" si="515"/>
        <v>22.002474913766342</v>
      </c>
      <c r="BO69" s="59">
        <f t="shared" si="516"/>
        <v>22.958746478468452</v>
      </c>
      <c r="BP69" s="59">
        <f t="shared" si="517"/>
        <v>23.956579517915646</v>
      </c>
      <c r="BQ69" s="59">
        <f t="shared" si="518"/>
        <v>24.997780376923295</v>
      </c>
      <c r="BR69" s="59">
        <f t="shared" si="519"/>
        <v>26.084233907665134</v>
      </c>
      <c r="BS69" s="59">
        <f t="shared" si="520"/>
        <v>27.217906881760072</v>
      </c>
      <c r="BT69" s="59">
        <f t="shared" si="521"/>
        <v>28.400851550655126</v>
      </c>
      <c r="BU69" s="59">
        <f t="shared" si="522"/>
        <v>29.635209360749695</v>
      </c>
      <c r="BV69" s="59">
        <f t="shared" si="523"/>
        <v>30.923214829986595</v>
      </c>
      <c r="BW69" s="59">
        <f t="shared" si="524"/>
        <v>32.267199592927469</v>
      </c>
      <c r="BX69" s="59">
        <f t="shared" si="525"/>
        <v>33.669596621635279</v>
      </c>
      <c r="BY69" s="59">
        <f t="shared" si="526"/>
        <v>35.132944630004786</v>
      </c>
      <c r="BZ69" s="59">
        <f t="shared" si="527"/>
        <v>36.659892669514051</v>
      </c>
      <c r="CA69" s="59">
        <f t="shared" si="528"/>
        <v>38.253204924716464</v>
      </c>
      <c r="CB69" s="59">
        <f t="shared" si="529"/>
        <v>39.915765717154486</v>
      </c>
      <c r="CC69" s="59">
        <f t="shared" si="530"/>
        <v>41.650584726753451</v>
      </c>
      <c r="CD69" s="59">
        <f t="shared" si="531"/>
        <v>43.460802440147603</v>
      </c>
      <c r="CE69" s="59">
        <f t="shared" si="532"/>
        <v>45.349695835801292</v>
      </c>
      <c r="CF69" s="59">
        <f t="shared" si="533"/>
        <v>47.320684316216884</v>
      </c>
      <c r="CG69" s="59">
        <f t="shared" si="534"/>
        <v>49.377335897968294</v>
      </c>
      <c r="CH69" s="59">
        <f t="shared" si="535"/>
        <v>51.523373670765785</v>
      </c>
      <c r="CI69" s="59">
        <f t="shared" si="536"/>
        <v>53.762682537244601</v>
      </c>
      <c r="CJ69" s="59">
        <f t="shared" si="537"/>
        <v>56.099316245678317</v>
      </c>
      <c r="CK69" s="59">
        <f t="shared" si="538"/>
        <v>58.537504728347983</v>
      </c>
      <c r="CL69" s="59">
        <f t="shared" si="539"/>
        <v>61.081661758851439</v>
      </c>
      <c r="CM69" s="59">
        <f t="shared" si="540"/>
        <v>63.736392942214636</v>
      </c>
      <c r="CN69" s="59">
        <f t="shared" si="541"/>
        <v>66.506504052269165</v>
      </c>
      <c r="CO69" s="59">
        <f t="shared" si="542"/>
        <v>69.397009731388877</v>
      </c>
      <c r="CP69" s="59">
        <f t="shared" si="543"/>
        <v>72.413142568334493</v>
      </c>
      <c r="CQ69" s="59">
        <f t="shared" si="544"/>
        <v>75.560362570639441</v>
      </c>
      <c r="CR69" s="59">
        <f t="shared" si="545"/>
        <v>78.84436704868456</v>
      </c>
      <c r="CS69" s="59">
        <f t="shared" si="546"/>
        <v>82.271100929354475</v>
      </c>
      <c r="CT69" s="59">
        <f t="shared" si="547"/>
        <v>85.846767517946077</v>
      </c>
      <c r="CU69" s="59">
        <f t="shared" si="548"/>
        <v>89.577839727811039</v>
      </c>
      <c r="CV69" s="59">
        <f t="shared" si="549"/>
        <v>93.471071798061146</v>
      </c>
      <c r="CW69" s="59">
        <f t="shared" si="550"/>
        <v>97.533511520548473</v>
      </c>
      <c r="CX69" s="59">
        <f t="shared" si="551"/>
        <v>101.77251299825454</v>
      </c>
      <c r="CY69" s="59">
        <f t="shared" si="552"/>
        <v>106.19574995818466</v>
      </c>
      <c r="CZ69" s="59">
        <f t="shared" si="553"/>
        <v>110.81122964286727</v>
      </c>
      <c r="DA69" s="59">
        <f t="shared" si="554"/>
        <v>115.62730730560556</v>
      </c>
      <c r="DB69" s="59">
        <f t="shared" si="555"/>
        <v>120.65270133572177</v>
      </c>
      <c r="DC69" s="59">
        <f t="shared" si="556"/>
        <v>125.89650904117489</v>
      </c>
      <c r="DD69" s="59">
        <f t="shared" si="557"/>
        <v>131.36822311712243</v>
      </c>
      <c r="DE69" s="59">
        <f t="shared" si="558"/>
        <v>137.07774883023879</v>
      </c>
      <c r="DF69" s="59">
        <f t="shared" si="559"/>
        <v>143.03542194989862</v>
      </c>
      <c r="DG69" s="59">
        <f t="shared" si="560"/>
        <v>149.25202745868509</v>
      </c>
      <c r="DH69" s="59">
        <f t="shared" si="561"/>
        <v>155.73881907609444</v>
      </c>
      <c r="DI69" s="59">
        <f t="shared" si="562"/>
        <v>162.50753963077963</v>
      </c>
      <c r="DJ69" s="59">
        <f t="shared" si="563"/>
        <v>169.57044231821257</v>
      </c>
      <c r="DK69" s="59">
        <f t="shared" si="564"/>
        <v>176.9403128822467</v>
      </c>
      <c r="DL69" s="59">
        <f t="shared" si="565"/>
        <v>184.63049276073488</v>
      </c>
      <c r="DM69" s="59">
        <f t="shared" si="566"/>
        <v>192.65490323710193</v>
      </c>
      <c r="DN69" s="59">
        <f t="shared" si="567"/>
        <v>201.02807064159285</v>
      </c>
      <c r="DO69" s="59">
        <f t="shared" si="568"/>
        <v>209.76515264781773</v>
      </c>
      <c r="DP69" s="59">
        <f t="shared" si="569"/>
        <v>218.88196571219717</v>
      </c>
      <c r="DQ69" s="59">
        <f t="shared" si="570"/>
        <v>228.39501370598066</v>
      </c>
      <c r="DR69" s="59">
        <f t="shared" si="571"/>
        <v>238.32151779166998</v>
      </c>
      <c r="DS69" s="59">
        <f t="shared" si="572"/>
        <v>248.6794475979315</v>
      </c>
      <c r="DT69" s="59">
        <f t="shared" si="573"/>
        <v>259.48755374943278</v>
      </c>
      <c r="DU69" s="59">
        <f t="shared" si="574"/>
        <v>270.76540181049057</v>
      </c>
      <c r="DV69" s="59">
        <f t="shared" si="575"/>
        <v>282.53340770397807</v>
      </c>
      <c r="DW69" s="59">
        <f t="shared" si="576"/>
        <v>294.81287466960833</v>
      </c>
      <c r="DX69" s="59">
        <f t="shared" si="577"/>
        <v>307.62603182849881</v>
      </c>
      <c r="DY69" s="59">
        <f t="shared" si="578"/>
        <v>320.99607442382899</v>
      </c>
      <c r="DZ69" s="59">
        <f t="shared" si="579"/>
        <v>334.94720581043742</v>
      </c>
      <c r="EA69" s="59">
        <f t="shared" si="580"/>
        <v>349.50468126937062</v>
      </c>
      <c r="EB69" s="59">
        <f t="shared" si="581"/>
        <v>364.69485372669999</v>
      </c>
      <c r="EC69" s="59">
        <f t="shared" si="582"/>
        <v>380.54522145936977</v>
      </c>
      <c r="ED69" s="59">
        <f t="shared" si="583"/>
        <v>397.08447787443686</v>
      </c>
      <c r="EE69" s="59">
        <f t="shared" si="584"/>
        <v>414.34256345181558</v>
      </c>
      <c r="EF69" s="59">
        <f t="shared" si="585"/>
        <v>432.35071994455836</v>
      </c>
      <c r="EG69" s="59">
        <f t="shared" si="586"/>
        <v>451.14154693478872</v>
      </c>
      <c r="EH69" s="59">
        <f t="shared" si="587"/>
        <v>470.74906084766843</v>
      </c>
      <c r="EI69" s="59">
        <f t="shared" si="588"/>
        <v>491.20875653022972</v>
      </c>
      <c r="EJ69" s="59">
        <f t="shared" si="589"/>
        <v>512.55767150654651</v>
      </c>
      <c r="EK69" s="59">
        <f t="shared" si="590"/>
        <v>534.83445302556402</v>
      </c>
      <c r="EL69" s="59">
        <f t="shared" si="591"/>
        <v>558.079428022961</v>
      </c>
      <c r="EM69" s="59">
        <f t="shared" si="592"/>
        <v>582.33467612369486</v>
      </c>
      <c r="EN69" s="59">
        <f t="shared" si="593"/>
        <v>607.64410581738287</v>
      </c>
      <c r="EO69" s="59">
        <f t="shared" si="594"/>
        <v>634.05353394441784</v>
      </c>
      <c r="EP69" s="59">
        <f t="shared" si="595"/>
        <v>661.61076863671008</v>
      </c>
      <c r="EQ69" s="59">
        <f t="shared" si="596"/>
        <v>690.36569586319865</v>
      </c>
      <c r="ER69" s="59">
        <f t="shared" si="597"/>
        <v>720.37036973680495</v>
      </c>
      <c r="ES69" s="59">
        <f t="shared" si="598"/>
        <v>751.67910674630593</v>
      </c>
      <c r="ET69" s="59">
        <f t="shared" si="599"/>
        <v>784.34858408371383</v>
      </c>
      <c r="EU69" s="59">
        <f t="shared" si="600"/>
        <v>818.43794224516012</v>
      </c>
      <c r="EV69" s="59">
        <f t="shared" si="601"/>
        <v>854.00889209101922</v>
      </c>
      <c r="EW69" s="59">
        <f t="shared" si="602"/>
        <v>891.12582655907897</v>
      </c>
      <c r="EX69" s="59">
        <f t="shared" si="603"/>
        <v>929.85593723298962</v>
      </c>
      <c r="EY69" s="59">
        <f t="shared" si="604"/>
        <v>970.26933597700975</v>
      </c>
      <c r="EZ69" s="59">
        <f t="shared" si="605"/>
        <v>1012.4391818572425</v>
      </c>
      <c r="FA69" s="59">
        <f t="shared" si="606"/>
        <v>1056.4418135791218</v>
      </c>
      <c r="FB69" s="59">
        <f t="shared" si="607"/>
        <v>1102.3568876808974</v>
      </c>
      <c r="FC69" s="59">
        <f t="shared" si="608"/>
        <v>1150.2675227332845</v>
      </c>
      <c r="FD69" s="59">
        <f t="shared" si="609"/>
        <v>1200.2604498063183</v>
      </c>
      <c r="FE69" s="59">
        <f t="shared" si="610"/>
        <v>1252.4261694758004</v>
      </c>
      <c r="FF69" s="59">
        <f t="shared" si="611"/>
        <v>1306.8591156535574</v>
      </c>
      <c r="FG69" s="59">
        <f t="shared" si="612"/>
        <v>1363.6578265380922</v>
      </c>
      <c r="FH69" s="59">
        <f t="shared" si="613"/>
        <v>1422.9251229950905</v>
      </c>
      <c r="FI69" s="59">
        <f t="shared" si="614"/>
        <v>1484.768294690703</v>
      </c>
      <c r="FJ69" s="59">
        <f t="shared" si="615"/>
        <v>1549.2992943145503</v>
      </c>
      <c r="FK69" s="59">
        <f t="shared" si="616"/>
        <v>1616.6349402440492</v>
      </c>
      <c r="FL69" s="59">
        <f t="shared" si="617"/>
        <v>1686.8971280169358</v>
      </c>
      <c r="FM69" s="59">
        <f t="shared" si="618"/>
        <v>1760.2130509948076</v>
      </c>
      <c r="FN69" s="59">
        <f t="shared" si="619"/>
        <v>1836.7154306171437</v>
      </c>
      <c r="FO69" s="59">
        <f t="shared" si="620"/>
        <v>1916.5427566626258</v>
      </c>
      <c r="FP69" s="59">
        <f t="shared" si="621"/>
        <v>1999.8395379526967</v>
      </c>
      <c r="FQ69" s="59">
        <f t="shared" si="622"/>
        <v>2086.7565639511968</v>
      </c>
      <c r="FR69" s="59">
        <f t="shared" si="623"/>
        <v>2177.4511777336434</v>
      </c>
      <c r="FS69" s="59">
        <f t="shared" si="624"/>
        <v>2272.0875608203028</v>
      </c>
      <c r="FT69" s="59">
        <f t="shared" si="625"/>
        <v>2370.8370303886745</v>
      </c>
      <c r="FU69" s="59">
        <f t="shared" si="626"/>
        <v>2473.8783494034269</v>
      </c>
      <c r="FV69" s="59">
        <f t="shared" si="627"/>
        <v>2581.3980502251984</v>
      </c>
      <c r="FW69" s="59">
        <f t="shared" si="628"/>
        <v>2693.5907722840857</v>
      </c>
      <c r="FX69" s="59">
        <f t="shared" si="629"/>
        <v>2810.6596144290961</v>
      </c>
      <c r="FY69" s="59">
        <f t="shared" si="630"/>
        <v>2932.8165025914132</v>
      </c>
      <c r="FZ69" s="59">
        <f t="shared" si="631"/>
        <v>3060.2825734270409</v>
      </c>
      <c r="GA69" s="59">
        <f t="shared" si="632"/>
        <v>3193.2885746333268</v>
      </c>
      <c r="GB69" s="59">
        <f t="shared" si="633"/>
        <v>3332.0752826640401</v>
      </c>
      <c r="GC69" s="59">
        <f t="shared" si="634"/>
        <v>3476.8939385991844</v>
      </c>
      <c r="GD69" s="59">
        <f t="shared" si="635"/>
        <v>3628.0067029585816</v>
      </c>
      <c r="GE69" s="59">
        <f t="shared" si="636"/>
        <v>3785.6871302825671</v>
      </c>
      <c r="GF69" s="59">
        <f t="shared" si="637"/>
        <v>3950.2206643389077</v>
      </c>
      <c r="GG69" s="59">
        <f t="shared" si="638"/>
        <v>4121.9051548524048</v>
      </c>
      <c r="GH69" s="59">
        <f t="shared" si="639"/>
        <v>4301.0513966926001</v>
      </c>
      <c r="GI69" s="59">
        <f t="shared" si="640"/>
        <v>4487.9836924956535</v>
      </c>
      <c r="GJ69" s="59">
        <f t="shared" si="641"/>
        <v>4683.0404397388993</v>
      </c>
      <c r="GK69" s="59">
        <f t="shared" si="642"/>
        <v>4886.5747433308306</v>
      </c>
      <c r="GL69" s="59">
        <f t="shared" si="643"/>
        <v>5098.9550548254747</v>
      </c>
      <c r="GM69" s="59">
        <f t="shared" si="644"/>
        <v>5320.5658394182992</v>
      </c>
      <c r="GN69" s="59">
        <f t="shared" si="645"/>
        <v>5551.8082719310969</v>
      </c>
      <c r="GO69" s="59">
        <f t="shared" si="646"/>
        <v>5793.1009630457656</v>
      </c>
      <c r="GP69" s="59">
        <f t="shared" si="647"/>
        <v>6044.8807171016597</v>
      </c>
      <c r="GQ69" s="59">
        <f t="shared" si="648"/>
        <v>6307.6033228283313</v>
      </c>
      <c r="GR69" s="59">
        <f t="shared" si="649"/>
        <v>6581.7443784450952</v>
      </c>
      <c r="GS69" s="59">
        <f t="shared" si="650"/>
        <v>6867.8001526210755</v>
      </c>
      <c r="GT69" s="59">
        <f t="shared" si="651"/>
        <v>7166.2884828542919</v>
      </c>
      <c r="GU69" s="59">
        <f t="shared" si="652"/>
        <v>7477.749712896104</v>
      </c>
      <c r="GV69" s="59">
        <f t="shared" si="653"/>
        <v>7802.7476709179937</v>
      </c>
      <c r="GW69" s="59">
        <f t="shared" si="654"/>
        <v>8141.8706901914311</v>
      </c>
      <c r="GX69" s="59">
        <f t="shared" si="655"/>
        <v>8495.7326741285306</v>
      </c>
      <c r="GY69" s="59">
        <f t="shared" si="656"/>
        <v>8864.9742076115035</v>
      </c>
      <c r="GZ69" s="59">
        <f t="shared" si="657"/>
        <v>9250.2637166227141</v>
      </c>
      <c r="HA69" s="59">
        <f t="shared" si="658"/>
        <v>9652.2986782745702</v>
      </c>
      <c r="HB69" s="59">
        <f t="shared" si="659"/>
        <v>10071.806883429739</v>
      </c>
      <c r="HC69" s="59">
        <f t="shared" si="660"/>
        <v>10509.547754197361</v>
      </c>
    </row>
    <row r="70" spans="1:211" x14ac:dyDescent="0.3">
      <c r="A70" s="69" t="str">
        <f t="shared" si="460"/>
        <v>OGE Energy Corporation</v>
      </c>
      <c r="B70" s="16" t="str">
        <f t="shared" si="460"/>
        <v>OGE</v>
      </c>
      <c r="C70" s="16">
        <f t="shared" si="460"/>
        <v>1.33</v>
      </c>
      <c r="D70" s="16">
        <f t="shared" si="460"/>
        <v>32.422666666666686</v>
      </c>
      <c r="E70" s="18">
        <f t="shared" si="460"/>
        <v>5.0624999999999996E-2</v>
      </c>
      <c r="F70" s="18">
        <f t="shared" si="460"/>
        <v>4.8237333333333333E-2</v>
      </c>
      <c r="G70" s="18">
        <f t="shared" si="460"/>
        <v>4.5849666666666671E-2</v>
      </c>
      <c r="H70" s="18">
        <f t="shared" si="460"/>
        <v>4.3462000000000001E-2</v>
      </c>
      <c r="I70" s="17">
        <f t="shared" si="661"/>
        <v>8.9054545760154744E-2</v>
      </c>
      <c r="K70" s="59">
        <f t="shared" si="461"/>
        <v>-32.422666666666686</v>
      </c>
      <c r="L70" s="58">
        <f t="shared" si="462"/>
        <v>1.3973312499999999</v>
      </c>
      <c r="M70" s="58">
        <f t="shared" si="463"/>
        <v>1.4680711445312498</v>
      </c>
      <c r="N70" s="59">
        <f t="shared" ref="N70:O70" si="667">M70*(1+$F70)</f>
        <v>1.5388869816870516</v>
      </c>
      <c r="O70" s="59">
        <f t="shared" si="667"/>
        <v>1.6131187859850171</v>
      </c>
      <c r="P70" s="59">
        <f t="shared" si="465"/>
        <v>1.6832281546614978</v>
      </c>
      <c r="Q70" s="59">
        <f t="shared" si="466"/>
        <v>1.7563846167193955</v>
      </c>
      <c r="R70" s="59">
        <f t="shared" si="467"/>
        <v>1.8327206049312537</v>
      </c>
      <c r="S70" s="59">
        <f t="shared" si="468"/>
        <v>1.9123743078627755</v>
      </c>
      <c r="T70" s="59">
        <f t="shared" si="469"/>
        <v>1.9954899200311071</v>
      </c>
      <c r="U70" s="59">
        <f t="shared" si="470"/>
        <v>2.0822179029354988</v>
      </c>
      <c r="V70" s="59">
        <f t="shared" si="471"/>
        <v>2.1727152574328814</v>
      </c>
      <c r="W70" s="59">
        <f t="shared" si="472"/>
        <v>2.2671458079514291</v>
      </c>
      <c r="X70" s="59">
        <f t="shared" si="473"/>
        <v>2.365680499056614</v>
      </c>
      <c r="Y70" s="59">
        <f t="shared" si="474"/>
        <v>2.4684977049066124</v>
      </c>
      <c r="Z70" s="59">
        <f t="shared" si="475"/>
        <v>2.5757835521572634</v>
      </c>
      <c r="AA70" s="59">
        <f t="shared" si="476"/>
        <v>2.6877322569011222</v>
      </c>
      <c r="AB70" s="59">
        <f t="shared" si="477"/>
        <v>2.8045464762505583</v>
      </c>
      <c r="AC70" s="59">
        <f t="shared" si="478"/>
        <v>2.9264376752013597</v>
      </c>
      <c r="AD70" s="59">
        <f t="shared" si="479"/>
        <v>3.0536265094409609</v>
      </c>
      <c r="AE70" s="59">
        <f t="shared" si="480"/>
        <v>3.1863432247942836</v>
      </c>
      <c r="AF70" s="59">
        <f t="shared" si="481"/>
        <v>3.3248280740302922</v>
      </c>
      <c r="AG70" s="59">
        <f t="shared" si="482"/>
        <v>3.4693317517837965</v>
      </c>
      <c r="AH70" s="59">
        <f t="shared" si="483"/>
        <v>3.6201158483798235</v>
      </c>
      <c r="AI70" s="59">
        <f t="shared" si="484"/>
        <v>3.7774533233821068</v>
      </c>
      <c r="AJ70" s="59">
        <f t="shared" si="485"/>
        <v>3.9416289997229397</v>
      </c>
      <c r="AK70" s="59">
        <f t="shared" si="486"/>
        <v>4.1129400793088973</v>
      </c>
      <c r="AL70" s="59">
        <f t="shared" si="487"/>
        <v>4.2916966810358197</v>
      </c>
      <c r="AM70" s="59">
        <f t="shared" si="488"/>
        <v>4.4782224021869981</v>
      </c>
      <c r="AN70" s="59">
        <f t="shared" si="489"/>
        <v>4.6728549042308485</v>
      </c>
      <c r="AO70" s="59">
        <f t="shared" si="490"/>
        <v>4.8759465240785289</v>
      </c>
      <c r="AP70" s="59">
        <f t="shared" si="491"/>
        <v>5.0878649119080297</v>
      </c>
      <c r="AQ70" s="59">
        <f t="shared" si="492"/>
        <v>5.3089936967093756</v>
      </c>
      <c r="AR70" s="59">
        <f t="shared" si="493"/>
        <v>5.5397331807557579</v>
      </c>
      <c r="AS70" s="59">
        <f t="shared" si="494"/>
        <v>5.7805010642577637</v>
      </c>
      <c r="AT70" s="59">
        <f t="shared" si="495"/>
        <v>6.0317332015125338</v>
      </c>
      <c r="AU70" s="59">
        <f t="shared" si="496"/>
        <v>6.2938843899166708</v>
      </c>
      <c r="AV70" s="59">
        <f t="shared" si="497"/>
        <v>6.5674291932712281</v>
      </c>
      <c r="AW70" s="59">
        <f t="shared" si="498"/>
        <v>6.8528628008691816</v>
      </c>
      <c r="AX70" s="59">
        <f t="shared" si="499"/>
        <v>7.1507019239205576</v>
      </c>
      <c r="AY70" s="59">
        <f t="shared" si="500"/>
        <v>7.4614857309379925</v>
      </c>
      <c r="AZ70" s="59">
        <f t="shared" si="501"/>
        <v>7.7857768237760183</v>
      </c>
      <c r="BA70" s="59">
        <f t="shared" si="502"/>
        <v>8.1241622560909708</v>
      </c>
      <c r="BB70" s="59">
        <f t="shared" si="503"/>
        <v>8.4772545960651957</v>
      </c>
      <c r="BC70" s="59">
        <f t="shared" si="504"/>
        <v>8.8456930353193801</v>
      </c>
      <c r="BD70" s="59">
        <f t="shared" si="505"/>
        <v>9.2301445460204299</v>
      </c>
      <c r="BE70" s="59">
        <f t="shared" si="506"/>
        <v>9.6313050882795697</v>
      </c>
      <c r="BF70" s="59">
        <f t="shared" si="507"/>
        <v>10.049900870026375</v>
      </c>
      <c r="BG70" s="59">
        <f t="shared" si="508"/>
        <v>10.48668966163946</v>
      </c>
      <c r="BH70" s="59">
        <f t="shared" si="509"/>
        <v>10.942462167713632</v>
      </c>
      <c r="BI70" s="59">
        <f t="shared" si="510"/>
        <v>11.418043458446801</v>
      </c>
      <c r="BJ70" s="59">
        <f t="shared" si="511"/>
        <v>11.914294463237814</v>
      </c>
      <c r="BK70" s="59">
        <f t="shared" si="512"/>
        <v>12.432113529199055</v>
      </c>
      <c r="BL70" s="59">
        <f t="shared" si="513"/>
        <v>12.972438047405104</v>
      </c>
      <c r="BM70" s="59">
        <f t="shared" si="514"/>
        <v>13.536246149821423</v>
      </c>
      <c r="BN70" s="59">
        <f t="shared" si="515"/>
        <v>14.124558479984961</v>
      </c>
      <c r="BO70" s="59">
        <f t="shared" si="516"/>
        <v>14.738440040642065</v>
      </c>
      <c r="BP70" s="59">
        <f t="shared" si="517"/>
        <v>15.379002121688448</v>
      </c>
      <c r="BQ70" s="59">
        <f t="shared" si="518"/>
        <v>16.047404311901268</v>
      </c>
      <c r="BR70" s="59">
        <f t="shared" si="519"/>
        <v>16.74485659810512</v>
      </c>
      <c r="BS70" s="59">
        <f t="shared" si="520"/>
        <v>17.472621555571962</v>
      </c>
      <c r="BT70" s="59">
        <f t="shared" si="521"/>
        <v>18.23201663362023</v>
      </c>
      <c r="BU70" s="59">
        <f t="shared" si="522"/>
        <v>19.024416540550629</v>
      </c>
      <c r="BV70" s="59">
        <f t="shared" si="523"/>
        <v>19.851255732236037</v>
      </c>
      <c r="BW70" s="59">
        <f t="shared" si="524"/>
        <v>20.714031008870478</v>
      </c>
      <c r="BX70" s="59">
        <f t="shared" si="525"/>
        <v>21.614304224578003</v>
      </c>
      <c r="BY70" s="59">
        <f t="shared" si="526"/>
        <v>22.553705114786609</v>
      </c>
      <c r="BZ70" s="59">
        <f t="shared" si="527"/>
        <v>23.533934246485462</v>
      </c>
      <c r="CA70" s="59">
        <f t="shared" si="528"/>
        <v>24.556766096706209</v>
      </c>
      <c r="CB70" s="59">
        <f t="shared" si="529"/>
        <v>25.62405226480125</v>
      </c>
      <c r="CC70" s="59">
        <f t="shared" si="530"/>
        <v>26.737724824334038</v>
      </c>
      <c r="CD70" s="59">
        <f t="shared" si="531"/>
        <v>27.899799820649239</v>
      </c>
      <c r="CE70" s="59">
        <f t="shared" si="532"/>
        <v>29.112380920454292</v>
      </c>
      <c r="CF70" s="59">
        <f t="shared" si="533"/>
        <v>30.377663220019073</v>
      </c>
      <c r="CG70" s="59">
        <f t="shared" si="534"/>
        <v>31.697937218887539</v>
      </c>
      <c r="CH70" s="59">
        <f t="shared" si="535"/>
        <v>33.075592966294828</v>
      </c>
      <c r="CI70" s="59">
        <f t="shared" si="536"/>
        <v>34.513124387795926</v>
      </c>
      <c r="CJ70" s="59">
        <f t="shared" si="537"/>
        <v>36.013133799938309</v>
      </c>
      <c r="CK70" s="59">
        <f t="shared" si="538"/>
        <v>37.578336621151223</v>
      </c>
      <c r="CL70" s="59">
        <f t="shared" si="539"/>
        <v>39.211566287379696</v>
      </c>
      <c r="CM70" s="59">
        <f t="shared" si="540"/>
        <v>40.915779381361787</v>
      </c>
      <c r="CN70" s="59">
        <f t="shared" si="541"/>
        <v>42.694060984834529</v>
      </c>
      <c r="CO70" s="59">
        <f t="shared" si="542"/>
        <v>44.5496302633574</v>
      </c>
      <c r="CP70" s="59">
        <f t="shared" si="543"/>
        <v>46.485846293863432</v>
      </c>
      <c r="CQ70" s="59">
        <f t="shared" si="544"/>
        <v>48.50621414548732</v>
      </c>
      <c r="CR70" s="59">
        <f t="shared" si="545"/>
        <v>50.614391224678485</v>
      </c>
      <c r="CS70" s="59">
        <f t="shared" si="546"/>
        <v>52.814193896085456</v>
      </c>
      <c r="CT70" s="59">
        <f t="shared" si="547"/>
        <v>55.109604391197117</v>
      </c>
      <c r="CU70" s="59">
        <f t="shared" si="548"/>
        <v>57.504778017247318</v>
      </c>
      <c r="CV70" s="59">
        <f t="shared" si="549"/>
        <v>60.004050679432915</v>
      </c>
      <c r="CW70" s="59">
        <f t="shared" si="550"/>
        <v>62.611946730062421</v>
      </c>
      <c r="CX70" s="59">
        <f t="shared" si="551"/>
        <v>65.333187158844382</v>
      </c>
      <c r="CY70" s="59">
        <f t="shared" si="552"/>
        <v>68.172698139142071</v>
      </c>
      <c r="CZ70" s="59">
        <f t="shared" si="553"/>
        <v>71.135619945665454</v>
      </c>
      <c r="DA70" s="59">
        <f t="shared" si="554"/>
        <v>74.227316259743958</v>
      </c>
      <c r="DB70" s="59">
        <f t="shared" si="555"/>
        <v>77.45338387902494</v>
      </c>
      <c r="DC70" s="59">
        <f t="shared" si="556"/>
        <v>80.819662849175117</v>
      </c>
      <c r="DD70" s="59">
        <f t="shared" si="557"/>
        <v>84.33224703592596</v>
      </c>
      <c r="DE70" s="59">
        <f t="shared" si="558"/>
        <v>87.99749515660136</v>
      </c>
      <c r="DF70" s="59">
        <f t="shared" si="559"/>
        <v>91.82204229109756</v>
      </c>
      <c r="DG70" s="59">
        <f t="shared" si="560"/>
        <v>95.812811893153238</v>
      </c>
      <c r="DH70" s="59">
        <f t="shared" si="561"/>
        <v>99.977028323653457</v>
      </c>
      <c r="DI70" s="59">
        <f t="shared" si="562"/>
        <v>104.32222992865607</v>
      </c>
      <c r="DJ70" s="59">
        <f t="shared" si="563"/>
        <v>108.85628268581532</v>
      </c>
      <c r="DK70" s="59">
        <f t="shared" si="564"/>
        <v>113.58739444390621</v>
      </c>
      <c r="DL70" s="59">
        <f t="shared" si="565"/>
        <v>118.52412978122724</v>
      </c>
      <c r="DM70" s="59">
        <f t="shared" si="566"/>
        <v>123.67542550977893</v>
      </c>
      <c r="DN70" s="59">
        <f t="shared" si="567"/>
        <v>129.05060685328493</v>
      </c>
      <c r="DO70" s="59">
        <f t="shared" si="568"/>
        <v>134.65940432834239</v>
      </c>
      <c r="DP70" s="59">
        <f t="shared" si="569"/>
        <v>140.5119713592608</v>
      </c>
      <c r="DQ70" s="59">
        <f t="shared" si="570"/>
        <v>146.61890265847697</v>
      </c>
      <c r="DR70" s="59">
        <f t="shared" si="571"/>
        <v>152.99125340581969</v>
      </c>
      <c r="DS70" s="59">
        <f t="shared" si="572"/>
        <v>159.64055926134341</v>
      </c>
      <c r="DT70" s="59">
        <f t="shared" si="573"/>
        <v>166.57885724795989</v>
      </c>
      <c r="DU70" s="59">
        <f t="shared" si="574"/>
        <v>173.8187075416707</v>
      </c>
      <c r="DV70" s="59">
        <f t="shared" si="575"/>
        <v>181.37321620884677</v>
      </c>
      <c r="DW70" s="59">
        <f t="shared" si="576"/>
        <v>189.25605893171564</v>
      </c>
      <c r="DX70" s="59">
        <f t="shared" si="577"/>
        <v>197.48150576500583</v>
      </c>
      <c r="DY70" s="59">
        <f t="shared" si="578"/>
        <v>206.06444696856451</v>
      </c>
      <c r="DZ70" s="59">
        <f t="shared" si="579"/>
        <v>215.02041996271223</v>
      </c>
      <c r="EA70" s="59">
        <f t="shared" si="580"/>
        <v>224.3656374551316</v>
      </c>
      <c r="EB70" s="59">
        <f t="shared" si="581"/>
        <v>234.11701679020652</v>
      </c>
      <c r="EC70" s="59">
        <f t="shared" si="582"/>
        <v>244.29221057394244</v>
      </c>
      <c r="ED70" s="59">
        <f t="shared" si="583"/>
        <v>254.90963862990711</v>
      </c>
      <c r="EE70" s="59">
        <f t="shared" si="584"/>
        <v>265.98852134404012</v>
      </c>
      <c r="EF70" s="59">
        <f t="shared" si="585"/>
        <v>277.54891445869475</v>
      </c>
      <c r="EG70" s="59">
        <f t="shared" si="586"/>
        <v>289.61174537889849</v>
      </c>
      <c r="EH70" s="59">
        <f t="shared" si="587"/>
        <v>302.19885105655612</v>
      </c>
      <c r="EI70" s="59">
        <f t="shared" si="588"/>
        <v>315.33301752117615</v>
      </c>
      <c r="EJ70" s="59">
        <f t="shared" si="589"/>
        <v>329.03802112868146</v>
      </c>
      <c r="EK70" s="59">
        <f t="shared" si="590"/>
        <v>343.33867160297621</v>
      </c>
      <c r="EL70" s="59">
        <f t="shared" si="591"/>
        <v>358.26085694818471</v>
      </c>
      <c r="EM70" s="59">
        <f t="shared" si="592"/>
        <v>373.83159031286669</v>
      </c>
      <c r="EN70" s="59">
        <f t="shared" si="593"/>
        <v>390.07905889104444</v>
      </c>
      <c r="EO70" s="59">
        <f t="shared" si="594"/>
        <v>407.03267494856698</v>
      </c>
      <c r="EP70" s="59">
        <f t="shared" si="595"/>
        <v>424.72312906718156</v>
      </c>
      <c r="EQ70" s="59">
        <f t="shared" si="596"/>
        <v>443.18244570269934</v>
      </c>
      <c r="ER70" s="59">
        <f t="shared" si="597"/>
        <v>462.44404115782999</v>
      </c>
      <c r="ES70" s="59">
        <f t="shared" si="598"/>
        <v>482.54278407463153</v>
      </c>
      <c r="ET70" s="59">
        <f t="shared" si="599"/>
        <v>503.51505855608309</v>
      </c>
      <c r="EU70" s="59">
        <f t="shared" si="600"/>
        <v>525.39883003104751</v>
      </c>
      <c r="EV70" s="59">
        <f t="shared" si="601"/>
        <v>548.23371398185679</v>
      </c>
      <c r="EW70" s="59">
        <f t="shared" si="602"/>
        <v>572.06104765893622</v>
      </c>
      <c r="EX70" s="59">
        <f t="shared" si="603"/>
        <v>596.92396491228885</v>
      </c>
      <c r="EY70" s="59">
        <f t="shared" si="604"/>
        <v>622.86747427530668</v>
      </c>
      <c r="EZ70" s="59">
        <f t="shared" si="605"/>
        <v>649.93854044225998</v>
      </c>
      <c r="FA70" s="59">
        <f t="shared" si="606"/>
        <v>678.18616928696144</v>
      </c>
      <c r="FB70" s="59">
        <f t="shared" si="607"/>
        <v>707.66149657651124</v>
      </c>
      <c r="FC70" s="59">
        <f t="shared" si="608"/>
        <v>738.41788054071947</v>
      </c>
      <c r="FD70" s="59">
        <f t="shared" si="609"/>
        <v>770.51099846478019</v>
      </c>
      <c r="FE70" s="59">
        <f t="shared" si="610"/>
        <v>803.99894748005636</v>
      </c>
      <c r="FF70" s="59">
        <f t="shared" si="611"/>
        <v>838.9423497354345</v>
      </c>
      <c r="FG70" s="59">
        <f t="shared" si="612"/>
        <v>875.40446213963583</v>
      </c>
      <c r="FH70" s="59">
        <f t="shared" si="613"/>
        <v>913.45129087314854</v>
      </c>
      <c r="FI70" s="59">
        <f t="shared" si="614"/>
        <v>953.15171087707722</v>
      </c>
      <c r="FJ70" s="59">
        <f t="shared" si="615"/>
        <v>994.5775905352167</v>
      </c>
      <c r="FK70" s="59">
        <f t="shared" si="616"/>
        <v>1037.8039217750581</v>
      </c>
      <c r="FL70" s="59">
        <f t="shared" si="617"/>
        <v>1082.9089558232456</v>
      </c>
      <c r="FM70" s="59">
        <f t="shared" si="618"/>
        <v>1129.9743448612353</v>
      </c>
      <c r="FN70" s="59">
        <f t="shared" si="619"/>
        <v>1179.0852898375942</v>
      </c>
      <c r="FO70" s="59">
        <f t="shared" si="620"/>
        <v>1230.3306947045157</v>
      </c>
      <c r="FP70" s="59">
        <f t="shared" si="621"/>
        <v>1283.8033273577632</v>
      </c>
      <c r="FQ70" s="59">
        <f t="shared" si="622"/>
        <v>1339.5999875713862</v>
      </c>
      <c r="FR70" s="59">
        <f t="shared" si="623"/>
        <v>1397.8216822312136</v>
      </c>
      <c r="FS70" s="59">
        <f t="shared" si="624"/>
        <v>1458.5738081843465</v>
      </c>
      <c r="FT70" s="59">
        <f t="shared" si="625"/>
        <v>1521.9663430356543</v>
      </c>
      <c r="FU70" s="59">
        <f t="shared" si="626"/>
        <v>1588.1140442366698</v>
      </c>
      <c r="FV70" s="59">
        <f t="shared" si="627"/>
        <v>1657.1366568272838</v>
      </c>
      <c r="FW70" s="59">
        <f t="shared" si="628"/>
        <v>1729.1591302063109</v>
      </c>
      <c r="FX70" s="59">
        <f t="shared" si="629"/>
        <v>1804.3118443233375</v>
      </c>
      <c r="FY70" s="59">
        <f t="shared" si="630"/>
        <v>1882.7308457013182</v>
      </c>
      <c r="FZ70" s="59">
        <f t="shared" si="631"/>
        <v>1964.5580937171887</v>
      </c>
      <c r="GA70" s="59">
        <f t="shared" si="632"/>
        <v>2049.941717586325</v>
      </c>
      <c r="GB70" s="59">
        <f t="shared" si="633"/>
        <v>2139.0362845160616</v>
      </c>
      <c r="GC70" s="59">
        <f t="shared" si="634"/>
        <v>2232.0030795136986</v>
      </c>
      <c r="GD70" s="59">
        <f t="shared" si="635"/>
        <v>2329.0103973555229</v>
      </c>
      <c r="GE70" s="59">
        <f t="shared" si="636"/>
        <v>2430.2338472453885</v>
      </c>
      <c r="GF70" s="59">
        <f t="shared" si="637"/>
        <v>2535.8566707143673</v>
      </c>
      <c r="GG70" s="59">
        <f t="shared" si="638"/>
        <v>2646.0700733369549</v>
      </c>
      <c r="GH70" s="59">
        <f t="shared" si="639"/>
        <v>2761.0735708643256</v>
      </c>
      <c r="GI70" s="59">
        <f t="shared" si="640"/>
        <v>2881.0753504012305</v>
      </c>
      <c r="GJ70" s="59">
        <f t="shared" si="641"/>
        <v>3006.2926472803683</v>
      </c>
      <c r="GK70" s="59">
        <f t="shared" si="642"/>
        <v>3136.9521383164674</v>
      </c>
      <c r="GL70" s="59">
        <f t="shared" si="643"/>
        <v>3273.2903521519775</v>
      </c>
      <c r="GM70" s="59">
        <f t="shared" si="644"/>
        <v>3415.5540974372066</v>
      </c>
      <c r="GN70" s="59">
        <f t="shared" si="645"/>
        <v>3564.000909620022</v>
      </c>
      <c r="GO70" s="59">
        <f t="shared" si="646"/>
        <v>3718.8995171539268</v>
      </c>
      <c r="GP70" s="59">
        <f t="shared" si="647"/>
        <v>3880.5303279684704</v>
      </c>
      <c r="GQ70" s="59">
        <f t="shared" si="648"/>
        <v>4049.1859370826355</v>
      </c>
      <c r="GR70" s="59">
        <f t="shared" si="649"/>
        <v>4225.1716562801203</v>
      </c>
      <c r="GS70" s="59">
        <f t="shared" si="650"/>
        <v>4408.8060668053668</v>
      </c>
      <c r="GT70" s="59">
        <f t="shared" si="651"/>
        <v>4600.4215960808615</v>
      </c>
      <c r="GU70" s="59">
        <f t="shared" si="652"/>
        <v>4800.3651194897275</v>
      </c>
      <c r="GV70" s="59">
        <f t="shared" si="653"/>
        <v>5008.9985883129893</v>
      </c>
      <c r="GW70" s="59">
        <f t="shared" si="654"/>
        <v>5226.6996849582483</v>
      </c>
      <c r="GX70" s="59">
        <f t="shared" si="655"/>
        <v>5453.8625066659033</v>
      </c>
      <c r="GY70" s="59">
        <f t="shared" si="656"/>
        <v>5690.8982789306165</v>
      </c>
      <c r="GZ70" s="59">
        <f t="shared" si="657"/>
        <v>5938.2360999294979</v>
      </c>
      <c r="HA70" s="59">
        <f t="shared" si="658"/>
        <v>6196.3237173046327</v>
      </c>
      <c r="HB70" s="59">
        <f t="shared" si="659"/>
        <v>6465.6283387061258</v>
      </c>
      <c r="HC70" s="59">
        <f t="shared" si="660"/>
        <v>6746.6374775629711</v>
      </c>
    </row>
    <row r="71" spans="1:211" x14ac:dyDescent="0.3">
      <c r="A71" s="69" t="str">
        <f t="shared" si="460"/>
        <v>Pinnacle West Capital Corporation</v>
      </c>
      <c r="B71" s="16" t="str">
        <f t="shared" si="460"/>
        <v>PNW</v>
      </c>
      <c r="C71" s="16">
        <f t="shared" si="460"/>
        <v>2.78</v>
      </c>
      <c r="D71" s="16">
        <f t="shared" si="460"/>
        <v>81.736777777777817</v>
      </c>
      <c r="E71" s="18">
        <f t="shared" si="460"/>
        <v>4.2825000000000002E-2</v>
      </c>
      <c r="F71" s="18">
        <f t="shared" si="460"/>
        <v>4.3037333333333337E-2</v>
      </c>
      <c r="G71" s="18">
        <f t="shared" si="460"/>
        <v>4.3249666666666672E-2</v>
      </c>
      <c r="H71" s="18">
        <f t="shared" si="460"/>
        <v>4.3462000000000001E-2</v>
      </c>
      <c r="I71" s="17">
        <f t="shared" si="661"/>
        <v>8.0197712779045138E-2</v>
      </c>
      <c r="K71" s="59">
        <f t="shared" si="461"/>
        <v>-81.736777777777817</v>
      </c>
      <c r="L71" s="58">
        <f t="shared" si="462"/>
        <v>2.8990534999999999</v>
      </c>
      <c r="M71" s="58">
        <f t="shared" si="463"/>
        <v>3.0232054661375001</v>
      </c>
      <c r="N71" s="59">
        <f t="shared" ref="N71:O71" si="668">M71*(1+$F71)</f>
        <v>3.153316167518815</v>
      </c>
      <c r="O71" s="59">
        <f t="shared" si="668"/>
        <v>3.2890264865257115</v>
      </c>
      <c r="P71" s="59">
        <f t="shared" si="465"/>
        <v>3.4319741556830916</v>
      </c>
      <c r="Q71" s="59">
        <f t="shared" si="466"/>
        <v>3.5811346164373896</v>
      </c>
      <c r="R71" s="59">
        <f t="shared" si="467"/>
        <v>3.7367778891369912</v>
      </c>
      <c r="S71" s="59">
        <f t="shared" si="468"/>
        <v>3.8991857297546626</v>
      </c>
      <c r="T71" s="59">
        <f t="shared" si="469"/>
        <v>4.0686521399412596</v>
      </c>
      <c r="U71" s="59">
        <f t="shared" si="470"/>
        <v>4.245483899247386</v>
      </c>
      <c r="V71" s="59">
        <f t="shared" si="471"/>
        <v>4.4300011204764758</v>
      </c>
      <c r="W71" s="59">
        <f t="shared" si="472"/>
        <v>4.6225378291746235</v>
      </c>
      <c r="X71" s="59">
        <f t="shared" si="473"/>
        <v>4.8234425683062101</v>
      </c>
      <c r="Y71" s="59">
        <f t="shared" si="474"/>
        <v>5.0330790292099339</v>
      </c>
      <c r="Z71" s="59">
        <f t="shared" si="475"/>
        <v>5.2518267099774558</v>
      </c>
      <c r="AA71" s="59">
        <f t="shared" si="476"/>
        <v>5.4800816024464956</v>
      </c>
      <c r="AB71" s="59">
        <f t="shared" si="477"/>
        <v>5.7182569090520241</v>
      </c>
      <c r="AC71" s="59">
        <f t="shared" si="478"/>
        <v>5.9667837908332428</v>
      </c>
      <c r="AD71" s="59">
        <f t="shared" si="479"/>
        <v>6.2261121479504364</v>
      </c>
      <c r="AE71" s="59">
        <f t="shared" si="480"/>
        <v>6.4967114341246575</v>
      </c>
      <c r="AF71" s="59">
        <f t="shared" si="481"/>
        <v>6.7790715064745823</v>
      </c>
      <c r="AG71" s="59">
        <f t="shared" si="482"/>
        <v>7.0737035122889802</v>
      </c>
      <c r="AH71" s="59">
        <f t="shared" si="483"/>
        <v>7.3811408143400827</v>
      </c>
      <c r="AI71" s="59">
        <f t="shared" si="484"/>
        <v>7.7019399564129305</v>
      </c>
      <c r="AJ71" s="59">
        <f t="shared" si="485"/>
        <v>8.0366816707985489</v>
      </c>
      <c r="AK71" s="59">
        <f t="shared" si="486"/>
        <v>8.3859719295747954</v>
      </c>
      <c r="AL71" s="59">
        <f t="shared" si="487"/>
        <v>8.7504430415779737</v>
      </c>
      <c r="AM71" s="59">
        <f t="shared" si="488"/>
        <v>9.1307547970510345</v>
      </c>
      <c r="AN71" s="59">
        <f t="shared" si="489"/>
        <v>9.5275956620404649</v>
      </c>
      <c r="AO71" s="59">
        <f t="shared" si="490"/>
        <v>9.9416840247040668</v>
      </c>
      <c r="AP71" s="59">
        <f t="shared" si="491"/>
        <v>10.373769495785753</v>
      </c>
      <c r="AQ71" s="59">
        <f t="shared" si="492"/>
        <v>10.824634265611593</v>
      </c>
      <c r="AR71" s="59">
        <f t="shared" si="493"/>
        <v>11.295094520063603</v>
      </c>
      <c r="AS71" s="59">
        <f t="shared" si="494"/>
        <v>11.786001918094607</v>
      </c>
      <c r="AT71" s="59">
        <f t="shared" si="495"/>
        <v>12.298245133458833</v>
      </c>
      <c r="AU71" s="59">
        <f t="shared" si="496"/>
        <v>12.832751463449219</v>
      </c>
      <c r="AV71" s="59">
        <f t="shared" si="497"/>
        <v>13.390488507553647</v>
      </c>
      <c r="AW71" s="59">
        <f t="shared" si="498"/>
        <v>13.972465919068942</v>
      </c>
      <c r="AX71" s="59">
        <f t="shared" si="499"/>
        <v>14.579737232843515</v>
      </c>
      <c r="AY71" s="59">
        <f t="shared" si="500"/>
        <v>15.213401772457358</v>
      </c>
      <c r="AZ71" s="59">
        <f t="shared" si="501"/>
        <v>15.874606640291898</v>
      </c>
      <c r="BA71" s="59">
        <f t="shared" si="502"/>
        <v>16.564548794092261</v>
      </c>
      <c r="BB71" s="59">
        <f t="shared" si="503"/>
        <v>17.284477213781095</v>
      </c>
      <c r="BC71" s="59">
        <f t="shared" si="504"/>
        <v>18.035695162446448</v>
      </c>
      <c r="BD71" s="59">
        <f t="shared" si="505"/>
        <v>18.819562545596693</v>
      </c>
      <c r="BE71" s="59">
        <f t="shared" si="506"/>
        <v>19.637498372953413</v>
      </c>
      <c r="BF71" s="59">
        <f t="shared" si="507"/>
        <v>20.490983327238713</v>
      </c>
      <c r="BG71" s="59">
        <f t="shared" si="508"/>
        <v>21.381562444607159</v>
      </c>
      <c r="BH71" s="59">
        <f t="shared" si="509"/>
        <v>22.310847911574673</v>
      </c>
      <c r="BI71" s="59">
        <f t="shared" si="510"/>
        <v>23.28052198350753</v>
      </c>
      <c r="BJ71" s="59">
        <f t="shared" si="511"/>
        <v>24.292340029954733</v>
      </c>
      <c r="BK71" s="59">
        <f t="shared" si="512"/>
        <v>25.348133712336622</v>
      </c>
      <c r="BL71" s="59">
        <f t="shared" si="513"/>
        <v>26.449814299742194</v>
      </c>
      <c r="BM71" s="59">
        <f t="shared" si="514"/>
        <v>27.599376128837587</v>
      </c>
      <c r="BN71" s="59">
        <f t="shared" si="515"/>
        <v>28.798900214149125</v>
      </c>
      <c r="BO71" s="59">
        <f t="shared" si="516"/>
        <v>30.05055801525647</v>
      </c>
      <c r="BP71" s="59">
        <f t="shared" si="517"/>
        <v>31.356615367715545</v>
      </c>
      <c r="BQ71" s="59">
        <f t="shared" si="518"/>
        <v>32.719436584827193</v>
      </c>
      <c r="BR71" s="59">
        <f t="shared" si="519"/>
        <v>34.141488737676951</v>
      </c>
      <c r="BS71" s="59">
        <f t="shared" si="520"/>
        <v>35.625346121193864</v>
      </c>
      <c r="BT71" s="59">
        <f t="shared" si="521"/>
        <v>37.173694914313188</v>
      </c>
      <c r="BU71" s="59">
        <f t="shared" si="522"/>
        <v>38.789338042679063</v>
      </c>
      <c r="BV71" s="59">
        <f t="shared" si="523"/>
        <v>40.475200252689973</v>
      </c>
      <c r="BW71" s="59">
        <f t="shared" si="524"/>
        <v>42.234333406072381</v>
      </c>
      <c r="BX71" s="59">
        <f t="shared" si="525"/>
        <v>44.069922004567097</v>
      </c>
      <c r="BY71" s="59">
        <f t="shared" si="526"/>
        <v>45.98528895472959</v>
      </c>
      <c r="BZ71" s="59">
        <f t="shared" si="527"/>
        <v>47.983901583280044</v>
      </c>
      <c r="CA71" s="59">
        <f t="shared" si="528"/>
        <v>50.069377913892559</v>
      </c>
      <c r="CB71" s="59">
        <f t="shared" si="529"/>
        <v>52.245493216786151</v>
      </c>
      <c r="CC71" s="59">
        <f t="shared" si="530"/>
        <v>54.516186842974108</v>
      </c>
      <c r="CD71" s="59">
        <f t="shared" si="531"/>
        <v>56.885569355543446</v>
      </c>
      <c r="CE71" s="59">
        <f t="shared" si="532"/>
        <v>59.357929970874068</v>
      </c>
      <c r="CF71" s="59">
        <f t="shared" si="533"/>
        <v>61.937744323268191</v>
      </c>
      <c r="CG71" s="59">
        <f t="shared" si="534"/>
        <v>64.629682567046061</v>
      </c>
      <c r="CH71" s="59">
        <f t="shared" si="535"/>
        <v>67.438617830775016</v>
      </c>
      <c r="CI71" s="59">
        <f t="shared" si="536"/>
        <v>70.369635038936153</v>
      </c>
      <c r="CJ71" s="59">
        <f t="shared" si="537"/>
        <v>73.428040116998389</v>
      </c>
      <c r="CK71" s="59">
        <f t="shared" si="538"/>
        <v>76.619369596563359</v>
      </c>
      <c r="CL71" s="59">
        <f t="shared" si="539"/>
        <v>79.949400637969191</v>
      </c>
      <c r="CM71" s="59">
        <f t="shared" si="540"/>
        <v>83.424161488496594</v>
      </c>
      <c r="CN71" s="59">
        <f t="shared" si="541"/>
        <v>87.049942395109625</v>
      </c>
      <c r="CO71" s="59">
        <f t="shared" si="542"/>
        <v>90.83330699148587</v>
      </c>
      <c r="CP71" s="59">
        <f t="shared" si="543"/>
        <v>94.781104179949821</v>
      </c>
      <c r="CQ71" s="59">
        <f t="shared" si="544"/>
        <v>98.900480529818793</v>
      </c>
      <c r="CR71" s="59">
        <f t="shared" si="545"/>
        <v>103.19889321460576</v>
      </c>
      <c r="CS71" s="59">
        <f t="shared" si="546"/>
        <v>107.68412351149894</v>
      </c>
      <c r="CT71" s="59">
        <f t="shared" si="547"/>
        <v>112.3642908875557</v>
      </c>
      <c r="CU71" s="59">
        <f t="shared" si="548"/>
        <v>117.24786769811062</v>
      </c>
      <c r="CV71" s="59">
        <f t="shared" si="549"/>
        <v>122.3436945240059</v>
      </c>
      <c r="CW71" s="59">
        <f t="shared" si="550"/>
        <v>127.66099617540823</v>
      </c>
      <c r="CX71" s="59">
        <f t="shared" si="551"/>
        <v>133.20939839118381</v>
      </c>
      <c r="CY71" s="59">
        <f t="shared" si="552"/>
        <v>138.99894526406143</v>
      </c>
      <c r="CZ71" s="59">
        <f t="shared" si="553"/>
        <v>145.04011742312807</v>
      </c>
      <c r="DA71" s="59">
        <f t="shared" si="554"/>
        <v>151.34385100657204</v>
      </c>
      <c r="DB71" s="59">
        <f t="shared" si="555"/>
        <v>157.92155745901965</v>
      </c>
      <c r="DC71" s="59">
        <f t="shared" si="556"/>
        <v>164.78514418930354</v>
      </c>
      <c r="DD71" s="59">
        <f t="shared" si="557"/>
        <v>171.94703612605903</v>
      </c>
      <c r="DE71" s="59">
        <f t="shared" si="558"/>
        <v>179.42019821016979</v>
      </c>
      <c r="DF71" s="59">
        <f t="shared" si="559"/>
        <v>187.21815886478018</v>
      </c>
      <c r="DG71" s="59">
        <f t="shared" si="560"/>
        <v>195.35503448536124</v>
      </c>
      <c r="DH71" s="59">
        <f t="shared" si="561"/>
        <v>203.84555499416399</v>
      </c>
      <c r="DI71" s="59">
        <f t="shared" si="562"/>
        <v>212.70509050532033</v>
      </c>
      <c r="DJ71" s="59">
        <f t="shared" si="563"/>
        <v>221.94967914886254</v>
      </c>
      <c r="DK71" s="59">
        <f t="shared" si="564"/>
        <v>231.5960561040304</v>
      </c>
      <c r="DL71" s="59">
        <f t="shared" si="565"/>
        <v>241.66168389442373</v>
      </c>
      <c r="DM71" s="59">
        <f t="shared" si="566"/>
        <v>252.16478399984314</v>
      </c>
      <c r="DN71" s="59">
        <f t="shared" si="567"/>
        <v>263.1243698420443</v>
      </c>
      <c r="DO71" s="59">
        <f t="shared" si="568"/>
        <v>274.56028120411918</v>
      </c>
      <c r="DP71" s="59">
        <f t="shared" si="569"/>
        <v>286.49322014581259</v>
      </c>
      <c r="DQ71" s="59">
        <f t="shared" si="570"/>
        <v>298.94478847978985</v>
      </c>
      <c r="DR71" s="59">
        <f t="shared" si="571"/>
        <v>311.93752687669843</v>
      </c>
      <c r="DS71" s="59">
        <f t="shared" si="572"/>
        <v>325.49495566981346</v>
      </c>
      <c r="DT71" s="59">
        <f t="shared" si="573"/>
        <v>339.64161743313485</v>
      </c>
      <c r="DU71" s="59">
        <f t="shared" si="574"/>
        <v>354.40312141001374</v>
      </c>
      <c r="DV71" s="59">
        <f t="shared" si="575"/>
        <v>369.80618987273573</v>
      </c>
      <c r="DW71" s="59">
        <f t="shared" si="576"/>
        <v>385.87870649698453</v>
      </c>
      <c r="DX71" s="59">
        <f t="shared" si="577"/>
        <v>402.64976683875642</v>
      </c>
      <c r="DY71" s="59">
        <f t="shared" si="578"/>
        <v>420.14973100510241</v>
      </c>
      <c r="DZ71" s="59">
        <f t="shared" si="579"/>
        <v>438.41027861404615</v>
      </c>
      <c r="EA71" s="59">
        <f t="shared" si="580"/>
        <v>457.46446614316977</v>
      </c>
      <c r="EB71" s="59">
        <f t="shared" si="581"/>
        <v>477.34678677068416</v>
      </c>
      <c r="EC71" s="59">
        <f t="shared" si="582"/>
        <v>498.09323281731156</v>
      </c>
      <c r="ED71" s="59">
        <f t="shared" si="583"/>
        <v>519.7413609020175</v>
      </c>
      <c r="EE71" s="59">
        <f t="shared" si="584"/>
        <v>542.33035992954092</v>
      </c>
      <c r="EF71" s="59">
        <f t="shared" si="585"/>
        <v>565.90112203279853</v>
      </c>
      <c r="EG71" s="59">
        <f t="shared" si="586"/>
        <v>590.4963165985879</v>
      </c>
      <c r="EH71" s="59">
        <f t="shared" si="587"/>
        <v>616.16046751059571</v>
      </c>
      <c r="EI71" s="59">
        <f t="shared" si="588"/>
        <v>642.94003374954116</v>
      </c>
      <c r="EJ71" s="59">
        <f t="shared" si="589"/>
        <v>670.8834934963636</v>
      </c>
      <c r="EK71" s="59">
        <f t="shared" si="590"/>
        <v>700.04143189070248</v>
      </c>
      <c r="EL71" s="59">
        <f t="shared" si="591"/>
        <v>730.46663260353614</v>
      </c>
      <c r="EM71" s="59">
        <f t="shared" si="592"/>
        <v>762.21417338975095</v>
      </c>
      <c r="EN71" s="59">
        <f t="shared" si="593"/>
        <v>795.34152579361626</v>
      </c>
      <c r="EO71" s="59">
        <f t="shared" si="594"/>
        <v>829.90865918765837</v>
      </c>
      <c r="EP71" s="59">
        <f t="shared" si="595"/>
        <v>865.97814933327231</v>
      </c>
      <c r="EQ71" s="59">
        <f t="shared" si="596"/>
        <v>903.61529165959485</v>
      </c>
      <c r="ER71" s="59">
        <f t="shared" si="597"/>
        <v>942.88821946570408</v>
      </c>
      <c r="ES71" s="59">
        <f t="shared" si="598"/>
        <v>983.8680272601224</v>
      </c>
      <c r="ET71" s="59">
        <f t="shared" si="599"/>
        <v>1026.6288994609017</v>
      </c>
      <c r="EU71" s="59">
        <f t="shared" si="600"/>
        <v>1071.2482446892714</v>
      </c>
      <c r="EV71" s="59">
        <f t="shared" si="601"/>
        <v>1117.8068358999562</v>
      </c>
      <c r="EW71" s="59">
        <f t="shared" si="602"/>
        <v>1166.3889566018399</v>
      </c>
      <c r="EX71" s="59">
        <f t="shared" si="603"/>
        <v>1217.0825534336689</v>
      </c>
      <c r="EY71" s="59">
        <f t="shared" si="604"/>
        <v>1269.9793953710027</v>
      </c>
      <c r="EZ71" s="59">
        <f t="shared" si="605"/>
        <v>1325.1752398526171</v>
      </c>
      <c r="FA71" s="59">
        <f t="shared" si="606"/>
        <v>1382.7700061270914</v>
      </c>
      <c r="FB71" s="59">
        <f t="shared" si="607"/>
        <v>1442.867956133387</v>
      </c>
      <c r="FC71" s="59">
        <f t="shared" si="608"/>
        <v>1505.5778832428562</v>
      </c>
      <c r="FD71" s="59">
        <f t="shared" si="609"/>
        <v>1571.013309204357</v>
      </c>
      <c r="FE71" s="59">
        <f t="shared" si="610"/>
        <v>1639.2926896489967</v>
      </c>
      <c r="FF71" s="59">
        <f t="shared" si="611"/>
        <v>1710.5396285265213</v>
      </c>
      <c r="FG71" s="59">
        <f t="shared" si="612"/>
        <v>1784.8831018615408</v>
      </c>
      <c r="FH71" s="59">
        <f t="shared" si="613"/>
        <v>1862.457691234647</v>
      </c>
      <c r="FI71" s="59">
        <f t="shared" si="614"/>
        <v>1943.4038274110869</v>
      </c>
      <c r="FJ71" s="59">
        <f t="shared" si="615"/>
        <v>2027.8680445580273</v>
      </c>
      <c r="FK71" s="59">
        <f t="shared" si="616"/>
        <v>2116.0032455106079</v>
      </c>
      <c r="FL71" s="59">
        <f t="shared" si="617"/>
        <v>2207.9689785669898</v>
      </c>
      <c r="FM71" s="59">
        <f t="shared" si="618"/>
        <v>2303.9317263134681</v>
      </c>
      <c r="FN71" s="59">
        <f t="shared" si="619"/>
        <v>2404.0652070025039</v>
      </c>
      <c r="FO71" s="59">
        <f t="shared" si="620"/>
        <v>2508.5506890292463</v>
      </c>
      <c r="FP71" s="59">
        <f t="shared" si="621"/>
        <v>2617.577319075835</v>
      </c>
      <c r="FQ71" s="59">
        <f t="shared" si="622"/>
        <v>2731.3424645175087</v>
      </c>
      <c r="FR71" s="59">
        <f t="shared" si="623"/>
        <v>2850.0520707103683</v>
      </c>
      <c r="FS71" s="59">
        <f t="shared" si="624"/>
        <v>2973.9210338075818</v>
      </c>
      <c r="FT71" s="59">
        <f t="shared" si="625"/>
        <v>3103.1735897789267</v>
      </c>
      <c r="FU71" s="59">
        <f t="shared" si="626"/>
        <v>3238.0437203378983</v>
      </c>
      <c r="FV71" s="59">
        <f t="shared" si="627"/>
        <v>3378.7755765112238</v>
      </c>
      <c r="FW71" s="59">
        <f t="shared" si="628"/>
        <v>3525.6239206175542</v>
      </c>
      <c r="FX71" s="59">
        <f t="shared" si="629"/>
        <v>3678.8545874554338</v>
      </c>
      <c r="FY71" s="59">
        <f t="shared" si="630"/>
        <v>3838.7449655354217</v>
      </c>
      <c r="FZ71" s="59">
        <f t="shared" si="631"/>
        <v>4005.5844992275215</v>
      </c>
      <c r="GA71" s="59">
        <f t="shared" si="632"/>
        <v>4179.6752127329473</v>
      </c>
      <c r="GB71" s="59">
        <f t="shared" si="633"/>
        <v>4361.3322568287458</v>
      </c>
      <c r="GC71" s="59">
        <f t="shared" si="634"/>
        <v>4550.8844793750359</v>
      </c>
      <c r="GD71" s="59">
        <f t="shared" si="635"/>
        <v>4748.675020617633</v>
      </c>
      <c r="GE71" s="59">
        <f t="shared" si="636"/>
        <v>4955.0619343637163</v>
      </c>
      <c r="GF71" s="59">
        <f t="shared" si="637"/>
        <v>5170.4188361550314</v>
      </c>
      <c r="GG71" s="59">
        <f t="shared" si="638"/>
        <v>5395.1355796120006</v>
      </c>
      <c r="GH71" s="59">
        <f t="shared" si="639"/>
        <v>5629.6189621730964</v>
      </c>
      <c r="GI71" s="59">
        <f t="shared" si="640"/>
        <v>5874.2934615070626</v>
      </c>
      <c r="GJ71" s="59">
        <f t="shared" si="641"/>
        <v>6129.6020039310815</v>
      </c>
      <c r="GK71" s="59">
        <f t="shared" si="642"/>
        <v>6396.0067662259335</v>
      </c>
      <c r="GL71" s="59">
        <f t="shared" si="643"/>
        <v>6673.9900122996441</v>
      </c>
      <c r="GM71" s="59">
        <f t="shared" si="644"/>
        <v>6964.0549662142103</v>
      </c>
      <c r="GN71" s="59">
        <f t="shared" si="645"/>
        <v>7266.7267231558117</v>
      </c>
      <c r="GO71" s="59">
        <f t="shared" si="646"/>
        <v>7582.5531999976083</v>
      </c>
      <c r="GP71" s="59">
        <f t="shared" si="647"/>
        <v>7912.1061271759036</v>
      </c>
      <c r="GQ71" s="59">
        <f t="shared" si="648"/>
        <v>8255.9820836752224</v>
      </c>
      <c r="GR71" s="59">
        <f t="shared" si="649"/>
        <v>8614.8035769959133</v>
      </c>
      <c r="GS71" s="59">
        <f t="shared" si="650"/>
        <v>8989.2201700593087</v>
      </c>
      <c r="GT71" s="59">
        <f t="shared" si="651"/>
        <v>9379.9096570904258</v>
      </c>
      <c r="GU71" s="59">
        <f t="shared" si="652"/>
        <v>9787.5792906068891</v>
      </c>
      <c r="GV71" s="59">
        <f t="shared" si="653"/>
        <v>10212.967061735244</v>
      </c>
      <c r="GW71" s="59">
        <f t="shared" si="654"/>
        <v>10656.84303617238</v>
      </c>
      <c r="GX71" s="59">
        <f t="shared" si="655"/>
        <v>11120.010748210503</v>
      </c>
      <c r="GY71" s="59">
        <f t="shared" si="656"/>
        <v>11603.308655349227</v>
      </c>
      <c r="GZ71" s="59">
        <f t="shared" si="657"/>
        <v>12107.611656128014</v>
      </c>
      <c r="HA71" s="59">
        <f t="shared" si="658"/>
        <v>12633.832673926649</v>
      </c>
      <c r="HB71" s="59">
        <f t="shared" si="659"/>
        <v>13182.924309600847</v>
      </c>
      <c r="HC71" s="59">
        <f t="shared" si="660"/>
        <v>13755.880565944717</v>
      </c>
    </row>
    <row r="72" spans="1:211" x14ac:dyDescent="0.3">
      <c r="A72" s="69" t="str">
        <f t="shared" si="460"/>
        <v>PNM Resources, Inc.</v>
      </c>
      <c r="B72" s="16" t="str">
        <f t="shared" si="460"/>
        <v>PNM</v>
      </c>
      <c r="C72" s="16">
        <f t="shared" si="460"/>
        <v>1.06</v>
      </c>
      <c r="D72" s="16">
        <f t="shared" si="460"/>
        <v>38.897444444444439</v>
      </c>
      <c r="E72" s="18">
        <f t="shared" si="460"/>
        <v>6.1749999999999999E-2</v>
      </c>
      <c r="F72" s="18">
        <f t="shared" si="460"/>
        <v>5.5654000000000002E-2</v>
      </c>
      <c r="G72" s="18">
        <f t="shared" si="460"/>
        <v>4.9558000000000005E-2</v>
      </c>
      <c r="H72" s="18">
        <f t="shared" si="460"/>
        <v>4.3462000000000001E-2</v>
      </c>
      <c r="I72" s="17">
        <f t="shared" si="661"/>
        <v>7.4502566456794747E-2</v>
      </c>
      <c r="K72" s="59">
        <f t="shared" si="461"/>
        <v>-38.897444444444439</v>
      </c>
      <c r="L72" s="58">
        <f t="shared" si="462"/>
        <v>1.1254550000000001</v>
      </c>
      <c r="M72" s="58">
        <f t="shared" si="463"/>
        <v>1.1949518462500002</v>
      </c>
      <c r="N72" s="59">
        <f t="shared" ref="N72:O72" si="669">M72*(1+$F72)</f>
        <v>1.2614556963011978</v>
      </c>
      <c r="O72" s="59">
        <f t="shared" si="669"/>
        <v>1.3316607516231447</v>
      </c>
      <c r="P72" s="59">
        <f t="shared" si="465"/>
        <v>1.3895373912101896</v>
      </c>
      <c r="Q72" s="59">
        <f t="shared" si="466"/>
        <v>1.4499294653069668</v>
      </c>
      <c r="R72" s="59">
        <f t="shared" si="467"/>
        <v>1.512946299728138</v>
      </c>
      <c r="S72" s="59">
        <f t="shared" si="468"/>
        <v>1.5787019718069222</v>
      </c>
      <c r="T72" s="59">
        <f t="shared" si="469"/>
        <v>1.6473155169055944</v>
      </c>
      <c r="U72" s="59">
        <f t="shared" si="470"/>
        <v>1.7189111439013451</v>
      </c>
      <c r="V72" s="59">
        <f t="shared" si="471"/>
        <v>1.7936184600375853</v>
      </c>
      <c r="W72" s="59">
        <f t="shared" si="472"/>
        <v>1.8715727055477387</v>
      </c>
      <c r="X72" s="59">
        <f t="shared" si="473"/>
        <v>1.9529149984762544</v>
      </c>
      <c r="Y72" s="59">
        <f t="shared" si="474"/>
        <v>2.0377925901400293</v>
      </c>
      <c r="Z72" s="59">
        <f t="shared" si="475"/>
        <v>2.1263591316926949</v>
      </c>
      <c r="AA72" s="59">
        <f t="shared" si="476"/>
        <v>2.2187749522743223</v>
      </c>
      <c r="AB72" s="59">
        <f t="shared" si="477"/>
        <v>2.3152073492500689</v>
      </c>
      <c r="AC72" s="59">
        <f t="shared" si="478"/>
        <v>2.4158308910631749</v>
      </c>
      <c r="AD72" s="59">
        <f t="shared" si="479"/>
        <v>2.5208277332505622</v>
      </c>
      <c r="AE72" s="59">
        <f t="shared" si="480"/>
        <v>2.6303879481930981</v>
      </c>
      <c r="AF72" s="59">
        <f t="shared" si="481"/>
        <v>2.7447098691974663</v>
      </c>
      <c r="AG72" s="59">
        <f t="shared" si="482"/>
        <v>2.8640004495325262</v>
      </c>
      <c r="AH72" s="59">
        <f t="shared" si="483"/>
        <v>2.9884756370701084</v>
      </c>
      <c r="AI72" s="59">
        <f t="shared" si="484"/>
        <v>3.1183607652084491</v>
      </c>
      <c r="AJ72" s="59">
        <f t="shared" si="485"/>
        <v>3.2538909607859385</v>
      </c>
      <c r="AK72" s="59">
        <f t="shared" si="486"/>
        <v>3.3953115697236167</v>
      </c>
      <c r="AL72" s="59">
        <f t="shared" si="487"/>
        <v>3.5428786011669442</v>
      </c>
      <c r="AM72" s="59">
        <f t="shared" si="488"/>
        <v>3.6968591909308617</v>
      </c>
      <c r="AN72" s="59">
        <f t="shared" si="489"/>
        <v>3.8575320850870982</v>
      </c>
      <c r="AO72" s="59">
        <f t="shared" si="490"/>
        <v>4.0251881445691531</v>
      </c>
      <c r="AP72" s="59">
        <f t="shared" si="491"/>
        <v>4.2001308717084171</v>
      </c>
      <c r="AQ72" s="59">
        <f t="shared" si="492"/>
        <v>4.3826769596546082</v>
      </c>
      <c r="AR72" s="59">
        <f t="shared" si="493"/>
        <v>4.5731568656751165</v>
      </c>
      <c r="AS72" s="59">
        <f t="shared" si="494"/>
        <v>4.771915409371088</v>
      </c>
      <c r="AT72" s="59">
        <f t="shared" si="495"/>
        <v>4.9793123968931736</v>
      </c>
      <c r="AU72" s="59">
        <f t="shared" si="496"/>
        <v>5.1957232722869442</v>
      </c>
      <c r="AV72" s="59">
        <f t="shared" si="497"/>
        <v>5.4215397971470791</v>
      </c>
      <c r="AW72" s="59">
        <f t="shared" si="498"/>
        <v>5.6571707598106853</v>
      </c>
      <c r="AX72" s="59">
        <f t="shared" si="499"/>
        <v>5.9030427153735765</v>
      </c>
      <c r="AY72" s="59">
        <f t="shared" si="500"/>
        <v>6.1596007578691419</v>
      </c>
      <c r="AZ72" s="59">
        <f t="shared" si="501"/>
        <v>6.4273093260076495</v>
      </c>
      <c r="BA72" s="59">
        <f t="shared" si="502"/>
        <v>6.7066530439345931</v>
      </c>
      <c r="BB72" s="59">
        <f t="shared" si="503"/>
        <v>6.9981375985300778</v>
      </c>
      <c r="BC72" s="59">
        <f t="shared" si="504"/>
        <v>7.3022906548373916</v>
      </c>
      <c r="BD72" s="59">
        <f t="shared" si="505"/>
        <v>7.6196628112779337</v>
      </c>
      <c r="BE72" s="59">
        <f t="shared" si="506"/>
        <v>7.9508285963816947</v>
      </c>
      <c r="BF72" s="59">
        <f t="shared" si="507"/>
        <v>8.2963875088376344</v>
      </c>
      <c r="BG72" s="59">
        <f t="shared" si="508"/>
        <v>8.6569651027467351</v>
      </c>
      <c r="BH72" s="59">
        <f t="shared" si="509"/>
        <v>9.0332141200423131</v>
      </c>
      <c r="BI72" s="59">
        <f t="shared" si="510"/>
        <v>9.425815672127591</v>
      </c>
      <c r="BJ72" s="59">
        <f t="shared" si="511"/>
        <v>9.8354804728695999</v>
      </c>
      <c r="BK72" s="59">
        <f t="shared" si="512"/>
        <v>10.262950125181458</v>
      </c>
      <c r="BL72" s="59">
        <f t="shared" si="513"/>
        <v>10.708998463522093</v>
      </c>
      <c r="BM72" s="59">
        <f t="shared" si="514"/>
        <v>11.17443295474369</v>
      </c>
      <c r="BN72" s="59">
        <f t="shared" si="515"/>
        <v>11.660096159822759</v>
      </c>
      <c r="BO72" s="59">
        <f t="shared" si="516"/>
        <v>12.166867259120973</v>
      </c>
      <c r="BP72" s="59">
        <f t="shared" si="517"/>
        <v>12.695663643936888</v>
      </c>
      <c r="BQ72" s="59">
        <f t="shared" si="518"/>
        <v>13.247442577229672</v>
      </c>
      <c r="BR72" s="59">
        <f t="shared" si="519"/>
        <v>13.823202926521226</v>
      </c>
      <c r="BS72" s="59">
        <f t="shared" si="520"/>
        <v>14.42398697211369</v>
      </c>
      <c r="BT72" s="59">
        <f t="shared" si="521"/>
        <v>15.050882293895693</v>
      </c>
      <c r="BU72" s="59">
        <f t="shared" si="522"/>
        <v>15.705023740152987</v>
      </c>
      <c r="BV72" s="59">
        <f t="shared" si="523"/>
        <v>16.387595481947514</v>
      </c>
      <c r="BW72" s="59">
        <f t="shared" si="524"/>
        <v>17.099833156783916</v>
      </c>
      <c r="BX72" s="59">
        <f t="shared" si="525"/>
        <v>17.843026105444057</v>
      </c>
      <c r="BY72" s="59">
        <f t="shared" si="526"/>
        <v>18.618519706038864</v>
      </c>
      <c r="BZ72" s="59">
        <f t="shared" si="527"/>
        <v>19.427717809502724</v>
      </c>
      <c r="CA72" s="59">
        <f t="shared" si="528"/>
        <v>20.272085280939329</v>
      </c>
      <c r="CB72" s="59">
        <f t="shared" si="529"/>
        <v>21.153150651419512</v>
      </c>
      <c r="CC72" s="59">
        <f t="shared" si="530"/>
        <v>22.072508885031503</v>
      </c>
      <c r="CD72" s="59">
        <f t="shared" si="531"/>
        <v>23.031824266192739</v>
      </c>
      <c r="CE72" s="59">
        <f t="shared" si="532"/>
        <v>24.032833412450007</v>
      </c>
      <c r="CF72" s="59">
        <f t="shared" si="533"/>
        <v>25.077348418221906</v>
      </c>
      <c r="CG72" s="59">
        <f t="shared" si="534"/>
        <v>26.167260135174665</v>
      </c>
      <c r="CH72" s="59">
        <f t="shared" si="535"/>
        <v>27.304541595169624</v>
      </c>
      <c r="CI72" s="59">
        <f t="shared" si="536"/>
        <v>28.491251581978883</v>
      </c>
      <c r="CJ72" s="59">
        <f t="shared" si="537"/>
        <v>29.729538358234848</v>
      </c>
      <c r="CK72" s="59">
        <f t="shared" si="538"/>
        <v>31.021643554360448</v>
      </c>
      <c r="CL72" s="59">
        <f t="shared" si="539"/>
        <v>32.369906226520058</v>
      </c>
      <c r="CM72" s="59">
        <f t="shared" si="540"/>
        <v>33.776767090937071</v>
      </c>
      <c r="CN72" s="59">
        <f t="shared" si="541"/>
        <v>35.244772942243372</v>
      </c>
      <c r="CO72" s="59">
        <f t="shared" si="542"/>
        <v>36.77658126385915</v>
      </c>
      <c r="CP72" s="59">
        <f t="shared" si="543"/>
        <v>38.374965038748989</v>
      </c>
      <c r="CQ72" s="59">
        <f t="shared" si="544"/>
        <v>40.042817769263095</v>
      </c>
      <c r="CR72" s="59">
        <f t="shared" si="545"/>
        <v>41.783158715150805</v>
      </c>
      <c r="CS72" s="59">
        <f t="shared" si="546"/>
        <v>43.599138359228682</v>
      </c>
      <c r="CT72" s="59">
        <f t="shared" si="547"/>
        <v>45.494044110597471</v>
      </c>
      <c r="CU72" s="59">
        <f t="shared" si="548"/>
        <v>47.471306255732252</v>
      </c>
      <c r="CV72" s="59">
        <f t="shared" si="549"/>
        <v>49.534504168218881</v>
      </c>
      <c r="CW72" s="59">
        <f t="shared" si="550"/>
        <v>51.687372788378006</v>
      </c>
      <c r="CX72" s="59">
        <f t="shared" si="551"/>
        <v>53.933809384506489</v>
      </c>
      <c r="CY72" s="59">
        <f t="shared" si="552"/>
        <v>56.277880607975902</v>
      </c>
      <c r="CZ72" s="59">
        <f t="shared" si="553"/>
        <v>58.723829854959746</v>
      </c>
      <c r="DA72" s="59">
        <f t="shared" si="554"/>
        <v>61.276084948116001</v>
      </c>
      <c r="DB72" s="59">
        <f t="shared" si="555"/>
        <v>63.939266152131012</v>
      </c>
      <c r="DC72" s="59">
        <f t="shared" si="556"/>
        <v>66.718194537634929</v>
      </c>
      <c r="DD72" s="59">
        <f t="shared" si="557"/>
        <v>69.617900708629605</v>
      </c>
      <c r="DE72" s="59">
        <f t="shared" si="558"/>
        <v>72.643633909228058</v>
      </c>
      <c r="DF72" s="59">
        <f t="shared" si="559"/>
        <v>75.800871526190917</v>
      </c>
      <c r="DG72" s="59">
        <f t="shared" si="560"/>
        <v>79.095329004462215</v>
      </c>
      <c r="DH72" s="59">
        <f t="shared" si="561"/>
        <v>82.532970193654137</v>
      </c>
      <c r="DI72" s="59">
        <f t="shared" si="562"/>
        <v>86.120018144210718</v>
      </c>
      <c r="DJ72" s="59">
        <f t="shared" si="563"/>
        <v>89.862966372794389</v>
      </c>
      <c r="DK72" s="59">
        <f t="shared" si="564"/>
        <v>93.768590617288766</v>
      </c>
      <c r="DL72" s="59">
        <f t="shared" si="565"/>
        <v>97.843961102697364</v>
      </c>
      <c r="DM72" s="59">
        <f t="shared" si="566"/>
        <v>102.09645534014278</v>
      </c>
      <c r="DN72" s="59">
        <f t="shared" si="567"/>
        <v>106.53377148213606</v>
      </c>
      <c r="DO72" s="59">
        <f t="shared" si="568"/>
        <v>111.16394225829265</v>
      </c>
      <c r="DP72" s="59">
        <f t="shared" si="569"/>
        <v>115.99534951672256</v>
      </c>
      <c r="DQ72" s="59">
        <f t="shared" si="570"/>
        <v>121.03673939741834</v>
      </c>
      <c r="DR72" s="59">
        <f t="shared" si="571"/>
        <v>126.29723816510892</v>
      </c>
      <c r="DS72" s="59">
        <f t="shared" si="572"/>
        <v>131.78636873024087</v>
      </c>
      <c r="DT72" s="59">
        <f t="shared" si="573"/>
        <v>137.51406788799457</v>
      </c>
      <c r="DU72" s="59">
        <f t="shared" si="574"/>
        <v>143.49070430654257</v>
      </c>
      <c r="DV72" s="59">
        <f t="shared" si="575"/>
        <v>149.72709729711352</v>
      </c>
      <c r="DW72" s="59">
        <f t="shared" si="576"/>
        <v>156.23453639984064</v>
      </c>
      <c r="DX72" s="59">
        <f t="shared" si="577"/>
        <v>163.02480182085048</v>
      </c>
      <c r="DY72" s="59">
        <f t="shared" si="578"/>
        <v>170.11018575758828</v>
      </c>
      <c r="DZ72" s="59">
        <f t="shared" si="579"/>
        <v>177.50351465098456</v>
      </c>
      <c r="EA72" s="59">
        <f t="shared" si="580"/>
        <v>185.21817240474562</v>
      </c>
      <c r="EB72" s="59">
        <f t="shared" si="581"/>
        <v>193.26812461380064</v>
      </c>
      <c r="EC72" s="59">
        <f t="shared" si="582"/>
        <v>201.66794384576562</v>
      </c>
      <c r="ED72" s="59">
        <f t="shared" si="583"/>
        <v>210.43283602119027</v>
      </c>
      <c r="EE72" s="59">
        <f t="shared" si="584"/>
        <v>219.57866794034322</v>
      </c>
      <c r="EF72" s="59">
        <f t="shared" si="585"/>
        <v>229.1219960063664</v>
      </c>
      <c r="EG72" s="59">
        <f t="shared" si="586"/>
        <v>239.08009619679507</v>
      </c>
      <c r="EH72" s="59">
        <f t="shared" si="587"/>
        <v>249.47099533770015</v>
      </c>
      <c r="EI72" s="59">
        <f t="shared" si="588"/>
        <v>260.31350373706726</v>
      </c>
      <c r="EJ72" s="59">
        <f t="shared" si="589"/>
        <v>271.62724923648767</v>
      </c>
      <c r="EK72" s="59">
        <f t="shared" si="590"/>
        <v>283.43271274280386</v>
      </c>
      <c r="EL72" s="59">
        <f t="shared" si="591"/>
        <v>295.75126530403156</v>
      </c>
      <c r="EM72" s="59">
        <f t="shared" si="592"/>
        <v>308.60520679667536</v>
      </c>
      <c r="EN72" s="59">
        <f t="shared" si="593"/>
        <v>322.01780629447245</v>
      </c>
      <c r="EO72" s="59">
        <f t="shared" si="594"/>
        <v>336.01334419164277</v>
      </c>
      <c r="EP72" s="59">
        <f t="shared" si="595"/>
        <v>350.61715615689991</v>
      </c>
      <c r="EQ72" s="59">
        <f t="shared" si="596"/>
        <v>365.85567899779107</v>
      </c>
      <c r="ER72" s="59">
        <f t="shared" si="597"/>
        <v>381.75649851839302</v>
      </c>
      <c r="ES72" s="59">
        <f t="shared" si="598"/>
        <v>398.34839945699935</v>
      </c>
      <c r="ET72" s="59">
        <f t="shared" si="599"/>
        <v>415.66141759419941</v>
      </c>
      <c r="EU72" s="59">
        <f t="shared" si="600"/>
        <v>433.72689412567843</v>
      </c>
      <c r="EV72" s="59">
        <f t="shared" si="601"/>
        <v>452.57753239816861</v>
      </c>
      <c r="EW72" s="59">
        <f t="shared" si="602"/>
        <v>472.24745711125775</v>
      </c>
      <c r="EX72" s="59">
        <f t="shared" si="603"/>
        <v>492.77227609222717</v>
      </c>
      <c r="EY72" s="59">
        <f t="shared" si="604"/>
        <v>514.18914475574752</v>
      </c>
      <c r="EZ72" s="59">
        <f t="shared" si="605"/>
        <v>536.53683336512177</v>
      </c>
      <c r="FA72" s="59">
        <f t="shared" si="606"/>
        <v>559.85579721683666</v>
      </c>
      <c r="FB72" s="59">
        <f t="shared" si="607"/>
        <v>584.18824987547475</v>
      </c>
      <c r="FC72" s="59">
        <f t="shared" si="608"/>
        <v>609.57823959156258</v>
      </c>
      <c r="FD72" s="59">
        <f t="shared" si="609"/>
        <v>636.07172904069103</v>
      </c>
      <c r="FE72" s="59">
        <f t="shared" si="610"/>
        <v>663.71667852825749</v>
      </c>
      <c r="FF72" s="59">
        <f t="shared" si="611"/>
        <v>692.56313281045254</v>
      </c>
      <c r="FG72" s="59">
        <f t="shared" si="612"/>
        <v>722.66331168866031</v>
      </c>
      <c r="FH72" s="59">
        <f t="shared" si="613"/>
        <v>754.07170454127277</v>
      </c>
      <c r="FI72" s="59">
        <f t="shared" si="614"/>
        <v>786.84516896404546</v>
      </c>
      <c r="FJ72" s="59">
        <f t="shared" si="615"/>
        <v>821.04303369756076</v>
      </c>
      <c r="FK72" s="59">
        <f t="shared" si="616"/>
        <v>856.7272060281241</v>
      </c>
      <c r="FL72" s="59">
        <f t="shared" si="617"/>
        <v>893.9622838565183</v>
      </c>
      <c r="FM72" s="59">
        <f t="shared" si="618"/>
        <v>932.81567263749025</v>
      </c>
      <c r="FN72" s="59">
        <f t="shared" si="619"/>
        <v>973.35770740166072</v>
      </c>
      <c r="FO72" s="59">
        <f t="shared" si="620"/>
        <v>1015.6617800807516</v>
      </c>
      <c r="FP72" s="59">
        <f t="shared" si="621"/>
        <v>1059.804472366621</v>
      </c>
      <c r="FQ72" s="59">
        <f t="shared" si="622"/>
        <v>1105.865694344619</v>
      </c>
      <c r="FR72" s="59">
        <f t="shared" si="623"/>
        <v>1153.9288291522248</v>
      </c>
      <c r="FS72" s="59">
        <f t="shared" si="624"/>
        <v>1204.0808839248386</v>
      </c>
      <c r="FT72" s="59">
        <f t="shared" si="625"/>
        <v>1256.4126473019799</v>
      </c>
      <c r="FU72" s="59">
        <f t="shared" si="626"/>
        <v>1311.0188537790184</v>
      </c>
      <c r="FV72" s="59">
        <f t="shared" si="627"/>
        <v>1367.9983552019619</v>
      </c>
      <c r="FW72" s="59">
        <f t="shared" si="628"/>
        <v>1427.4542997157494</v>
      </c>
      <c r="FX72" s="59">
        <f t="shared" si="629"/>
        <v>1489.4943184899951</v>
      </c>
      <c r="FY72" s="59">
        <f t="shared" si="630"/>
        <v>1554.2307205602071</v>
      </c>
      <c r="FZ72" s="59">
        <f t="shared" si="631"/>
        <v>1621.7806961371948</v>
      </c>
      <c r="GA72" s="59">
        <f t="shared" si="632"/>
        <v>1692.2665287527093</v>
      </c>
      <c r="GB72" s="59">
        <f t="shared" si="633"/>
        <v>1765.8158166253593</v>
      </c>
      <c r="GC72" s="59">
        <f t="shared" si="634"/>
        <v>1842.5617036475305</v>
      </c>
      <c r="GD72" s="59">
        <f t="shared" si="635"/>
        <v>1922.6431204114592</v>
      </c>
      <c r="GE72" s="59">
        <f t="shared" si="636"/>
        <v>2006.2050357107819</v>
      </c>
      <c r="GF72" s="59">
        <f t="shared" si="637"/>
        <v>2093.3987189728437</v>
      </c>
      <c r="GG72" s="59">
        <f t="shared" si="638"/>
        <v>2184.382014096841</v>
      </c>
      <c r="GH72" s="59">
        <f t="shared" si="639"/>
        <v>2279.3196251935178</v>
      </c>
      <c r="GI72" s="59">
        <f t="shared" si="640"/>
        <v>2378.3834147436783</v>
      </c>
      <c r="GJ72" s="59">
        <f t="shared" si="641"/>
        <v>2481.7527147152678</v>
      </c>
      <c r="GK72" s="59">
        <f t="shared" si="642"/>
        <v>2589.6146512022224</v>
      </c>
      <c r="GL72" s="59">
        <f t="shared" si="643"/>
        <v>2702.1644831727731</v>
      </c>
      <c r="GM72" s="59">
        <f t="shared" si="644"/>
        <v>2819.605955940428</v>
      </c>
      <c r="GN72" s="59">
        <f t="shared" si="645"/>
        <v>2942.1516699975105</v>
      </c>
      <c r="GO72" s="59">
        <f t="shared" si="646"/>
        <v>3070.0234658789418</v>
      </c>
      <c r="GP72" s="59">
        <f t="shared" si="647"/>
        <v>3203.4528257529719</v>
      </c>
      <c r="GQ72" s="59">
        <f t="shared" si="648"/>
        <v>3342.681292465847</v>
      </c>
      <c r="GR72" s="59">
        <f t="shared" si="649"/>
        <v>3487.9609067989973</v>
      </c>
      <c r="GS72" s="59">
        <f t="shared" si="650"/>
        <v>3639.554663730295</v>
      </c>
      <c r="GT72" s="59">
        <f t="shared" si="651"/>
        <v>3797.7369885253406</v>
      </c>
      <c r="GU72" s="59">
        <f t="shared" si="652"/>
        <v>3962.7942335206285</v>
      </c>
      <c r="GV72" s="59">
        <f t="shared" si="653"/>
        <v>4135.0251964979016</v>
      </c>
      <c r="GW72" s="59">
        <f t="shared" si="654"/>
        <v>4314.7416615880929</v>
      </c>
      <c r="GX72" s="59">
        <f t="shared" si="655"/>
        <v>4502.2689636840341</v>
      </c>
      <c r="GY72" s="59">
        <f t="shared" si="656"/>
        <v>4697.9465773836691</v>
      </c>
      <c r="GZ72" s="59">
        <f t="shared" si="657"/>
        <v>4902.1287315299178</v>
      </c>
      <c r="HA72" s="59">
        <f t="shared" si="658"/>
        <v>5115.1850504596705</v>
      </c>
      <c r="HB72" s="59">
        <f t="shared" si="659"/>
        <v>5337.5012231227483</v>
      </c>
      <c r="HC72" s="59">
        <f t="shared" si="660"/>
        <v>5569.4797012821091</v>
      </c>
    </row>
    <row r="73" spans="1:211" x14ac:dyDescent="0.3">
      <c r="A73" s="69" t="str">
        <f t="shared" si="460"/>
        <v>Southern Company</v>
      </c>
      <c r="B73" s="16" t="str">
        <f t="shared" si="460"/>
        <v>SO</v>
      </c>
      <c r="C73" s="16">
        <f t="shared" si="460"/>
        <v>2.3199999999999998</v>
      </c>
      <c r="D73" s="16">
        <f t="shared" si="460"/>
        <v>46.364888888888899</v>
      </c>
      <c r="E73" s="18">
        <f t="shared" si="460"/>
        <v>3.8625E-2</v>
      </c>
      <c r="F73" s="18">
        <f t="shared" si="460"/>
        <v>4.0237333333333333E-2</v>
      </c>
      <c r="G73" s="18">
        <f t="shared" si="460"/>
        <v>4.1849666666666667E-2</v>
      </c>
      <c r="H73" s="18">
        <f t="shared" si="460"/>
        <v>4.3462000000000001E-2</v>
      </c>
      <c r="I73" s="17">
        <f t="shared" si="661"/>
        <v>9.7321826219558732E-2</v>
      </c>
      <c r="K73" s="59">
        <f t="shared" si="461"/>
        <v>-46.364888888888899</v>
      </c>
      <c r="L73" s="58">
        <f t="shared" si="462"/>
        <v>2.4096099999999998</v>
      </c>
      <c r="M73" s="58">
        <f t="shared" si="463"/>
        <v>2.5026811862499998</v>
      </c>
      <c r="N73" s="59">
        <f t="shared" ref="N73:O73" si="670">M73*(1+$F73)</f>
        <v>2.6033824033682027</v>
      </c>
      <c r="O73" s="59">
        <f t="shared" si="670"/>
        <v>2.7081355689266631</v>
      </c>
      <c r="P73" s="59">
        <f t="shared" si="465"/>
        <v>2.8258365570233535</v>
      </c>
      <c r="Q73" s="59">
        <f t="shared" si="466"/>
        <v>2.9486530654647023</v>
      </c>
      <c r="R73" s="59">
        <f t="shared" si="467"/>
        <v>3.0768074249959287</v>
      </c>
      <c r="S73" s="59">
        <f t="shared" si="468"/>
        <v>3.2105316293011015</v>
      </c>
      <c r="T73" s="59">
        <f t="shared" si="469"/>
        <v>3.3500677549737854</v>
      </c>
      <c r="U73" s="59">
        <f t="shared" si="470"/>
        <v>3.4956683997404556</v>
      </c>
      <c r="V73" s="59">
        <f t="shared" si="471"/>
        <v>3.6475971397299749</v>
      </c>
      <c r="W73" s="59">
        <f t="shared" si="472"/>
        <v>3.8061290066169189</v>
      </c>
      <c r="X73" s="59">
        <f t="shared" si="473"/>
        <v>3.9715509855025029</v>
      </c>
      <c r="Y73" s="59">
        <f t="shared" si="474"/>
        <v>4.144162534434412</v>
      </c>
      <c r="Z73" s="59">
        <f t="shared" si="475"/>
        <v>4.3242761265059997</v>
      </c>
      <c r="AA73" s="59">
        <f t="shared" si="476"/>
        <v>4.5122178155162027</v>
      </c>
      <c r="AB73" s="59">
        <f t="shared" si="477"/>
        <v>4.708327826214167</v>
      </c>
      <c r="AC73" s="59">
        <f t="shared" si="478"/>
        <v>4.9129611701970868</v>
      </c>
      <c r="AD73" s="59">
        <f t="shared" si="479"/>
        <v>5.1264882885761924</v>
      </c>
      <c r="AE73" s="59">
        <f t="shared" si="480"/>
        <v>5.3492957225742908</v>
      </c>
      <c r="AF73" s="59">
        <f t="shared" si="481"/>
        <v>5.5817868132688142</v>
      </c>
      <c r="AG73" s="59">
        <f t="shared" si="482"/>
        <v>5.8243824317471029</v>
      </c>
      <c r="AH73" s="59">
        <f t="shared" si="483"/>
        <v>6.077521740995695</v>
      </c>
      <c r="AI73" s="59">
        <f t="shared" si="484"/>
        <v>6.341662990902849</v>
      </c>
      <c r="AJ73" s="59">
        <f t="shared" si="485"/>
        <v>6.6172843478134675</v>
      </c>
      <c r="AK73" s="59">
        <f t="shared" si="486"/>
        <v>6.9048847601381356</v>
      </c>
      <c r="AL73" s="59">
        <f t="shared" si="487"/>
        <v>7.2049848615832586</v>
      </c>
      <c r="AM73" s="59">
        <f t="shared" si="488"/>
        <v>7.5181279136373895</v>
      </c>
      <c r="AN73" s="59">
        <f t="shared" si="489"/>
        <v>7.8448807890198973</v>
      </c>
      <c r="AO73" s="59">
        <f t="shared" si="490"/>
        <v>8.1858349978722789</v>
      </c>
      <c r="AP73" s="59">
        <f t="shared" si="491"/>
        <v>8.5416077585498034</v>
      </c>
      <c r="AQ73" s="59">
        <f t="shared" si="492"/>
        <v>8.9128431149518939</v>
      </c>
      <c r="AR73" s="59">
        <f t="shared" si="493"/>
        <v>9.3002131024139327</v>
      </c>
      <c r="AS73" s="59">
        <f t="shared" si="494"/>
        <v>9.7044189642710457</v>
      </c>
      <c r="AT73" s="59">
        <f t="shared" si="495"/>
        <v>10.126192421296192</v>
      </c>
      <c r="AU73" s="59">
        <f t="shared" si="496"/>
        <v>10.566296996310566</v>
      </c>
      <c r="AV73" s="59">
        <f t="shared" si="497"/>
        <v>11.025529396364215</v>
      </c>
      <c r="AW73" s="59">
        <f t="shared" si="498"/>
        <v>11.504720954988995</v>
      </c>
      <c r="AX73" s="59">
        <f t="shared" si="499"/>
        <v>12.004739137134726</v>
      </c>
      <c r="AY73" s="59">
        <f t="shared" si="500"/>
        <v>12.526489109512873</v>
      </c>
      <c r="AZ73" s="59">
        <f t="shared" si="501"/>
        <v>13.07091537919052</v>
      </c>
      <c r="BA73" s="59">
        <f t="shared" si="502"/>
        <v>13.639003503400897</v>
      </c>
      <c r="BB73" s="59">
        <f t="shared" si="503"/>
        <v>14.231781873665705</v>
      </c>
      <c r="BC73" s="59">
        <f t="shared" si="504"/>
        <v>14.850323577458962</v>
      </c>
      <c r="BD73" s="59">
        <f t="shared" si="505"/>
        <v>15.495748340782482</v>
      </c>
      <c r="BE73" s="59">
        <f t="shared" si="506"/>
        <v>16.169224555169567</v>
      </c>
      <c r="BF73" s="59">
        <f t="shared" si="507"/>
        <v>16.871971392786346</v>
      </c>
      <c r="BG73" s="59">
        <f t="shared" si="508"/>
        <v>17.605261013459625</v>
      </c>
      <c r="BH73" s="59">
        <f t="shared" si="509"/>
        <v>18.370420867626606</v>
      </c>
      <c r="BI73" s="59">
        <f t="shared" si="510"/>
        <v>19.16883609937539</v>
      </c>
      <c r="BJ73" s="59">
        <f t="shared" si="511"/>
        <v>20.001952053926441</v>
      </c>
      <c r="BK73" s="59">
        <f t="shared" si="512"/>
        <v>20.871276894094191</v>
      </c>
      <c r="BL73" s="59">
        <f t="shared" si="513"/>
        <v>21.778384330465311</v>
      </c>
      <c r="BM73" s="59">
        <f t="shared" si="514"/>
        <v>22.724916470235993</v>
      </c>
      <c r="BN73" s="59">
        <f t="shared" si="515"/>
        <v>23.712586789865387</v>
      </c>
      <c r="BO73" s="59">
        <f t="shared" si="516"/>
        <v>24.743183236926512</v>
      </c>
      <c r="BP73" s="59">
        <f t="shared" si="517"/>
        <v>25.818571466769811</v>
      </c>
      <c r="BQ73" s="59">
        <f t="shared" si="518"/>
        <v>26.940698219858557</v>
      </c>
      <c r="BR73" s="59">
        <f t="shared" si="519"/>
        <v>28.111594845890046</v>
      </c>
      <c r="BS73" s="59">
        <f t="shared" si="520"/>
        <v>29.333380981082115</v>
      </c>
      <c r="BT73" s="59">
        <f t="shared" si="521"/>
        <v>30.608268385281903</v>
      </c>
      <c r="BU73" s="59">
        <f t="shared" si="522"/>
        <v>31.938564945843023</v>
      </c>
      <c r="BV73" s="59">
        <f t="shared" si="523"/>
        <v>33.326678855519248</v>
      </c>
      <c r="BW73" s="59">
        <f t="shared" si="524"/>
        <v>34.775122971937819</v>
      </c>
      <c r="BX73" s="59">
        <f t="shared" si="525"/>
        <v>36.286519366544177</v>
      </c>
      <c r="BY73" s="59">
        <f t="shared" si="526"/>
        <v>37.863604071252915</v>
      </c>
      <c r="BZ73" s="59">
        <f t="shared" si="527"/>
        <v>39.509232031397708</v>
      </c>
      <c r="CA73" s="59">
        <f t="shared" si="528"/>
        <v>41.226382273946314</v>
      </c>
      <c r="CB73" s="59">
        <f t="shared" si="529"/>
        <v>43.01816330033656</v>
      </c>
      <c r="CC73" s="59">
        <f t="shared" si="530"/>
        <v>44.887818713695786</v>
      </c>
      <c r="CD73" s="59">
        <f t="shared" si="531"/>
        <v>46.838733090630427</v>
      </c>
      <c r="CE73" s="59">
        <f t="shared" si="532"/>
        <v>48.874438108215401</v>
      </c>
      <c r="CF73" s="59">
        <f t="shared" si="533"/>
        <v>50.998618937274657</v>
      </c>
      <c r="CG73" s="59">
        <f t="shared" si="534"/>
        <v>53.215120913526484</v>
      </c>
      <c r="CH73" s="59">
        <f t="shared" si="535"/>
        <v>55.527956498670164</v>
      </c>
      <c r="CI73" s="59">
        <f t="shared" si="536"/>
        <v>57.941312544015361</v>
      </c>
      <c r="CJ73" s="59">
        <f t="shared" si="537"/>
        <v>60.459557869803348</v>
      </c>
      <c r="CK73" s="59">
        <f t="shared" si="538"/>
        <v>63.087251173940736</v>
      </c>
      <c r="CL73" s="59">
        <f t="shared" si="539"/>
        <v>65.829149284462545</v>
      </c>
      <c r="CM73" s="59">
        <f t="shared" si="540"/>
        <v>68.690215770663855</v>
      </c>
      <c r="CN73" s="59">
        <f t="shared" si="541"/>
        <v>71.675629928488434</v>
      </c>
      <c r="CO73" s="59">
        <f t="shared" si="542"/>
        <v>74.790796156440393</v>
      </c>
      <c r="CP73" s="59">
        <f t="shared" si="543"/>
        <v>78.041353738991603</v>
      </c>
      <c r="CQ73" s="59">
        <f t="shared" si="544"/>
        <v>81.433187055195646</v>
      </c>
      <c r="CR73" s="59">
        <f t="shared" si="545"/>
        <v>84.972436230988549</v>
      </c>
      <c r="CS73" s="59">
        <f t="shared" si="546"/>
        <v>88.665508254459766</v>
      </c>
      <c r="CT73" s="59">
        <f t="shared" si="547"/>
        <v>92.51908857421509</v>
      </c>
      <c r="CU73" s="59">
        <f t="shared" si="548"/>
        <v>96.540153201827621</v>
      </c>
      <c r="CV73" s="59">
        <f t="shared" si="549"/>
        <v>100.73598134028545</v>
      </c>
      <c r="CW73" s="59">
        <f t="shared" si="550"/>
        <v>105.11416856129692</v>
      </c>
      <c r="CX73" s="59">
        <f t="shared" si="551"/>
        <v>109.682640555308</v>
      </c>
      <c r="CY73" s="59">
        <f t="shared" si="552"/>
        <v>114.44966747912278</v>
      </c>
      <c r="CZ73" s="59">
        <f t="shared" si="553"/>
        <v>119.4238789271004</v>
      </c>
      <c r="DA73" s="59">
        <f t="shared" si="554"/>
        <v>124.61427955303003</v>
      </c>
      <c r="DB73" s="59">
        <f t="shared" si="555"/>
        <v>130.0302653709638</v>
      </c>
      <c r="DC73" s="59">
        <f t="shared" si="556"/>
        <v>135.68164076451663</v>
      </c>
      <c r="DD73" s="59">
        <f t="shared" si="557"/>
        <v>141.57863623542403</v>
      </c>
      <c r="DE73" s="59">
        <f t="shared" si="558"/>
        <v>147.731926923488</v>
      </c>
      <c r="DF73" s="59">
        <f t="shared" si="559"/>
        <v>154.15265193143662</v>
      </c>
      <c r="DG73" s="59">
        <f t="shared" si="560"/>
        <v>160.85243448968072</v>
      </c>
      <c r="DH73" s="59">
        <f t="shared" si="561"/>
        <v>167.8434029974712</v>
      </c>
      <c r="DI73" s="59">
        <f t="shared" si="562"/>
        <v>175.13821297854727</v>
      </c>
      <c r="DJ73" s="59">
        <f t="shared" si="563"/>
        <v>182.75006999102087</v>
      </c>
      <c r="DK73" s="59">
        <f t="shared" si="564"/>
        <v>190.69275353297058</v>
      </c>
      <c r="DL73" s="59">
        <f t="shared" si="565"/>
        <v>198.98064198702053</v>
      </c>
      <c r="DM73" s="59">
        <f t="shared" si="566"/>
        <v>207.62873864906041</v>
      </c>
      <c r="DN73" s="59">
        <f t="shared" si="567"/>
        <v>216.65269888822584</v>
      </c>
      <c r="DO73" s="59">
        <f t="shared" si="568"/>
        <v>226.0688584873059</v>
      </c>
      <c r="DP73" s="59">
        <f t="shared" si="569"/>
        <v>235.89426321488116</v>
      </c>
      <c r="DQ73" s="59">
        <f t="shared" si="570"/>
        <v>246.14669968272631</v>
      </c>
      <c r="DR73" s="59">
        <f t="shared" si="571"/>
        <v>256.84472754433693</v>
      </c>
      <c r="DS73" s="59">
        <f t="shared" si="572"/>
        <v>268.00771309286887</v>
      </c>
      <c r="DT73" s="59">
        <f t="shared" si="573"/>
        <v>279.65586431931109</v>
      </c>
      <c r="DU73" s="59">
        <f t="shared" si="574"/>
        <v>291.81026749435694</v>
      </c>
      <c r="DV73" s="59">
        <f t="shared" si="575"/>
        <v>304.49292534019662</v>
      </c>
      <c r="DW73" s="59">
        <f t="shared" si="576"/>
        <v>317.72679686133222</v>
      </c>
      <c r="DX73" s="59">
        <f t="shared" si="577"/>
        <v>331.53583890651942</v>
      </c>
      <c r="DY73" s="59">
        <f t="shared" si="578"/>
        <v>345.94504953707451</v>
      </c>
      <c r="DZ73" s="59">
        <f t="shared" si="579"/>
        <v>360.98051328005482</v>
      </c>
      <c r="EA73" s="59">
        <f t="shared" si="580"/>
        <v>376.66944834823255</v>
      </c>
      <c r="EB73" s="59">
        <f t="shared" si="581"/>
        <v>393.04025591234341</v>
      </c>
      <c r="EC73" s="59">
        <f t="shared" si="582"/>
        <v>410.12257151480566</v>
      </c>
      <c r="ED73" s="59">
        <f t="shared" si="583"/>
        <v>427.94731871798211</v>
      </c>
      <c r="EE73" s="59">
        <f t="shared" si="584"/>
        <v>446.54676508410301</v>
      </c>
      <c r="EF73" s="59">
        <f t="shared" si="585"/>
        <v>465.95458058818826</v>
      </c>
      <c r="EG73" s="59">
        <f t="shared" si="586"/>
        <v>486.20589856971208</v>
      </c>
      <c r="EH73" s="59">
        <f t="shared" si="587"/>
        <v>507.33737933334885</v>
      </c>
      <c r="EI73" s="59">
        <f t="shared" si="588"/>
        <v>529.38727651393481</v>
      </c>
      <c r="EJ73" s="59">
        <f t="shared" si="589"/>
        <v>552.39550632578334</v>
      </c>
      <c r="EK73" s="59">
        <f t="shared" si="590"/>
        <v>576.4037198217145</v>
      </c>
      <c r="EL73" s="59">
        <f t="shared" si="591"/>
        <v>601.45537829260581</v>
      </c>
      <c r="EM73" s="59">
        <f t="shared" si="592"/>
        <v>627.59583194395896</v>
      </c>
      <c r="EN73" s="59">
        <f t="shared" si="593"/>
        <v>654.87240199190728</v>
      </c>
      <c r="EO73" s="59">
        <f t="shared" si="594"/>
        <v>683.33446632727953</v>
      </c>
      <c r="EP73" s="59">
        <f t="shared" si="595"/>
        <v>713.0335489027957</v>
      </c>
      <c r="EQ73" s="59">
        <f t="shared" si="596"/>
        <v>744.02341300520891</v>
      </c>
      <c r="ER73" s="59">
        <f t="shared" si="597"/>
        <v>776.36015858124119</v>
      </c>
      <c r="ES73" s="59">
        <f t="shared" si="598"/>
        <v>810.10232379349907</v>
      </c>
      <c r="ET73" s="59">
        <f t="shared" si="599"/>
        <v>845.31099099021208</v>
      </c>
      <c r="EU73" s="59">
        <f t="shared" si="600"/>
        <v>882.04989728062856</v>
      </c>
      <c r="EV73" s="59">
        <f t="shared" si="601"/>
        <v>920.38554991623914</v>
      </c>
      <c r="EW73" s="59">
        <f t="shared" si="602"/>
        <v>960.38734668669861</v>
      </c>
      <c r="EX73" s="59">
        <f t="shared" si="603"/>
        <v>1002.1277015483957</v>
      </c>
      <c r="EY73" s="59">
        <f t="shared" si="604"/>
        <v>1045.682175713092</v>
      </c>
      <c r="EZ73" s="59">
        <f t="shared" si="605"/>
        <v>1091.1296144339342</v>
      </c>
      <c r="FA73" s="59">
        <f t="shared" si="606"/>
        <v>1138.5522897364617</v>
      </c>
      <c r="FB73" s="59">
        <f t="shared" si="607"/>
        <v>1188.0360493529877</v>
      </c>
      <c r="FC73" s="59">
        <f t="shared" si="608"/>
        <v>1239.670472129967</v>
      </c>
      <c r="FD73" s="59">
        <f t="shared" si="609"/>
        <v>1293.5490301896796</v>
      </c>
      <c r="FE73" s="59">
        <f t="shared" si="610"/>
        <v>1349.7692581397832</v>
      </c>
      <c r="FF73" s="59">
        <f t="shared" si="611"/>
        <v>1408.4329296370543</v>
      </c>
      <c r="FG73" s="59">
        <f t="shared" si="612"/>
        <v>1469.6462416249396</v>
      </c>
      <c r="FH73" s="59">
        <f t="shared" si="613"/>
        <v>1533.5200065784427</v>
      </c>
      <c r="FI73" s="59">
        <f t="shared" si="614"/>
        <v>1600.1698531043548</v>
      </c>
      <c r="FJ73" s="59">
        <f t="shared" si="615"/>
        <v>1669.7164352599762</v>
      </c>
      <c r="FK73" s="59">
        <f t="shared" si="616"/>
        <v>1742.2856509692451</v>
      </c>
      <c r="FL73" s="59">
        <f t="shared" si="617"/>
        <v>1818.0088699316702</v>
      </c>
      <c r="FM73" s="59">
        <f t="shared" si="618"/>
        <v>1897.0231714366403</v>
      </c>
      <c r="FN73" s="59">
        <f t="shared" si="619"/>
        <v>1979.4715925136193</v>
      </c>
      <c r="FO73" s="59">
        <f t="shared" si="620"/>
        <v>2065.5033868674459</v>
      </c>
      <c r="FP73" s="59">
        <f t="shared" si="621"/>
        <v>2155.2742950674788</v>
      </c>
      <c r="FQ73" s="59">
        <f t="shared" si="622"/>
        <v>2248.9468264797015</v>
      </c>
      <c r="FR73" s="59">
        <f t="shared" si="623"/>
        <v>2346.690553452162</v>
      </c>
      <c r="FS73" s="59">
        <f t="shared" si="624"/>
        <v>2448.6824182862997</v>
      </c>
      <c r="FT73" s="59">
        <f t="shared" si="625"/>
        <v>2555.1070535498584</v>
      </c>
      <c r="FU73" s="59">
        <f t="shared" si="626"/>
        <v>2666.1571163112421</v>
      </c>
      <c r="FV73" s="59">
        <f t="shared" si="627"/>
        <v>2782.0336369003612</v>
      </c>
      <c r="FW73" s="59">
        <f t="shared" si="628"/>
        <v>2902.9463828273242</v>
      </c>
      <c r="FX73" s="59">
        <f t="shared" si="629"/>
        <v>3029.114238517765</v>
      </c>
      <c r="FY73" s="59">
        <f t="shared" si="630"/>
        <v>3160.7656015522239</v>
      </c>
      <c r="FZ73" s="59">
        <f t="shared" si="631"/>
        <v>3298.1387961268861</v>
      </c>
      <c r="GA73" s="59">
        <f t="shared" si="632"/>
        <v>3441.4825044841523</v>
      </c>
      <c r="GB73" s="59">
        <f t="shared" si="633"/>
        <v>3591.056217094042</v>
      </c>
      <c r="GC73" s="59">
        <f t="shared" si="634"/>
        <v>3747.1307024013827</v>
      </c>
      <c r="GD73" s="59">
        <f t="shared" si="635"/>
        <v>3909.9884969891514</v>
      </c>
      <c r="GE73" s="59">
        <f t="shared" si="636"/>
        <v>4079.9244170452935</v>
      </c>
      <c r="GF73" s="59">
        <f t="shared" si="637"/>
        <v>4257.2460920589156</v>
      </c>
      <c r="GG73" s="59">
        <f t="shared" si="638"/>
        <v>4442.27452171198</v>
      </c>
      <c r="GH73" s="59">
        <f t="shared" si="639"/>
        <v>4635.3446569746257</v>
      </c>
      <c r="GI73" s="59">
        <f t="shared" si="640"/>
        <v>4836.8060064560559</v>
      </c>
      <c r="GJ73" s="59">
        <f t="shared" si="641"/>
        <v>5047.0232691086485</v>
      </c>
      <c r="GK73" s="59">
        <f t="shared" si="642"/>
        <v>5266.3769944306478</v>
      </c>
      <c r="GL73" s="59">
        <f t="shared" si="643"/>
        <v>5495.2642713625919</v>
      </c>
      <c r="GM73" s="59">
        <f t="shared" si="644"/>
        <v>5734.0994471245522</v>
      </c>
      <c r="GN73" s="59">
        <f t="shared" si="645"/>
        <v>5983.3148772954792</v>
      </c>
      <c r="GO73" s="59">
        <f t="shared" si="646"/>
        <v>6243.3617084924945</v>
      </c>
      <c r="GP73" s="59">
        <f t="shared" si="647"/>
        <v>6514.710695066995</v>
      </c>
      <c r="GQ73" s="59">
        <f t="shared" si="648"/>
        <v>6797.853051295996</v>
      </c>
      <c r="GR73" s="59">
        <f t="shared" si="649"/>
        <v>7093.3013406114214</v>
      </c>
      <c r="GS73" s="59">
        <f t="shared" si="650"/>
        <v>7401.5904034770747</v>
      </c>
      <c r="GT73" s="59">
        <f t="shared" si="651"/>
        <v>7723.2783255929944</v>
      </c>
      <c r="GU73" s="59">
        <f t="shared" si="652"/>
        <v>8058.9474481799161</v>
      </c>
      <c r="GV73" s="59">
        <f t="shared" si="653"/>
        <v>8409.2054221727103</v>
      </c>
      <c r="GW73" s="59">
        <f t="shared" si="654"/>
        <v>8774.6863082311793</v>
      </c>
      <c r="GX73" s="59">
        <f t="shared" si="655"/>
        <v>9156.051724559522</v>
      </c>
      <c r="GY73" s="59">
        <f t="shared" si="656"/>
        <v>9553.9920446123269</v>
      </c>
      <c r="GZ73" s="59">
        <f t="shared" si="657"/>
        <v>9969.2276468552664</v>
      </c>
      <c r="HA73" s="59">
        <f t="shared" si="658"/>
        <v>10402.510218842888</v>
      </c>
      <c r="HB73" s="59">
        <f t="shared" si="659"/>
        <v>10854.624117974237</v>
      </c>
      <c r="HC73" s="59">
        <f t="shared" si="660"/>
        <v>11326.387791389632</v>
      </c>
    </row>
    <row r="74" spans="1:211" x14ac:dyDescent="0.3">
      <c r="A74" s="69" t="str">
        <f t="shared" ref="A74:H75" si="671">A38</f>
        <v>Canadian Utilities Limited</v>
      </c>
      <c r="B74" s="16" t="str">
        <f t="shared" si="671"/>
        <v>CU</v>
      </c>
      <c r="C74" s="16">
        <f t="shared" si="671"/>
        <v>1.5731999999999999</v>
      </c>
      <c r="D74" s="16">
        <f t="shared" si="671"/>
        <v>36.010555555555555</v>
      </c>
      <c r="E74" s="18">
        <f t="shared" si="671"/>
        <v>3.5699999999999996E-2</v>
      </c>
      <c r="F74" s="18">
        <f t="shared" si="671"/>
        <v>3.6246666666666663E-2</v>
      </c>
      <c r="G74" s="18">
        <f t="shared" si="671"/>
        <v>3.6793333333333331E-2</v>
      </c>
      <c r="H74" s="18">
        <f t="shared" si="671"/>
        <v>3.7339999999999998E-2</v>
      </c>
      <c r="I74" s="17">
        <f t="shared" si="661"/>
        <v>8.424728810787202E-2</v>
      </c>
      <c r="K74" s="59">
        <f t="shared" si="461"/>
        <v>-36.010555555555555</v>
      </c>
      <c r="L74" s="58">
        <f t="shared" si="462"/>
        <v>1.62936324</v>
      </c>
      <c r="M74" s="58">
        <f t="shared" si="463"/>
        <v>1.6875315076680002</v>
      </c>
      <c r="N74" s="59">
        <f t="shared" ref="N74:O74" si="672">M74*(1+$F74)</f>
        <v>1.7486988997159398</v>
      </c>
      <c r="O74" s="59">
        <f t="shared" si="672"/>
        <v>1.8120834058343105</v>
      </c>
      <c r="P74" s="59">
        <f t="shared" si="465"/>
        <v>1.8797466002081635</v>
      </c>
      <c r="Q74" s="59">
        <f t="shared" si="466"/>
        <v>1.9499363382599362</v>
      </c>
      <c r="R74" s="59">
        <f t="shared" si="467"/>
        <v>2.022746961130562</v>
      </c>
      <c r="S74" s="59">
        <f t="shared" si="468"/>
        <v>2.0982763326591769</v>
      </c>
      <c r="T74" s="59">
        <f t="shared" si="469"/>
        <v>2.1766259709206706</v>
      </c>
      <c r="U74" s="59">
        <f t="shared" si="470"/>
        <v>2.2579011846748482</v>
      </c>
      <c r="V74" s="59">
        <f t="shared" si="471"/>
        <v>2.3422112149106069</v>
      </c>
      <c r="W74" s="59">
        <f t="shared" si="472"/>
        <v>2.4296693816753687</v>
      </c>
      <c r="X74" s="59">
        <f t="shared" si="473"/>
        <v>2.5203932363871266</v>
      </c>
      <c r="Y74" s="59">
        <f t="shared" si="474"/>
        <v>2.6145047198338216</v>
      </c>
      <c r="Z74" s="59">
        <f t="shared" si="475"/>
        <v>2.7121303260724163</v>
      </c>
      <c r="AA74" s="59">
        <f t="shared" si="476"/>
        <v>2.81340127244796</v>
      </c>
      <c r="AB74" s="59">
        <f t="shared" si="477"/>
        <v>2.9184536759611666</v>
      </c>
      <c r="AC74" s="59">
        <f t="shared" si="478"/>
        <v>3.0274287362215562</v>
      </c>
      <c r="AD74" s="59">
        <f t="shared" si="479"/>
        <v>3.1404729252320687</v>
      </c>
      <c r="AE74" s="59">
        <f t="shared" si="480"/>
        <v>3.257738184260234</v>
      </c>
      <c r="AF74" s="59">
        <f t="shared" si="481"/>
        <v>3.3793821280605107</v>
      </c>
      <c r="AG74" s="59">
        <f t="shared" si="482"/>
        <v>3.5055682567222899</v>
      </c>
      <c r="AH74" s="59">
        <f t="shared" si="483"/>
        <v>3.6364661754282999</v>
      </c>
      <c r="AI74" s="59">
        <f t="shared" si="484"/>
        <v>3.7722518224187924</v>
      </c>
      <c r="AJ74" s="59">
        <f t="shared" si="485"/>
        <v>3.91310770546791</v>
      </c>
      <c r="AK74" s="59">
        <f t="shared" si="486"/>
        <v>4.0592231471900817</v>
      </c>
      <c r="AL74" s="59">
        <f t="shared" si="487"/>
        <v>4.2107945395061588</v>
      </c>
      <c r="AM74" s="59">
        <f t="shared" si="488"/>
        <v>4.3680256076113189</v>
      </c>
      <c r="AN74" s="59">
        <f t="shared" si="489"/>
        <v>4.5311276837995251</v>
      </c>
      <c r="AO74" s="59">
        <f t="shared" si="490"/>
        <v>4.7003199915125995</v>
      </c>
      <c r="AP74" s="59">
        <f t="shared" si="491"/>
        <v>4.8758299399956799</v>
      </c>
      <c r="AQ74" s="59">
        <f t="shared" si="492"/>
        <v>5.0578934299551186</v>
      </c>
      <c r="AR74" s="59">
        <f t="shared" si="493"/>
        <v>5.2467551706296423</v>
      </c>
      <c r="AS74" s="59">
        <f t="shared" si="494"/>
        <v>5.4426690087009524</v>
      </c>
      <c r="AT74" s="59">
        <f t="shared" si="495"/>
        <v>5.6458982694858459</v>
      </c>
      <c r="AU74" s="59">
        <f t="shared" si="496"/>
        <v>5.8567161108684473</v>
      </c>
      <c r="AV74" s="59">
        <f t="shared" si="497"/>
        <v>6.0754058904482751</v>
      </c>
      <c r="AW74" s="59">
        <f t="shared" si="498"/>
        <v>6.302261546397613</v>
      </c>
      <c r="AX74" s="59">
        <f t="shared" si="499"/>
        <v>6.5375879925400993</v>
      </c>
      <c r="AY74" s="59">
        <f t="shared" si="500"/>
        <v>6.7817015281815465</v>
      </c>
      <c r="AZ74" s="59">
        <f t="shared" si="501"/>
        <v>7.0349302632438446</v>
      </c>
      <c r="BA74" s="59">
        <f t="shared" si="502"/>
        <v>7.2976145592733692</v>
      </c>
      <c r="BB74" s="59">
        <f t="shared" si="503"/>
        <v>7.570107486916636</v>
      </c>
      <c r="BC74" s="59">
        <f t="shared" si="504"/>
        <v>7.8527753004781031</v>
      </c>
      <c r="BD74" s="59">
        <f t="shared" si="505"/>
        <v>8.1459979301979555</v>
      </c>
      <c r="BE74" s="59">
        <f t="shared" si="506"/>
        <v>8.450169492911547</v>
      </c>
      <c r="BF74" s="59">
        <f t="shared" si="507"/>
        <v>8.7656988217768639</v>
      </c>
      <c r="BG74" s="59">
        <f t="shared" si="508"/>
        <v>9.0930100157820117</v>
      </c>
      <c r="BH74" s="59">
        <f t="shared" si="509"/>
        <v>9.4325430097713117</v>
      </c>
      <c r="BI74" s="59">
        <f t="shared" si="510"/>
        <v>9.784754165756171</v>
      </c>
      <c r="BJ74" s="59">
        <f t="shared" si="511"/>
        <v>10.150116886305506</v>
      </c>
      <c r="BK74" s="59">
        <f t="shared" si="512"/>
        <v>10.529122250840153</v>
      </c>
      <c r="BL74" s="59">
        <f t="shared" si="513"/>
        <v>10.922279675686523</v>
      </c>
      <c r="BM74" s="59">
        <f t="shared" si="514"/>
        <v>11.330117598776658</v>
      </c>
      <c r="BN74" s="59">
        <f t="shared" si="515"/>
        <v>11.753184189914977</v>
      </c>
      <c r="BO74" s="59">
        <f t="shared" si="516"/>
        <v>12.192048087566402</v>
      </c>
      <c r="BP74" s="59">
        <f t="shared" si="517"/>
        <v>12.647299163156131</v>
      </c>
      <c r="BQ74" s="59">
        <f t="shared" si="518"/>
        <v>13.119549313908379</v>
      </c>
      <c r="BR74" s="59">
        <f t="shared" si="519"/>
        <v>13.609433285289718</v>
      </c>
      <c r="BS74" s="59">
        <f t="shared" si="520"/>
        <v>14.117609524162436</v>
      </c>
      <c r="BT74" s="59">
        <f t="shared" si="521"/>
        <v>14.644761063794661</v>
      </c>
      <c r="BU74" s="59">
        <f t="shared" si="522"/>
        <v>15.191596441916753</v>
      </c>
      <c r="BV74" s="59">
        <f t="shared" si="523"/>
        <v>15.758850653057923</v>
      </c>
      <c r="BW74" s="59">
        <f t="shared" si="524"/>
        <v>16.347286136443106</v>
      </c>
      <c r="BX74" s="59">
        <f t="shared" si="525"/>
        <v>16.957693800777889</v>
      </c>
      <c r="BY74" s="59">
        <f t="shared" si="526"/>
        <v>17.590894087298935</v>
      </c>
      <c r="BZ74" s="59">
        <f t="shared" si="527"/>
        <v>18.247738072518676</v>
      </c>
      <c r="CA74" s="59">
        <f t="shared" si="528"/>
        <v>18.929108612146521</v>
      </c>
      <c r="CB74" s="59">
        <f t="shared" si="529"/>
        <v>19.635921527724072</v>
      </c>
      <c r="CC74" s="59">
        <f t="shared" si="530"/>
        <v>20.369126837569286</v>
      </c>
      <c r="CD74" s="59">
        <f t="shared" si="531"/>
        <v>21.129710033684123</v>
      </c>
      <c r="CE74" s="59">
        <f t="shared" si="532"/>
        <v>21.918693406341887</v>
      </c>
      <c r="CF74" s="59">
        <f t="shared" si="533"/>
        <v>22.737137418134694</v>
      </c>
      <c r="CG74" s="59">
        <f t="shared" si="534"/>
        <v>23.586142129327843</v>
      </c>
      <c r="CH74" s="59">
        <f t="shared" si="535"/>
        <v>24.466848676436943</v>
      </c>
      <c r="CI74" s="59">
        <f t="shared" si="536"/>
        <v>25.380440806015095</v>
      </c>
      <c r="CJ74" s="59">
        <f t="shared" si="537"/>
        <v>26.328146465711697</v>
      </c>
      <c r="CK74" s="59">
        <f t="shared" si="538"/>
        <v>27.311239454741369</v>
      </c>
      <c r="CL74" s="59">
        <f t="shared" si="539"/>
        <v>28.331041135981408</v>
      </c>
      <c r="CM74" s="59">
        <f t="shared" si="540"/>
        <v>29.388922211998953</v>
      </c>
      <c r="CN74" s="59">
        <f t="shared" si="541"/>
        <v>30.486304567394992</v>
      </c>
      <c r="CO74" s="59">
        <f t="shared" si="542"/>
        <v>31.624663179941518</v>
      </c>
      <c r="CP74" s="59">
        <f t="shared" si="543"/>
        <v>32.805528103080533</v>
      </c>
      <c r="CQ74" s="59">
        <f t="shared" si="544"/>
        <v>34.030486522449557</v>
      </c>
      <c r="CR74" s="59">
        <f t="shared" si="545"/>
        <v>35.30118488919782</v>
      </c>
      <c r="CS74" s="59">
        <f t="shared" si="546"/>
        <v>36.619331132960461</v>
      </c>
      <c r="CT74" s="59">
        <f t="shared" si="547"/>
        <v>37.986696957465199</v>
      </c>
      <c r="CU74" s="59">
        <f t="shared" si="548"/>
        <v>39.405120221856947</v>
      </c>
      <c r="CV74" s="59">
        <f t="shared" si="549"/>
        <v>40.87650741094108</v>
      </c>
      <c r="CW74" s="59">
        <f t="shared" si="550"/>
        <v>42.402836197665614</v>
      </c>
      <c r="CX74" s="59">
        <f t="shared" si="551"/>
        <v>43.986158101286442</v>
      </c>
      <c r="CY74" s="59">
        <f t="shared" si="552"/>
        <v>45.628601244788477</v>
      </c>
      <c r="CZ74" s="59">
        <f t="shared" si="553"/>
        <v>47.332373215268873</v>
      </c>
      <c r="DA74" s="59">
        <f t="shared" si="554"/>
        <v>49.099764031127009</v>
      </c>
      <c r="DB74" s="59">
        <f t="shared" si="555"/>
        <v>50.933149220049287</v>
      </c>
      <c r="DC74" s="59">
        <f t="shared" si="556"/>
        <v>52.834993011925924</v>
      </c>
      <c r="DD74" s="59">
        <f t="shared" si="557"/>
        <v>54.807851650991232</v>
      </c>
      <c r="DE74" s="59">
        <f t="shared" si="558"/>
        <v>56.854376831639243</v>
      </c>
      <c r="DF74" s="59">
        <f t="shared" si="559"/>
        <v>58.977319262532646</v>
      </c>
      <c r="DG74" s="59">
        <f t="shared" si="560"/>
        <v>61.179532363795609</v>
      </c>
      <c r="DH74" s="59">
        <f t="shared" si="561"/>
        <v>63.463976102259736</v>
      </c>
      <c r="DI74" s="59">
        <f t="shared" si="562"/>
        <v>65.833720969918105</v>
      </c>
      <c r="DJ74" s="59">
        <f t="shared" si="563"/>
        <v>68.291952110934844</v>
      </c>
      <c r="DK74" s="59">
        <f t="shared" si="564"/>
        <v>70.84197360275715</v>
      </c>
      <c r="DL74" s="59">
        <f t="shared" si="565"/>
        <v>73.487212897084092</v>
      </c>
      <c r="DM74" s="59">
        <f t="shared" si="566"/>
        <v>76.231225426661211</v>
      </c>
      <c r="DN74" s="59">
        <f t="shared" si="567"/>
        <v>79.077699384092739</v>
      </c>
      <c r="DO74" s="59">
        <f t="shared" si="568"/>
        <v>82.030460679094759</v>
      </c>
      <c r="DP74" s="59">
        <f t="shared" si="569"/>
        <v>85.093478080852151</v>
      </c>
      <c r="DQ74" s="59">
        <f t="shared" si="570"/>
        <v>88.270868552391164</v>
      </c>
      <c r="DR74" s="59">
        <f t="shared" si="571"/>
        <v>91.56690278413744</v>
      </c>
      <c r="DS74" s="59">
        <f t="shared" si="572"/>
        <v>94.986010934097123</v>
      </c>
      <c r="DT74" s="59">
        <f t="shared" si="573"/>
        <v>98.532788582376298</v>
      </c>
      <c r="DU74" s="59">
        <f t="shared" si="574"/>
        <v>102.21200290804222</v>
      </c>
      <c r="DV74" s="59">
        <f t="shared" si="575"/>
        <v>106.02859909662851</v>
      </c>
      <c r="DW74" s="59">
        <f t="shared" si="576"/>
        <v>109.98770698689661</v>
      </c>
      <c r="DX74" s="59">
        <f t="shared" si="577"/>
        <v>114.09464796578732</v>
      </c>
      <c r="DY74" s="59">
        <f t="shared" si="578"/>
        <v>118.3549421208298</v>
      </c>
      <c r="DZ74" s="59">
        <f t="shared" si="579"/>
        <v>122.77431565962158</v>
      </c>
      <c r="EA74" s="59">
        <f t="shared" si="580"/>
        <v>127.35870860635184</v>
      </c>
      <c r="EB74" s="59">
        <f t="shared" si="581"/>
        <v>132.11428278571302</v>
      </c>
      <c r="EC74" s="59">
        <f t="shared" si="582"/>
        <v>137.04743010493152</v>
      </c>
      <c r="ED74" s="59">
        <f t="shared" si="583"/>
        <v>142.16478114504966</v>
      </c>
      <c r="EE74" s="59">
        <f t="shared" si="584"/>
        <v>147.47321407300581</v>
      </c>
      <c r="EF74" s="59">
        <f t="shared" si="585"/>
        <v>152.97986388649184</v>
      </c>
      <c r="EG74" s="59">
        <f t="shared" si="586"/>
        <v>158.69213200401344</v>
      </c>
      <c r="EH74" s="59">
        <f t="shared" si="587"/>
        <v>164.6176962130433</v>
      </c>
      <c r="EI74" s="59">
        <f t="shared" si="588"/>
        <v>170.76452098963833</v>
      </c>
      <c r="EJ74" s="59">
        <f t="shared" si="589"/>
        <v>177.14086820339142</v>
      </c>
      <c r="EK74" s="59">
        <f t="shared" si="590"/>
        <v>183.75530822210604</v>
      </c>
      <c r="EL74" s="59">
        <f t="shared" si="591"/>
        <v>190.61673143111946</v>
      </c>
      <c r="EM74" s="59">
        <f t="shared" si="592"/>
        <v>197.73436018275746</v>
      </c>
      <c r="EN74" s="59">
        <f t="shared" si="593"/>
        <v>205.1177611919816</v>
      </c>
      <c r="EO74" s="59">
        <f t="shared" si="594"/>
        <v>212.77685839489018</v>
      </c>
      <c r="EP74" s="59">
        <f t="shared" si="595"/>
        <v>220.72194628735537</v>
      </c>
      <c r="EQ74" s="59">
        <f t="shared" si="596"/>
        <v>228.96370376172518</v>
      </c>
      <c r="ER74" s="59">
        <f t="shared" si="597"/>
        <v>237.513208460188</v>
      </c>
      <c r="ES74" s="59">
        <f t="shared" si="598"/>
        <v>246.38195166409139</v>
      </c>
      <c r="ET74" s="59">
        <f t="shared" si="599"/>
        <v>255.58185373922854</v>
      </c>
      <c r="EU74" s="59">
        <f t="shared" si="600"/>
        <v>265.12528015785131</v>
      </c>
      <c r="EV74" s="59">
        <f t="shared" si="601"/>
        <v>275.02505811894548</v>
      </c>
      <c r="EW74" s="59">
        <f t="shared" si="602"/>
        <v>285.29449378910687</v>
      </c>
      <c r="EX74" s="59">
        <f t="shared" si="603"/>
        <v>295.94739018719207</v>
      </c>
      <c r="EY74" s="59">
        <f t="shared" si="604"/>
        <v>306.99806573678183</v>
      </c>
      <c r="EZ74" s="59">
        <f t="shared" si="605"/>
        <v>318.46137351139322</v>
      </c>
      <c r="FA74" s="59">
        <f t="shared" si="606"/>
        <v>330.35272119830864</v>
      </c>
      <c r="FB74" s="59">
        <f t="shared" si="607"/>
        <v>342.68809180785348</v>
      </c>
      <c r="FC74" s="59">
        <f t="shared" si="608"/>
        <v>355.48406515595872</v>
      </c>
      <c r="FD74" s="59">
        <f t="shared" si="609"/>
        <v>368.75784014888217</v>
      </c>
      <c r="FE74" s="59">
        <f t="shared" si="610"/>
        <v>382.52725790004138</v>
      </c>
      <c r="FF74" s="59">
        <f t="shared" si="611"/>
        <v>396.81082571002889</v>
      </c>
      <c r="FG74" s="59">
        <f t="shared" si="612"/>
        <v>411.62774194204133</v>
      </c>
      <c r="FH74" s="59">
        <f t="shared" si="613"/>
        <v>426.9979218261571</v>
      </c>
      <c r="FI74" s="59">
        <f t="shared" si="614"/>
        <v>442.94202422714579</v>
      </c>
      <c r="FJ74" s="59">
        <f t="shared" si="615"/>
        <v>459.4814794117874</v>
      </c>
      <c r="FK74" s="59">
        <f t="shared" si="616"/>
        <v>476.63851785302353</v>
      </c>
      <c r="FL74" s="59">
        <f t="shared" si="617"/>
        <v>494.43620010965537</v>
      </c>
      <c r="FM74" s="59">
        <f t="shared" si="618"/>
        <v>512.89844782174987</v>
      </c>
      <c r="FN74" s="59">
        <f t="shared" si="619"/>
        <v>532.05007586341401</v>
      </c>
      <c r="FO74" s="59">
        <f t="shared" si="620"/>
        <v>551.91682569615386</v>
      </c>
      <c r="FP74" s="59">
        <f t="shared" si="621"/>
        <v>572.52539996764824</v>
      </c>
      <c r="FQ74" s="59">
        <f t="shared" si="622"/>
        <v>593.90349840244016</v>
      </c>
      <c r="FR74" s="59">
        <f t="shared" si="623"/>
        <v>616.07985503278724</v>
      </c>
      <c r="FS74" s="59">
        <f t="shared" si="624"/>
        <v>639.08427681971148</v>
      </c>
      <c r="FT74" s="59">
        <f t="shared" si="625"/>
        <v>662.94768371615942</v>
      </c>
      <c r="FU74" s="59">
        <f t="shared" si="626"/>
        <v>687.70215022612081</v>
      </c>
      <c r="FV74" s="59">
        <f t="shared" si="627"/>
        <v>713.38094851556411</v>
      </c>
      <c r="FW74" s="59">
        <f t="shared" si="628"/>
        <v>740.01859313313525</v>
      </c>
      <c r="FX74" s="59">
        <f t="shared" si="629"/>
        <v>767.65088740072645</v>
      </c>
      <c r="FY74" s="59">
        <f t="shared" si="630"/>
        <v>796.31497153626947</v>
      </c>
      <c r="FZ74" s="59">
        <f t="shared" si="631"/>
        <v>826.04937257343374</v>
      </c>
      <c r="GA74" s="59">
        <f t="shared" si="632"/>
        <v>856.89405614532575</v>
      </c>
      <c r="GB74" s="59">
        <f t="shared" si="633"/>
        <v>888.89048020179212</v>
      </c>
      <c r="GC74" s="59">
        <f t="shared" si="634"/>
        <v>922.08165073252701</v>
      </c>
      <c r="GD74" s="59">
        <f t="shared" si="635"/>
        <v>956.51217957087954</v>
      </c>
      <c r="GE74" s="59">
        <f t="shared" si="636"/>
        <v>992.22834435605614</v>
      </c>
      <c r="GF74" s="59">
        <f t="shared" si="637"/>
        <v>1029.2781507343111</v>
      </c>
      <c r="GG74" s="59">
        <f t="shared" si="638"/>
        <v>1067.7113968827302</v>
      </c>
      <c r="GH74" s="59">
        <f t="shared" si="639"/>
        <v>1107.5797404423313</v>
      </c>
      <c r="GI74" s="59">
        <f t="shared" si="640"/>
        <v>1148.9367679504478</v>
      </c>
      <c r="GJ74" s="59">
        <f t="shared" si="641"/>
        <v>1191.8380668657173</v>
      </c>
      <c r="GK74" s="59">
        <f t="shared" si="642"/>
        <v>1236.3413002824832</v>
      </c>
      <c r="GL74" s="59">
        <f t="shared" si="643"/>
        <v>1282.5062844350309</v>
      </c>
      <c r="GM74" s="59">
        <f t="shared" si="644"/>
        <v>1330.395069095835</v>
      </c>
      <c r="GN74" s="59">
        <f t="shared" si="645"/>
        <v>1380.0720209758733</v>
      </c>
      <c r="GO74" s="59">
        <f t="shared" si="646"/>
        <v>1431.6039102391123</v>
      </c>
      <c r="GP74" s="59">
        <f t="shared" si="647"/>
        <v>1485.0600002474407</v>
      </c>
      <c r="GQ74" s="59">
        <f t="shared" si="648"/>
        <v>1540.51214065668</v>
      </c>
      <c r="GR74" s="59">
        <f t="shared" si="649"/>
        <v>1598.0348639888002</v>
      </c>
      <c r="GS74" s="59">
        <f t="shared" si="650"/>
        <v>1657.7054858101419</v>
      </c>
      <c r="GT74" s="59">
        <f t="shared" si="651"/>
        <v>1719.6042086502925</v>
      </c>
      <c r="GU74" s="59">
        <f t="shared" si="652"/>
        <v>1783.8142298012945</v>
      </c>
      <c r="GV74" s="59">
        <f t="shared" si="653"/>
        <v>1850.4218531420747</v>
      </c>
      <c r="GW74" s="59">
        <f t="shared" si="654"/>
        <v>1919.5166051383997</v>
      </c>
      <c r="GX74" s="59">
        <f t="shared" si="655"/>
        <v>1991.1913551742673</v>
      </c>
      <c r="GY74" s="59">
        <f t="shared" si="656"/>
        <v>2065.5424403764741</v>
      </c>
      <c r="GZ74" s="59">
        <f t="shared" si="657"/>
        <v>2142.6697951001315</v>
      </c>
      <c r="HA74" s="59">
        <f t="shared" si="658"/>
        <v>2222.6770852491704</v>
      </c>
      <c r="HB74" s="59">
        <f t="shared" si="659"/>
        <v>2305.6718476123742</v>
      </c>
      <c r="HC74" s="59">
        <f t="shared" si="660"/>
        <v>2391.7656344022203</v>
      </c>
    </row>
    <row r="75" spans="1:211" x14ac:dyDescent="0.3">
      <c r="A75" s="69" t="str">
        <f t="shared" si="671"/>
        <v>Emera Inc.</v>
      </c>
      <c r="B75" s="16" t="str">
        <f t="shared" si="671"/>
        <v>EMA</v>
      </c>
      <c r="C75" s="16">
        <f t="shared" si="671"/>
        <v>2.2599999999999998</v>
      </c>
      <c r="D75" s="16">
        <f t="shared" si="671"/>
        <v>44.681222222222225</v>
      </c>
      <c r="E75" s="18">
        <f t="shared" si="671"/>
        <v>7.6266666666666663E-2</v>
      </c>
      <c r="F75" s="18">
        <f t="shared" si="671"/>
        <v>6.3291111111111104E-2</v>
      </c>
      <c r="G75" s="18">
        <f t="shared" si="671"/>
        <v>5.0315555555555551E-2</v>
      </c>
      <c r="H75" s="18">
        <f t="shared" si="671"/>
        <v>3.7339999999999998E-2</v>
      </c>
      <c r="I75" s="17">
        <f t="shared" si="661"/>
        <v>9.8984807729721069E-2</v>
      </c>
      <c r="K75" s="59">
        <f t="shared" si="461"/>
        <v>-44.681222222222225</v>
      </c>
      <c r="L75" s="58">
        <f t="shared" si="462"/>
        <v>2.4323626666666667</v>
      </c>
      <c r="M75" s="58">
        <f t="shared" si="463"/>
        <v>2.6178708593777777</v>
      </c>
      <c r="N75" s="59">
        <f t="shared" ref="N75:O75" si="673">M75*(1+$F75)</f>
        <v>2.7835588148131967</v>
      </c>
      <c r="O75" s="59">
        <f t="shared" si="673"/>
        <v>2.9597333450458518</v>
      </c>
      <c r="P75" s="59">
        <f t="shared" si="465"/>
        <v>3.0702497881498636</v>
      </c>
      <c r="Q75" s="59">
        <f t="shared" si="466"/>
        <v>3.1848929152393795</v>
      </c>
      <c r="R75" s="59">
        <f t="shared" si="467"/>
        <v>3.3038168166944177</v>
      </c>
      <c r="S75" s="59">
        <f t="shared" si="468"/>
        <v>3.4271813366297872</v>
      </c>
      <c r="T75" s="59">
        <f t="shared" si="469"/>
        <v>3.5551522877395434</v>
      </c>
      <c r="U75" s="59">
        <f t="shared" si="470"/>
        <v>3.6879016741637378</v>
      </c>
      <c r="V75" s="59">
        <f t="shared" si="471"/>
        <v>3.8256079226770114</v>
      </c>
      <c r="W75" s="59">
        <f t="shared" si="472"/>
        <v>3.968456122509771</v>
      </c>
      <c r="X75" s="59">
        <f t="shared" si="473"/>
        <v>4.116638274124286</v>
      </c>
      <c r="Y75" s="59">
        <f t="shared" si="474"/>
        <v>4.2703535472800862</v>
      </c>
      <c r="Z75" s="59">
        <f t="shared" si="475"/>
        <v>4.4298085487355241</v>
      </c>
      <c r="AA75" s="59">
        <f t="shared" si="476"/>
        <v>4.5952175999453084</v>
      </c>
      <c r="AB75" s="59">
        <f t="shared" si="477"/>
        <v>4.7668030251272659</v>
      </c>
      <c r="AC75" s="59">
        <f t="shared" si="478"/>
        <v>4.9447954500855174</v>
      </c>
      <c r="AD75" s="59">
        <f t="shared" si="479"/>
        <v>5.12943411219171</v>
      </c>
      <c r="AE75" s="59">
        <f t="shared" si="480"/>
        <v>5.3209671819409481</v>
      </c>
      <c r="AF75" s="59">
        <f t="shared" si="481"/>
        <v>5.5196520965146227</v>
      </c>
      <c r="AG75" s="59">
        <f t="shared" si="482"/>
        <v>5.7257559057984784</v>
      </c>
      <c r="AH75" s="59">
        <f t="shared" si="483"/>
        <v>5.9395556313209932</v>
      </c>
      <c r="AI75" s="59">
        <f t="shared" si="484"/>
        <v>6.1613386385945184</v>
      </c>
      <c r="AJ75" s="59">
        <f t="shared" si="485"/>
        <v>6.3914030233596373</v>
      </c>
      <c r="AK75" s="59">
        <f t="shared" si="486"/>
        <v>6.6300580122518857</v>
      </c>
      <c r="AL75" s="59">
        <f t="shared" si="487"/>
        <v>6.8776243784293705</v>
      </c>
      <c r="AM75" s="59">
        <f t="shared" si="488"/>
        <v>7.1344348727199227</v>
      </c>
      <c r="AN75" s="59">
        <f t="shared" si="489"/>
        <v>7.4008346708672841</v>
      </c>
      <c r="AO75" s="59">
        <f t="shared" si="490"/>
        <v>7.6771818374774679</v>
      </c>
      <c r="AP75" s="59">
        <f t="shared" si="491"/>
        <v>7.9638478072888761</v>
      </c>
      <c r="AQ75" s="59">
        <f t="shared" si="492"/>
        <v>8.2612178844130426</v>
      </c>
      <c r="AR75" s="59">
        <f t="shared" si="493"/>
        <v>8.5696917602170242</v>
      </c>
      <c r="AS75" s="59">
        <f t="shared" si="494"/>
        <v>8.8896840505435275</v>
      </c>
      <c r="AT75" s="59">
        <f t="shared" si="495"/>
        <v>9.2216248529908214</v>
      </c>
      <c r="AU75" s="59">
        <f t="shared" si="496"/>
        <v>9.5659603250014982</v>
      </c>
      <c r="AV75" s="59">
        <f t="shared" si="497"/>
        <v>9.9231532835370526</v>
      </c>
      <c r="AW75" s="59">
        <f t="shared" si="498"/>
        <v>10.293683827144326</v>
      </c>
      <c r="AX75" s="59">
        <f t="shared" si="499"/>
        <v>10.678049981249895</v>
      </c>
      <c r="AY75" s="59">
        <f t="shared" si="500"/>
        <v>11.076768367549766</v>
      </c>
      <c r="AZ75" s="59">
        <f t="shared" si="501"/>
        <v>11.490374898394073</v>
      </c>
      <c r="BA75" s="59">
        <f t="shared" si="502"/>
        <v>11.919425497100107</v>
      </c>
      <c r="BB75" s="59">
        <f t="shared" si="503"/>
        <v>12.364496845161824</v>
      </c>
      <c r="BC75" s="59">
        <f t="shared" si="504"/>
        <v>12.826187157360165</v>
      </c>
      <c r="BD75" s="59">
        <f t="shared" si="505"/>
        <v>13.305116985815992</v>
      </c>
      <c r="BE75" s="59">
        <f t="shared" si="506"/>
        <v>13.801930054066361</v>
      </c>
      <c r="BF75" s="59">
        <f t="shared" si="507"/>
        <v>14.317294122285197</v>
      </c>
      <c r="BG75" s="59">
        <f t="shared" si="508"/>
        <v>14.851901884811326</v>
      </c>
      <c r="BH75" s="59">
        <f t="shared" si="509"/>
        <v>15.40647190119018</v>
      </c>
      <c r="BI75" s="59">
        <f t="shared" si="510"/>
        <v>15.981749561980621</v>
      </c>
      <c r="BJ75" s="59">
        <f t="shared" si="511"/>
        <v>16.578508090624975</v>
      </c>
      <c r="BK75" s="59">
        <f t="shared" si="512"/>
        <v>17.197549582728911</v>
      </c>
      <c r="BL75" s="59">
        <f t="shared" si="513"/>
        <v>17.839706084148006</v>
      </c>
      <c r="BM75" s="59">
        <f t="shared" si="514"/>
        <v>18.505840709330091</v>
      </c>
      <c r="BN75" s="59">
        <f t="shared" si="515"/>
        <v>19.196848801416476</v>
      </c>
      <c r="BO75" s="59">
        <f t="shared" si="516"/>
        <v>19.913659135661366</v>
      </c>
      <c r="BP75" s="59">
        <f t="shared" si="517"/>
        <v>20.657235167786961</v>
      </c>
      <c r="BQ75" s="59">
        <f t="shared" si="518"/>
        <v>21.428576328952126</v>
      </c>
      <c r="BR75" s="59">
        <f t="shared" si="519"/>
        <v>22.228719369075197</v>
      </c>
      <c r="BS75" s="59">
        <f t="shared" si="520"/>
        <v>23.058739750316462</v>
      </c>
      <c r="BT75" s="59">
        <f t="shared" si="521"/>
        <v>23.919753092593279</v>
      </c>
      <c r="BU75" s="59">
        <f t="shared" si="522"/>
        <v>24.81291667307071</v>
      </c>
      <c r="BV75" s="59">
        <f t="shared" si="523"/>
        <v>25.739430981643167</v>
      </c>
      <c r="BW75" s="59">
        <f t="shared" si="524"/>
        <v>26.700541334497721</v>
      </c>
      <c r="BX75" s="59">
        <f t="shared" si="525"/>
        <v>27.697539547927864</v>
      </c>
      <c r="BY75" s="59">
        <f t="shared" si="526"/>
        <v>28.731765674647487</v>
      </c>
      <c r="BZ75" s="59">
        <f t="shared" si="527"/>
        <v>29.804609804938824</v>
      </c>
      <c r="CA75" s="59">
        <f t="shared" si="528"/>
        <v>30.917513935055236</v>
      </c>
      <c r="CB75" s="59">
        <f t="shared" si="529"/>
        <v>32.071973905390195</v>
      </c>
      <c r="CC75" s="59">
        <f t="shared" si="530"/>
        <v>33.269541411017464</v>
      </c>
      <c r="CD75" s="59">
        <f t="shared" si="531"/>
        <v>34.511826087304854</v>
      </c>
      <c r="CE75" s="59">
        <f t="shared" si="532"/>
        <v>35.800497673404813</v>
      </c>
      <c r="CF75" s="59">
        <f t="shared" si="533"/>
        <v>37.137288256529743</v>
      </c>
      <c r="CG75" s="59">
        <f t="shared" si="534"/>
        <v>38.523994600028558</v>
      </c>
      <c r="CH75" s="59">
        <f t="shared" si="535"/>
        <v>39.962480558393622</v>
      </c>
      <c r="CI75" s="59">
        <f t="shared" si="536"/>
        <v>41.454679582444037</v>
      </c>
      <c r="CJ75" s="59">
        <f t="shared" si="537"/>
        <v>43.002597318052494</v>
      </c>
      <c r="CK75" s="59">
        <f t="shared" si="538"/>
        <v>44.608314301908571</v>
      </c>
      <c r="CL75" s="59">
        <f t="shared" si="539"/>
        <v>46.273988757941837</v>
      </c>
      <c r="CM75" s="59">
        <f t="shared" si="540"/>
        <v>48.001859498163384</v>
      </c>
      <c r="CN75" s="59">
        <f t="shared" si="541"/>
        <v>49.794248931824804</v>
      </c>
      <c r="CO75" s="59">
        <f t="shared" si="542"/>
        <v>51.653566186939138</v>
      </c>
      <c r="CP75" s="59">
        <f t="shared" si="543"/>
        <v>53.582310348359442</v>
      </c>
      <c r="CQ75" s="59">
        <f t="shared" si="544"/>
        <v>55.583073816767183</v>
      </c>
      <c r="CR75" s="59">
        <f t="shared" si="545"/>
        <v>57.658545793085267</v>
      </c>
      <c r="CS75" s="59">
        <f t="shared" si="546"/>
        <v>59.811515892999068</v>
      </c>
      <c r="CT75" s="59">
        <f t="shared" si="547"/>
        <v>62.044877896443651</v>
      </c>
      <c r="CU75" s="59">
        <f t="shared" si="548"/>
        <v>64.361633637096858</v>
      </c>
      <c r="CV75" s="59">
        <f t="shared" si="549"/>
        <v>66.764897037106053</v>
      </c>
      <c r="CW75" s="59">
        <f t="shared" si="550"/>
        <v>69.257898292471594</v>
      </c>
      <c r="CX75" s="59">
        <f t="shared" si="551"/>
        <v>71.843988214712482</v>
      </c>
      <c r="CY75" s="59">
        <f t="shared" si="552"/>
        <v>74.52664273464984</v>
      </c>
      <c r="CZ75" s="59">
        <f t="shared" si="553"/>
        <v>77.309467574361662</v>
      </c>
      <c r="DA75" s="59">
        <f t="shared" si="554"/>
        <v>80.196203093588323</v>
      </c>
      <c r="DB75" s="59">
        <f t="shared" si="555"/>
        <v>83.190729317102907</v>
      </c>
      <c r="DC75" s="59">
        <f t="shared" si="556"/>
        <v>86.297071149803529</v>
      </c>
      <c r="DD75" s="59">
        <f t="shared" si="557"/>
        <v>89.519403786537183</v>
      </c>
      <c r="DE75" s="59">
        <f t="shared" si="558"/>
        <v>92.862058323926476</v>
      </c>
      <c r="DF75" s="59">
        <f t="shared" si="559"/>
        <v>96.329527581741885</v>
      </c>
      <c r="DG75" s="59">
        <f t="shared" si="560"/>
        <v>99.926472141644126</v>
      </c>
      <c r="DH75" s="59">
        <f t="shared" si="561"/>
        <v>103.65772661141311</v>
      </c>
      <c r="DI75" s="59">
        <f t="shared" si="562"/>
        <v>107.52830612308327</v>
      </c>
      <c r="DJ75" s="59">
        <f t="shared" si="563"/>
        <v>111.54341307371919</v>
      </c>
      <c r="DK75" s="59">
        <f t="shared" si="564"/>
        <v>115.70844411789186</v>
      </c>
      <c r="DL75" s="59">
        <f t="shared" si="565"/>
        <v>120.02899742125393</v>
      </c>
      <c r="DM75" s="59">
        <f t="shared" si="566"/>
        <v>124.51088018496354</v>
      </c>
      <c r="DN75" s="59">
        <f t="shared" si="567"/>
        <v>129.16011645107008</v>
      </c>
      <c r="DO75" s="59">
        <f t="shared" si="568"/>
        <v>133.98295519935303</v>
      </c>
      <c r="DP75" s="59">
        <f t="shared" si="569"/>
        <v>138.98587874649687</v>
      </c>
      <c r="DQ75" s="59">
        <f t="shared" si="570"/>
        <v>144.17561145889104</v>
      </c>
      <c r="DR75" s="59">
        <f t="shared" si="571"/>
        <v>149.55912879076601</v>
      </c>
      <c r="DS75" s="59">
        <f t="shared" si="572"/>
        <v>155.14366665981319</v>
      </c>
      <c r="DT75" s="59">
        <f t="shared" si="573"/>
        <v>160.9367311728906</v>
      </c>
      <c r="DU75" s="59">
        <f t="shared" si="574"/>
        <v>166.94610871488632</v>
      </c>
      <c r="DV75" s="59">
        <f t="shared" si="575"/>
        <v>173.17987641430017</v>
      </c>
      <c r="DW75" s="59">
        <f t="shared" si="576"/>
        <v>179.64641299961013</v>
      </c>
      <c r="DX75" s="59">
        <f t="shared" si="577"/>
        <v>186.35441006101556</v>
      </c>
      <c r="DY75" s="59">
        <f t="shared" si="578"/>
        <v>193.31288373269388</v>
      </c>
      <c r="DZ75" s="59">
        <f t="shared" si="579"/>
        <v>200.53118681127265</v>
      </c>
      <c r="EA75" s="59">
        <f t="shared" si="580"/>
        <v>208.01902132680556</v>
      </c>
      <c r="EB75" s="59">
        <f t="shared" si="581"/>
        <v>215.78645158314845</v>
      </c>
      <c r="EC75" s="59">
        <f t="shared" si="582"/>
        <v>223.84391768526319</v>
      </c>
      <c r="ED75" s="59">
        <f t="shared" si="583"/>
        <v>232.20224957163092</v>
      </c>
      <c r="EE75" s="59">
        <f t="shared" si="584"/>
        <v>240.87268157063559</v>
      </c>
      <c r="EF75" s="59">
        <f t="shared" si="585"/>
        <v>249.8668675004831</v>
      </c>
      <c r="EG75" s="59">
        <f t="shared" si="586"/>
        <v>259.1968963329511</v>
      </c>
      <c r="EH75" s="59">
        <f t="shared" si="587"/>
        <v>268.87530844202348</v>
      </c>
      <c r="EI75" s="59">
        <f t="shared" si="588"/>
        <v>278.91511245924863</v>
      </c>
      <c r="EJ75" s="59">
        <f t="shared" si="589"/>
        <v>289.32980275847694</v>
      </c>
      <c r="EK75" s="59">
        <f t="shared" si="590"/>
        <v>300.13337759347843</v>
      </c>
      <c r="EL75" s="59">
        <f t="shared" si="591"/>
        <v>311.34035791281889</v>
      </c>
      <c r="EM75" s="59">
        <f t="shared" si="592"/>
        <v>322.96580687728351</v>
      </c>
      <c r="EN75" s="59">
        <f t="shared" si="593"/>
        <v>335.02535010608125</v>
      </c>
      <c r="EO75" s="59">
        <f t="shared" si="594"/>
        <v>347.53519667904231</v>
      </c>
      <c r="EP75" s="59">
        <f t="shared" si="595"/>
        <v>360.51216092303775</v>
      </c>
      <c r="EQ75" s="59">
        <f t="shared" si="596"/>
        <v>373.97368501190397</v>
      </c>
      <c r="ER75" s="59">
        <f t="shared" si="597"/>
        <v>387.93786241024844</v>
      </c>
      <c r="ES75" s="59">
        <f t="shared" si="598"/>
        <v>402.42346219264709</v>
      </c>
      <c r="ET75" s="59">
        <f t="shared" si="599"/>
        <v>417.4499542709205</v>
      </c>
      <c r="EU75" s="59">
        <f t="shared" si="600"/>
        <v>433.03753556339666</v>
      </c>
      <c r="EV75" s="59">
        <f t="shared" si="601"/>
        <v>449.20715714133388</v>
      </c>
      <c r="EW75" s="59">
        <f t="shared" si="602"/>
        <v>465.98055238899127</v>
      </c>
      <c r="EX75" s="59">
        <f t="shared" si="603"/>
        <v>483.38026621519617</v>
      </c>
      <c r="EY75" s="59">
        <f t="shared" si="604"/>
        <v>501.42968535567155</v>
      </c>
      <c r="EZ75" s="59">
        <f t="shared" si="605"/>
        <v>520.15306980685227</v>
      </c>
      <c r="FA75" s="59">
        <f t="shared" si="606"/>
        <v>539.5755854334401</v>
      </c>
      <c r="FB75" s="59">
        <f t="shared" si="607"/>
        <v>559.72333779352471</v>
      </c>
      <c r="FC75" s="59">
        <f t="shared" si="608"/>
        <v>580.62340722673491</v>
      </c>
      <c r="FD75" s="59">
        <f t="shared" si="609"/>
        <v>602.30388525258115</v>
      </c>
      <c r="FE75" s="59">
        <f t="shared" si="610"/>
        <v>624.79391232791249</v>
      </c>
      <c r="FF75" s="59">
        <f t="shared" si="611"/>
        <v>648.12371701423672</v>
      </c>
      <c r="FG75" s="59">
        <f t="shared" si="612"/>
        <v>672.32465660754826</v>
      </c>
      <c r="FH75" s="59">
        <f t="shared" si="613"/>
        <v>697.42925928527404</v>
      </c>
      <c r="FI75" s="59">
        <f t="shared" si="614"/>
        <v>723.47126782698615</v>
      </c>
      <c r="FJ75" s="59">
        <f t="shared" si="615"/>
        <v>750.48568496764574</v>
      </c>
      <c r="FK75" s="59">
        <f t="shared" si="616"/>
        <v>778.50882044433763</v>
      </c>
      <c r="FL75" s="59">
        <f t="shared" si="617"/>
        <v>807.57833979972918</v>
      </c>
      <c r="FM75" s="59">
        <f t="shared" si="618"/>
        <v>837.73331500785105</v>
      </c>
      <c r="FN75" s="59">
        <f t="shared" si="619"/>
        <v>869.01427699024418</v>
      </c>
      <c r="FO75" s="59">
        <f t="shared" si="620"/>
        <v>901.4632700930598</v>
      </c>
      <c r="FP75" s="59">
        <f t="shared" si="621"/>
        <v>935.12390859833454</v>
      </c>
      <c r="FQ75" s="59">
        <f t="shared" si="622"/>
        <v>970.04143534539628</v>
      </c>
      <c r="FR75" s="59">
        <f t="shared" si="623"/>
        <v>1006.2627825411934</v>
      </c>
      <c r="FS75" s="59">
        <f t="shared" si="624"/>
        <v>1043.8366348412815</v>
      </c>
      <c r="FT75" s="59">
        <f t="shared" si="625"/>
        <v>1082.8134947862548</v>
      </c>
      <c r="FU75" s="59">
        <f t="shared" si="626"/>
        <v>1123.2457506815733</v>
      </c>
      <c r="FV75" s="59">
        <f t="shared" si="627"/>
        <v>1165.1877470120232</v>
      </c>
      <c r="FW75" s="59">
        <f t="shared" si="628"/>
        <v>1208.6958574854521</v>
      </c>
      <c r="FX75" s="59">
        <f t="shared" si="629"/>
        <v>1253.8285608039587</v>
      </c>
      <c r="FY75" s="59">
        <f t="shared" si="630"/>
        <v>1300.6465192643784</v>
      </c>
      <c r="FZ75" s="59">
        <f t="shared" si="631"/>
        <v>1349.2126602937103</v>
      </c>
      <c r="GA75" s="59">
        <f t="shared" si="632"/>
        <v>1399.5922610290775</v>
      </c>
      <c r="GB75" s="59">
        <f t="shared" si="633"/>
        <v>1451.8530360559032</v>
      </c>
      <c r="GC75" s="59">
        <f t="shared" si="634"/>
        <v>1506.0652284222306</v>
      </c>
      <c r="GD75" s="59">
        <f t="shared" si="635"/>
        <v>1562.3017040515165</v>
      </c>
      <c r="GE75" s="59">
        <f t="shared" si="636"/>
        <v>1620.6380496807999</v>
      </c>
      <c r="GF75" s="59">
        <f t="shared" si="637"/>
        <v>1681.1526744558807</v>
      </c>
      <c r="GG75" s="59">
        <f t="shared" si="638"/>
        <v>1743.9269153200632</v>
      </c>
      <c r="GH75" s="59">
        <f t="shared" si="639"/>
        <v>1809.0451463381144</v>
      </c>
      <c r="GI75" s="59">
        <f t="shared" si="640"/>
        <v>1876.5948921023794</v>
      </c>
      <c r="GJ75" s="59">
        <f t="shared" si="641"/>
        <v>1946.6669453734821</v>
      </c>
      <c r="GK75" s="59">
        <f t="shared" si="642"/>
        <v>2019.3554891137278</v>
      </c>
      <c r="GL75" s="59">
        <f t="shared" si="643"/>
        <v>2094.7582230772341</v>
      </c>
      <c r="GM75" s="59">
        <f t="shared" si="644"/>
        <v>2172.9764951269381</v>
      </c>
      <c r="GN75" s="59">
        <f t="shared" si="645"/>
        <v>2254.1154374549778</v>
      </c>
      <c r="GO75" s="59">
        <f t="shared" si="646"/>
        <v>2338.2841078895467</v>
      </c>
      <c r="GP75" s="59">
        <f t="shared" si="647"/>
        <v>2425.5956364781423</v>
      </c>
      <c r="GQ75" s="59">
        <f t="shared" si="648"/>
        <v>2516.1673775442359</v>
      </c>
      <c r="GR75" s="59">
        <f t="shared" si="649"/>
        <v>2610.1210674217377</v>
      </c>
      <c r="GS75" s="59">
        <f t="shared" si="650"/>
        <v>2707.5829880792653</v>
      </c>
      <c r="GT75" s="59">
        <f t="shared" si="651"/>
        <v>2808.684136854145</v>
      </c>
      <c r="GU75" s="59">
        <f t="shared" si="652"/>
        <v>2913.5604025242787</v>
      </c>
      <c r="GV75" s="59">
        <f t="shared" si="653"/>
        <v>3022.3527479545351</v>
      </c>
      <c r="GW75" s="59">
        <f t="shared" si="654"/>
        <v>3135.2073995631572</v>
      </c>
      <c r="GX75" s="59">
        <f t="shared" si="655"/>
        <v>3252.2760438628452</v>
      </c>
      <c r="GY75" s="59">
        <f t="shared" si="656"/>
        <v>3373.7160313406835</v>
      </c>
      <c r="GZ75" s="59">
        <f t="shared" si="657"/>
        <v>3499.6905879509445</v>
      </c>
      <c r="HA75" s="59">
        <f t="shared" si="658"/>
        <v>3630.3690345050327</v>
      </c>
      <c r="HB75" s="59">
        <f t="shared" si="659"/>
        <v>3765.9270142534501</v>
      </c>
      <c r="HC75" s="59">
        <f t="shared" si="660"/>
        <v>3906.5467289656735</v>
      </c>
    </row>
    <row r="76" spans="1:211" x14ac:dyDescent="0.3">
      <c r="A76" s="60" t="s">
        <v>47</v>
      </c>
      <c r="B76" s="61"/>
      <c r="C76" s="21"/>
      <c r="D76" s="21"/>
      <c r="E76" s="22">
        <f t="shared" ref="E76:I76" si="674">AVERAGE(E64:E75)</f>
        <v>5.1357638888888883E-2</v>
      </c>
      <c r="F76" s="22">
        <f t="shared" si="674"/>
        <v>4.8385648148148143E-2</v>
      </c>
      <c r="G76" s="22">
        <f t="shared" si="674"/>
        <v>4.541365740740741E-2</v>
      </c>
      <c r="H76" s="22">
        <f t="shared" si="674"/>
        <v>4.2441666666666662E-2</v>
      </c>
      <c r="I76" s="22">
        <f t="shared" si="674"/>
        <v>8.5166402657826767E-2</v>
      </c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</row>
    <row r="77" spans="1:211" x14ac:dyDescent="0.3">
      <c r="A77" s="14" t="s">
        <v>279</v>
      </c>
      <c r="B77" s="62"/>
      <c r="C77" s="16"/>
      <c r="D77" s="16"/>
      <c r="E77" s="17" t="s">
        <v>49</v>
      </c>
      <c r="F77" s="17" t="s">
        <v>49</v>
      </c>
      <c r="G77" s="17" t="s">
        <v>49</v>
      </c>
      <c r="H77" s="17" t="s">
        <v>49</v>
      </c>
      <c r="I77" s="25">
        <v>5.0000000000000001E-3</v>
      </c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</row>
    <row r="78" spans="1:211" x14ac:dyDescent="0.3">
      <c r="B78" s="62"/>
      <c r="C78" s="16"/>
      <c r="D78" s="16"/>
      <c r="E78" s="17"/>
      <c r="F78" s="17"/>
      <c r="G78" s="17"/>
      <c r="H78" s="17"/>
      <c r="I78" s="17">
        <f>I76+I77</f>
        <v>9.0166402657826772E-2</v>
      </c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</row>
    <row r="79" spans="1:211" x14ac:dyDescent="0.3">
      <c r="C79" s="16"/>
      <c r="D79" s="16"/>
      <c r="E79" s="17"/>
      <c r="F79" s="17"/>
      <c r="G79" s="17"/>
      <c r="H79" s="17"/>
      <c r="I79" s="17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</row>
    <row r="80" spans="1:211" x14ac:dyDescent="0.3">
      <c r="A80" s="28" t="s">
        <v>50</v>
      </c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</row>
    <row r="81" spans="1:211" x14ac:dyDescent="0.3">
      <c r="A81" s="63" t="s">
        <v>51</v>
      </c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</row>
    <row r="82" spans="1:211" x14ac:dyDescent="0.3">
      <c r="A82" s="63" t="s">
        <v>52</v>
      </c>
    </row>
    <row r="83" spans="1:211" x14ac:dyDescent="0.3">
      <c r="A83" s="40" t="s">
        <v>280</v>
      </c>
    </row>
    <row r="84" spans="1:211" x14ac:dyDescent="0.3">
      <c r="A84" s="14" t="s">
        <v>281</v>
      </c>
    </row>
    <row r="85" spans="1:211" x14ac:dyDescent="0.3">
      <c r="A85" s="14" t="s">
        <v>282</v>
      </c>
    </row>
    <row r="86" spans="1:211" x14ac:dyDescent="0.3">
      <c r="A86" s="14" t="s">
        <v>283</v>
      </c>
    </row>
    <row r="87" spans="1:211" x14ac:dyDescent="0.3">
      <c r="A87" s="14" t="s">
        <v>284</v>
      </c>
    </row>
    <row r="88" spans="1:211" x14ac:dyDescent="0.3">
      <c r="A88" s="14" t="s">
        <v>285</v>
      </c>
    </row>
    <row r="89" spans="1:211" x14ac:dyDescent="0.3">
      <c r="A89" s="40" t="s">
        <v>292</v>
      </c>
      <c r="B89" s="64"/>
      <c r="C89" s="64"/>
      <c r="D89" s="64"/>
    </row>
    <row r="90" spans="1:211" x14ac:dyDescent="0.3">
      <c r="A90" s="14" t="s">
        <v>287</v>
      </c>
    </row>
    <row r="91" spans="1:211" x14ac:dyDescent="0.3">
      <c r="A91" s="24" t="s">
        <v>288</v>
      </c>
    </row>
  </sheetData>
  <mergeCells count="27">
    <mergeCell ref="G4:G5"/>
    <mergeCell ref="H4:H5"/>
    <mergeCell ref="I4:I5"/>
    <mergeCell ref="A4:A5"/>
    <mergeCell ref="B4:B5"/>
    <mergeCell ref="C4:C5"/>
    <mergeCell ref="D4:D5"/>
    <mergeCell ref="E4:E5"/>
    <mergeCell ref="F4:F5"/>
    <mergeCell ref="G36:G37"/>
    <mergeCell ref="H36:H37"/>
    <mergeCell ref="I36:I37"/>
    <mergeCell ref="A36:A37"/>
    <mergeCell ref="B36:B37"/>
    <mergeCell ref="C36:C37"/>
    <mergeCell ref="D36:D37"/>
    <mergeCell ref="E36:E37"/>
    <mergeCell ref="F36:F37"/>
    <mergeCell ref="G62:G63"/>
    <mergeCell ref="H62:H63"/>
    <mergeCell ref="I62:I63"/>
    <mergeCell ref="A62:A63"/>
    <mergeCell ref="B62:B63"/>
    <mergeCell ref="C62:C63"/>
    <mergeCell ref="D62:D63"/>
    <mergeCell ref="E62:E63"/>
    <mergeCell ref="F62:F63"/>
  </mergeCells>
  <printOptions horizontalCentered="1"/>
  <pageMargins left="0.7" right="0.7" top="1.213235294117647" bottom="0.75" header="0.3" footer="0.3"/>
  <pageSetup scale="72" fitToHeight="0" orientation="landscape" useFirstPageNumber="1" r:id="rId1"/>
  <headerFooter>
    <oddHeader>&amp;R&amp;"Century Gothic,Regular"&amp;11Newfoundland Power
Exhibit JMC - 4
Page &amp;P of 3</oddHeader>
  </headerFooter>
  <rowBreaks count="2" manualBreakCount="2">
    <brk id="32" max="11" man="1"/>
    <brk id="58" max="11" man="1"/>
  </rowBreaks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5DBA7BAEDEB27D4681D4E87CBA92B08A" ma:contentTypeVersion="1" ma:contentTypeDescription="" ma:contentTypeScope="" ma:versionID="d1f9cb4f780cc362a037efb2a6bdbc89">
  <xsd:schema xmlns:xsd="http://www.w3.org/2001/XMLSchema" xmlns:xs="http://www.w3.org/2001/XMLSchema" xmlns:p="http://schemas.microsoft.com/office/2006/metadata/properties" xmlns:ns2="bb9f5cce-8978-4b57-8055-abe6ee7aa763" xmlns:ns4="http://schemas.microsoft.com/sharepoint/v4" targetNamespace="http://schemas.microsoft.com/office/2006/metadata/properties" ma:root="true" ma:fieldsID="6483747af063c27bc17d6f3ea0e712e3" ns2:_="" ns4:_="">
    <xsd:import namespace="bb9f5cce-8978-4b57-8055-abe6ee7aa76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54dc7821-0d06-4c55-90f8-b86f231f40bc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d_x0020_Document_x0020_Type xmlns="bb9f5cce-8978-4b57-8055-abe6ee7aa763" xsi:nil="true"/>
    <Notes1 xmlns="bb9f5cce-8978-4b57-8055-abe6ee7aa763">&lt;div&gt;&lt;/div&gt;</Notes1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Rates</TermName>
          <TermId xmlns="http://schemas.microsoft.com/office/infopath/2007/PartnerControls">975a3675-b94d-41a0-8e96-934742b59ddb</TermId>
        </TermInfo>
      </Terms>
    </TopicTaxHTField0>
    <Published_x0020_Document_x0020_Status xmlns="bb9f5cce-8978-4b57-8055-abe6ee7aa763" xsi:nil="true"/>
    <IconOverlay xmlns="http://schemas.microsoft.com/sharepoint/v4" xsi:nil="true"/>
    <Year xmlns="bb9f5cce-8978-4b57-8055-abe6ee7aa763">2018</Year>
    <TaxCatchAll xmlns="bb9f5cce-8978-4b57-8055-abe6ee7aa763">
      <Value>3</Value>
    </TaxCatchAll>
    <Project xmlns="bb9f5cce-8978-4b57-8055-abe6ee7aa763">2019 General Rate Application</Project>
  </documentManagement>
</p:properties>
</file>

<file path=customXml/itemProps1.xml><?xml version="1.0" encoding="utf-8"?>
<ds:datastoreItem xmlns:ds="http://schemas.openxmlformats.org/officeDocument/2006/customXml" ds:itemID="{C175B68B-8399-44E9-8B62-B84DD1C46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f5cce-8978-4b57-8055-abe6ee7aa76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605830-7D31-448A-9CFB-27CA2901AF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74EC2A-24AB-4F46-BBB8-557BDFD7144B}">
  <ds:schemaRefs>
    <ds:schemaRef ds:uri="http://schemas.microsoft.com/sharepoint/v4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bb9f5cce-8978-4b57-8055-abe6ee7aa76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Summary</vt:lpstr>
      <vt:lpstr>JMC-3 As Filed</vt:lpstr>
      <vt:lpstr>JMC-4 As Filed</vt:lpstr>
      <vt:lpstr>JMC-3 No 0.5 g</vt:lpstr>
      <vt:lpstr>JMC-4 No 0.5g</vt:lpstr>
      <vt:lpstr>JMC-4 4 Years High Growth</vt:lpstr>
      <vt:lpstr>'JMC-3 As Filed'!Print_Area</vt:lpstr>
      <vt:lpstr>'JMC-3 No 0.5 g'!Print_Area</vt:lpstr>
      <vt:lpstr>'JMC-4 4 Years High Growth'!Print_Area</vt:lpstr>
      <vt:lpstr>'JMC-4 As Filed'!Print_Area</vt:lpstr>
      <vt:lpstr>'JMC-4 No 0.5g'!Print_Area</vt:lpstr>
      <vt:lpstr>Summary!Print_Area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CA-NP-132 - Attachment A</dc:title>
  <dc:creator>Jacob Hurwitz</dc:creator>
  <cp:lastModifiedBy>Daley, Stephanie</cp:lastModifiedBy>
  <cp:lastPrinted>2018-08-15T23:13:04Z</cp:lastPrinted>
  <dcterms:created xsi:type="dcterms:W3CDTF">2018-08-02T22:21:58Z</dcterms:created>
  <dcterms:modified xsi:type="dcterms:W3CDTF">2018-08-31T20:35:37Z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0x01010087DDA8BE470AFE4993BEDB69BC0B40F60201005DBA7BAEDEB27D4681D4E87CBA92B08A</vt:lpwstr>
  </property>
  <property fmtid="{D5CDD505-2E9C-101B-9397-08002B2CF9AE}" pid="3" name="Topic">
    <vt:lpwstr>3;#Rates|975a3675-b94d-41a0-8e96-934742b59ddb</vt:lpwstr>
  </property>
</Properties>
</file>